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https://csip-my.sharepoint.com/personal/llipsius_csipacific_ca/Documents/Desktop/CloudStation/XC SKI/2024-2025/"/>
    </mc:Choice>
  </mc:AlternateContent>
  <xr:revisionPtr revIDLastSave="602" documentId="8_{5D926AB6-35DE-438A-BAFD-B3DC896A9F45}" xr6:coauthVersionLast="47" xr6:coauthVersionMax="47" xr10:uidLastSave="{D30EFE5D-7531-4193-9FBB-8CB25B1D933A}"/>
  <bookViews>
    <workbookView xWindow="-110" yWindow="-110" windowWidth="19420" windowHeight="10300" tabRatio="672" activeTab="1" xr2:uid="{00000000-000D-0000-FFFF-FFFF00000000}"/>
  </bookViews>
  <sheets>
    <sheet name="Athlete_Info" sheetId="6" r:id="rId1"/>
    <sheet name="SnC" sheetId="1" r:id="rId2"/>
  </sheets>
  <definedNames>
    <definedName name="_xlcn.LinkedTable_Field_Tests_raw1" hidden="1">Field_Tests</definedName>
    <definedName name="_xlcn.LinkedTable_Field_Tests1" hidden="1">Field_Tests_old</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ield_Tests_raw" name="Field_Tests_raw" connection="LinkedTable_Field_Tests_raw"/>
          <x15:modelTable id="Field_Tests" name="Field_Tests" connection="LinkedTable_Field_Tes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6" i="1" l="1"/>
  <c r="A466" i="1" s="1"/>
  <c r="B474" i="1"/>
  <c r="A474" i="1" s="1"/>
  <c r="B514" i="1"/>
  <c r="A514" i="1" s="1"/>
  <c r="B489" i="1"/>
  <c r="A489" i="1" s="1"/>
  <c r="B515" i="1"/>
  <c r="C515" i="1" s="1"/>
  <c r="B517" i="1"/>
  <c r="D517" i="1"/>
  <c r="B498" i="1"/>
  <c r="A498" i="1" s="1"/>
  <c r="B506" i="1"/>
  <c r="A506" i="1" s="1"/>
  <c r="B509" i="1"/>
  <c r="D509" i="1" s="1"/>
  <c r="B505" i="1"/>
  <c r="A505" i="1" s="1"/>
  <c r="B503" i="1"/>
  <c r="C503" i="1" s="1"/>
  <c r="B484" i="1"/>
  <c r="A484" i="1" s="1"/>
  <c r="B463" i="1"/>
  <c r="A463" i="1" s="1"/>
  <c r="B492" i="1"/>
  <c r="E492" i="1" s="1" a="1"/>
  <c r="E492" i="1" s="1"/>
  <c r="B488" i="1"/>
  <c r="A488" i="1" s="1"/>
  <c r="B513" i="1"/>
  <c r="A513" i="1" s="1"/>
  <c r="B467" i="1"/>
  <c r="A467" i="1" s="1"/>
  <c r="B480" i="1"/>
  <c r="C480" i="1" s="1"/>
  <c r="B468" i="1"/>
  <c r="A468" i="1" s="1"/>
  <c r="B499" i="1"/>
  <c r="A499" i="1" s="1"/>
  <c r="B491" i="1"/>
  <c r="E491" i="1" s="1" a="1"/>
  <c r="E491" i="1" s="1"/>
  <c r="B501" i="1"/>
  <c r="A501" i="1" s="1"/>
  <c r="B511" i="1"/>
  <c r="C511" i="1" s="1"/>
  <c r="B507" i="1"/>
  <c r="A507" i="1" s="1"/>
  <c r="B472" i="1"/>
  <c r="A472" i="1" s="1"/>
  <c r="B470" i="1"/>
  <c r="E470" i="1" s="1" a="1"/>
  <c r="E470" i="1" s="1"/>
  <c r="B493" i="1"/>
  <c r="A493" i="1" s="1"/>
  <c r="B485" i="1"/>
  <c r="A485" i="1" s="1"/>
  <c r="B496" i="1"/>
  <c r="F496" i="1" s="1"/>
  <c r="B494" i="1"/>
  <c r="F494" i="1" s="1"/>
  <c r="F468" i="1" l="1"/>
  <c r="D514" i="1"/>
  <c r="F480" i="1"/>
  <c r="D474" i="1"/>
  <c r="D489" i="1"/>
  <c r="D466" i="1"/>
  <c r="E474" i="1" a="1"/>
  <c r="E474" i="1" s="1"/>
  <c r="C488" i="1"/>
  <c r="E505" i="1" a="1"/>
  <c r="E505" i="1" s="1"/>
  <c r="E498" i="1" a="1"/>
  <c r="E498" i="1" s="1"/>
  <c r="F474" i="1"/>
  <c r="E514" i="1" a="1"/>
  <c r="E514" i="1" s="1"/>
  <c r="D493" i="1"/>
  <c r="E517" i="1" a="1"/>
  <c r="E517" i="1" s="1"/>
  <c r="F511" i="1"/>
  <c r="D511" i="1"/>
  <c r="E515" i="1" a="1"/>
  <c r="E515" i="1" s="1"/>
  <c r="F501" i="1"/>
  <c r="D501" i="1"/>
  <c r="E507" i="1" a="1"/>
  <c r="E507" i="1" s="1"/>
  <c r="F514" i="1"/>
  <c r="C514" i="1"/>
  <c r="D515" i="1"/>
  <c r="F507" i="1"/>
  <c r="C507" i="1"/>
  <c r="E489" i="1" a="1"/>
  <c r="E489" i="1" s="1"/>
  <c r="F515" i="1"/>
  <c r="A515" i="1"/>
  <c r="C489" i="1"/>
  <c r="E511" i="1" a="1"/>
  <c r="E511" i="1" s="1"/>
  <c r="E501" i="1" a="1"/>
  <c r="E501" i="1" s="1"/>
  <c r="C474" i="1"/>
  <c r="C501" i="1"/>
  <c r="F517" i="1"/>
  <c r="C517" i="1"/>
  <c r="F503" i="1"/>
  <c r="F489" i="1"/>
  <c r="E468" i="1" a="1"/>
  <c r="E468" i="1" s="1"/>
  <c r="F466" i="1"/>
  <c r="E466" i="1" a="1"/>
  <c r="E466" i="1" s="1"/>
  <c r="C466" i="1"/>
  <c r="D513" i="1"/>
  <c r="F491" i="1"/>
  <c r="D488" i="1"/>
  <c r="F513" i="1"/>
  <c r="C470" i="1"/>
  <c r="E513" i="1" a="1"/>
  <c r="E513" i="1" s="1"/>
  <c r="C485" i="1"/>
  <c r="C493" i="1"/>
  <c r="F488" i="1"/>
  <c r="D485" i="1"/>
  <c r="C472" i="1"/>
  <c r="E485" i="1" a="1"/>
  <c r="E485" i="1" s="1"/>
  <c r="D470" i="1"/>
  <c r="F485" i="1"/>
  <c r="E493" i="1" a="1"/>
  <c r="E493" i="1" s="1"/>
  <c r="D472" i="1"/>
  <c r="C467" i="1"/>
  <c r="F493" i="1"/>
  <c r="E472" i="1" a="1"/>
  <c r="E472" i="1" s="1"/>
  <c r="D507" i="1"/>
  <c r="C513" i="1"/>
  <c r="C491" i="1"/>
  <c r="A491" i="1"/>
  <c r="D480" i="1"/>
  <c r="E480" i="1" a="1"/>
  <c r="E480" i="1" s="1"/>
  <c r="A480" i="1"/>
  <c r="D467" i="1"/>
  <c r="F467" i="1"/>
  <c r="E467" i="1" a="1"/>
  <c r="E467" i="1" s="1"/>
  <c r="E488" i="1" a="1"/>
  <c r="E488" i="1" s="1"/>
  <c r="C492" i="1"/>
  <c r="D492" i="1"/>
  <c r="E463" i="1" a="1"/>
  <c r="E463" i="1" s="1"/>
  <c r="D463" i="1"/>
  <c r="C463" i="1"/>
  <c r="F484" i="1"/>
  <c r="E484" i="1" a="1"/>
  <c r="E484" i="1" s="1"/>
  <c r="D484" i="1"/>
  <c r="C484" i="1"/>
  <c r="D503" i="1"/>
  <c r="E503" i="1" a="1"/>
  <c r="E503" i="1" s="1"/>
  <c r="D505" i="1"/>
  <c r="C505" i="1"/>
  <c r="F505" i="1"/>
  <c r="F509" i="1"/>
  <c r="C509" i="1"/>
  <c r="A509" i="1"/>
  <c r="F498" i="1"/>
  <c r="E496" i="1" a="1"/>
  <c r="E496" i="1" s="1"/>
  <c r="D496" i="1"/>
  <c r="E509" i="1" a="1"/>
  <c r="E509" i="1" s="1"/>
  <c r="D491" i="1"/>
  <c r="C468" i="1"/>
  <c r="C498" i="1"/>
  <c r="F470" i="1"/>
  <c r="F492" i="1"/>
  <c r="D499" i="1"/>
  <c r="D506" i="1"/>
  <c r="A470" i="1"/>
  <c r="A492" i="1"/>
  <c r="C499" i="1"/>
  <c r="C506" i="1"/>
  <c r="F472" i="1"/>
  <c r="F463" i="1"/>
  <c r="E499" i="1" a="1"/>
  <c r="E499" i="1" s="1"/>
  <c r="E506" i="1" a="1"/>
  <c r="E506" i="1" s="1"/>
  <c r="D468" i="1"/>
  <c r="D498" i="1"/>
  <c r="A511" i="1"/>
  <c r="A503" i="1"/>
  <c r="F499" i="1"/>
  <c r="F506" i="1"/>
  <c r="C496" i="1"/>
  <c r="A496" i="1"/>
  <c r="D494" i="1"/>
  <c r="E494" i="1" a="1"/>
  <c r="E494" i="1" s="1"/>
  <c r="C494" i="1"/>
  <c r="A494" i="1"/>
  <c r="B510" i="1" l="1"/>
  <c r="F510" i="1" s="1"/>
  <c r="B495" i="1"/>
  <c r="A495" i="1" s="1"/>
  <c r="B512" i="1"/>
  <c r="A512" i="1" s="1"/>
  <c r="B481" i="1"/>
  <c r="A481" i="1" s="1"/>
  <c r="B504" i="1"/>
  <c r="A504" i="1" s="1"/>
  <c r="B487" i="1"/>
  <c r="A487" i="1" s="1"/>
  <c r="B476" i="1"/>
  <c r="A476" i="1" s="1"/>
  <c r="B477" i="1"/>
  <c r="E477" i="1" s="1" a="1"/>
  <c r="E477" i="1" s="1"/>
  <c r="B490" i="1"/>
  <c r="D490" i="1" s="1"/>
  <c r="B479" i="1"/>
  <c r="A479" i="1" s="1"/>
  <c r="B486" i="1"/>
  <c r="A486" i="1" s="1"/>
  <c r="B483" i="1"/>
  <c r="A483" i="1" s="1"/>
  <c r="B497" i="1"/>
  <c r="A497" i="1" s="1"/>
  <c r="B500" i="1"/>
  <c r="A500" i="1" s="1"/>
  <c r="B502" i="1"/>
  <c r="A502" i="1" s="1"/>
  <c r="B516" i="1"/>
  <c r="A516" i="1" s="1"/>
  <c r="C481" i="1"/>
  <c r="B478" i="1"/>
  <c r="C478" i="1" s="1"/>
  <c r="B482" i="1"/>
  <c r="C482" i="1" s="1"/>
  <c r="B465" i="1"/>
  <c r="A465" i="1" s="1"/>
  <c r="B464" i="1"/>
  <c r="E464" i="1" s="1" a="1"/>
  <c r="E464" i="1" s="1"/>
  <c r="B475" i="1"/>
  <c r="D475" i="1" s="1"/>
  <c r="B462" i="1"/>
  <c r="A462" i="1" s="1"/>
  <c r="B508" i="1"/>
  <c r="A508" i="1" s="1"/>
  <c r="B471" i="1"/>
  <c r="C471" i="1" s="1"/>
  <c r="B469" i="1"/>
  <c r="F469" i="1" s="1"/>
  <c r="B473" i="1"/>
  <c r="A473" i="1" s="1"/>
  <c r="F397" i="6"/>
  <c r="E510" i="1" l="1" a="1"/>
  <c r="E510" i="1" s="1"/>
  <c r="D510" i="1"/>
  <c r="C510" i="1"/>
  <c r="E490" i="1" a="1"/>
  <c r="E490" i="1" s="1"/>
  <c r="C490" i="1"/>
  <c r="A510" i="1"/>
  <c r="F486" i="1"/>
  <c r="E512" i="1" a="1"/>
  <c r="E512" i="1" s="1"/>
  <c r="C512" i="1"/>
  <c r="E516" i="1" a="1"/>
  <c r="E516" i="1" s="1"/>
  <c r="C516" i="1"/>
  <c r="D502" i="1"/>
  <c r="C502" i="1"/>
  <c r="E502" i="1" a="1"/>
  <c r="E502" i="1" s="1"/>
  <c r="D500" i="1"/>
  <c r="E500" i="1" a="1"/>
  <c r="E500" i="1" s="1"/>
  <c r="E486" i="1" a="1"/>
  <c r="E486" i="1" s="1"/>
  <c r="D486" i="1"/>
  <c r="E479" i="1" a="1"/>
  <c r="E479" i="1" s="1"/>
  <c r="D487" i="1"/>
  <c r="C487" i="1"/>
  <c r="C504" i="1"/>
  <c r="D504" i="1"/>
  <c r="F504" i="1"/>
  <c r="F481" i="1"/>
  <c r="D481" i="1"/>
  <c r="F516" i="1"/>
  <c r="C500" i="1"/>
  <c r="F502" i="1"/>
  <c r="E504" i="1" a="1"/>
  <c r="E504" i="1" s="1"/>
  <c r="C486" i="1"/>
  <c r="E495" i="1" a="1"/>
  <c r="E495" i="1" s="1"/>
  <c r="F500" i="1"/>
  <c r="E481" i="1" a="1"/>
  <c r="E481" i="1" s="1"/>
  <c r="D512" i="1"/>
  <c r="D516" i="1"/>
  <c r="C476" i="1"/>
  <c r="D495" i="1"/>
  <c r="C495" i="1"/>
  <c r="F512" i="1"/>
  <c r="F495" i="1"/>
  <c r="E497" i="1" a="1"/>
  <c r="E497" i="1" s="1"/>
  <c r="C483" i="1"/>
  <c r="F497" i="1"/>
  <c r="E483" i="1" a="1"/>
  <c r="E483" i="1" s="1"/>
  <c r="C497" i="1"/>
  <c r="F483" i="1"/>
  <c r="D497" i="1"/>
  <c r="D483" i="1"/>
  <c r="A490" i="1"/>
  <c r="E476" i="1" a="1"/>
  <c r="E476" i="1" s="1"/>
  <c r="F479" i="1"/>
  <c r="F490" i="1"/>
  <c r="F476" i="1"/>
  <c r="D479" i="1"/>
  <c r="F477" i="1"/>
  <c r="F487" i="1"/>
  <c r="E487" i="1" a="1"/>
  <c r="E487" i="1" s="1"/>
  <c r="C479" i="1"/>
  <c r="D477" i="1"/>
  <c r="D476" i="1"/>
  <c r="C477" i="1"/>
  <c r="A477" i="1"/>
  <c r="F482" i="1"/>
  <c r="E482" i="1" a="1"/>
  <c r="E482" i="1" s="1"/>
  <c r="A482" i="1"/>
  <c r="F478" i="1"/>
  <c r="E478" i="1" a="1"/>
  <c r="E478" i="1" s="1"/>
  <c r="D482" i="1"/>
  <c r="A478" i="1"/>
  <c r="D478" i="1"/>
  <c r="C464" i="1"/>
  <c r="A464" i="1"/>
  <c r="D464" i="1"/>
  <c r="F465" i="1"/>
  <c r="E465" i="1" a="1"/>
  <c r="E465" i="1" s="1"/>
  <c r="D465" i="1"/>
  <c r="C465" i="1"/>
  <c r="C475" i="1"/>
  <c r="F464" i="1"/>
  <c r="F462" i="1"/>
  <c r="E462" i="1" a="1"/>
  <c r="E462" i="1" s="1"/>
  <c r="A475" i="1"/>
  <c r="C462" i="1"/>
  <c r="F475" i="1"/>
  <c r="E475" i="1" a="1"/>
  <c r="E475" i="1" s="1"/>
  <c r="D462" i="1"/>
  <c r="E508" i="1" a="1"/>
  <c r="E508" i="1" s="1"/>
  <c r="C508" i="1"/>
  <c r="F471" i="1"/>
  <c r="F508" i="1"/>
  <c r="D508" i="1"/>
  <c r="A471" i="1"/>
  <c r="E471" i="1" a="1"/>
  <c r="E471" i="1" s="1"/>
  <c r="D471" i="1"/>
  <c r="E469" i="1" a="1"/>
  <c r="E469" i="1" s="1"/>
  <c r="C469" i="1"/>
  <c r="A469" i="1"/>
  <c r="D469" i="1"/>
  <c r="C473" i="1"/>
  <c r="F473" i="1"/>
  <c r="D473" i="1"/>
  <c r="E473" i="1" a="1"/>
  <c r="E473" i="1" s="1"/>
  <c r="B403" i="1"/>
  <c r="A403" i="1" s="1"/>
  <c r="B404" i="1"/>
  <c r="A404" i="1" s="1"/>
  <c r="B405" i="1"/>
  <c r="A405" i="1" s="1"/>
  <c r="B406" i="1"/>
  <c r="D406" i="1" s="1"/>
  <c r="B407" i="1"/>
  <c r="E407" i="1" s="1" a="1"/>
  <c r="E407" i="1" s="1"/>
  <c r="B408" i="1"/>
  <c r="D408" i="1" s="1"/>
  <c r="B409" i="1"/>
  <c r="A409" i="1" s="1"/>
  <c r="B410" i="1"/>
  <c r="B411" i="1"/>
  <c r="A411" i="1" s="1"/>
  <c r="B412" i="1"/>
  <c r="A412" i="1" s="1"/>
  <c r="B413" i="1"/>
  <c r="A413" i="1" s="1"/>
  <c r="B414" i="1"/>
  <c r="B415" i="1"/>
  <c r="A415" i="1" s="1"/>
  <c r="B416" i="1"/>
  <c r="A416" i="1" s="1"/>
  <c r="B417" i="1"/>
  <c r="A417" i="1" s="1"/>
  <c r="B418" i="1"/>
  <c r="A418" i="1" s="1"/>
  <c r="B419" i="1"/>
  <c r="B420" i="1"/>
  <c r="D420" i="1" s="1"/>
  <c r="B421" i="1"/>
  <c r="E421" i="1" s="1" a="1"/>
  <c r="E421" i="1" s="1"/>
  <c r="B422" i="1"/>
  <c r="B423" i="1"/>
  <c r="A423" i="1" s="1"/>
  <c r="B424" i="1"/>
  <c r="A424" i="1" s="1"/>
  <c r="B425" i="1"/>
  <c r="A425" i="1" s="1"/>
  <c r="B426" i="1"/>
  <c r="E426" i="1" s="1" a="1"/>
  <c r="E426" i="1" s="1"/>
  <c r="B427" i="1"/>
  <c r="A427" i="1" s="1"/>
  <c r="B428" i="1"/>
  <c r="A428" i="1" s="1"/>
  <c r="B429" i="1"/>
  <c r="A429" i="1" s="1"/>
  <c r="B430" i="1"/>
  <c r="A430" i="1" s="1"/>
  <c r="B431" i="1"/>
  <c r="B432" i="1"/>
  <c r="D432" i="1" s="1"/>
  <c r="B433" i="1"/>
  <c r="E433" i="1" s="1" a="1"/>
  <c r="E433" i="1" s="1"/>
  <c r="B434" i="1"/>
  <c r="B435" i="1"/>
  <c r="A435" i="1" s="1"/>
  <c r="B436" i="1"/>
  <c r="A436" i="1" s="1"/>
  <c r="B437" i="1"/>
  <c r="A437" i="1" s="1"/>
  <c r="B438" i="1"/>
  <c r="E438" i="1" s="1" a="1"/>
  <c r="E438" i="1" s="1"/>
  <c r="B439" i="1"/>
  <c r="A439" i="1" s="1"/>
  <c r="B440" i="1"/>
  <c r="A440" i="1" s="1"/>
  <c r="B441" i="1"/>
  <c r="A441" i="1" s="1"/>
  <c r="B442" i="1"/>
  <c r="D442" i="1" s="1"/>
  <c r="B443" i="1"/>
  <c r="E443" i="1" s="1" a="1"/>
  <c r="E443" i="1" s="1"/>
  <c r="B444" i="1"/>
  <c r="D444" i="1" s="1"/>
  <c r="B445" i="1"/>
  <c r="D445" i="1" s="1"/>
  <c r="B446" i="1"/>
  <c r="E446" i="1" s="1" a="1"/>
  <c r="E446" i="1" s="1"/>
  <c r="B447" i="1"/>
  <c r="A447" i="1" s="1"/>
  <c r="B448" i="1"/>
  <c r="A448" i="1" s="1"/>
  <c r="B449" i="1"/>
  <c r="A449" i="1" s="1"/>
  <c r="B450" i="1"/>
  <c r="E450" i="1" s="1" a="1"/>
  <c r="E450" i="1" s="1"/>
  <c r="B451" i="1"/>
  <c r="A451" i="1" s="1"/>
  <c r="B452" i="1"/>
  <c r="A452" i="1" s="1"/>
  <c r="B453" i="1"/>
  <c r="A453" i="1" s="1"/>
  <c r="B454" i="1"/>
  <c r="E454" i="1" s="1" a="1"/>
  <c r="E454" i="1" s="1"/>
  <c r="B455" i="1"/>
  <c r="B456" i="1"/>
  <c r="D456" i="1" s="1"/>
  <c r="B457" i="1"/>
  <c r="B458" i="1"/>
  <c r="B459" i="1"/>
  <c r="A459" i="1" s="1"/>
  <c r="B460" i="1"/>
  <c r="A460" i="1" s="1"/>
  <c r="B461" i="1"/>
  <c r="A461" i="1" s="1"/>
  <c r="B402" i="1"/>
  <c r="E404" i="1" l="1" a="1"/>
  <c r="E404" i="1" s="1"/>
  <c r="E428" i="1" a="1"/>
  <c r="E428" i="1" s="1"/>
  <c r="D405" i="1"/>
  <c r="D404" i="1"/>
  <c r="E413" i="1" a="1"/>
  <c r="E413" i="1" s="1"/>
  <c r="D461" i="1"/>
  <c r="E437" i="1" a="1"/>
  <c r="E437" i="1" s="1"/>
  <c r="D459" i="1"/>
  <c r="E449" i="1" a="1"/>
  <c r="E449" i="1" s="1"/>
  <c r="F449" i="1"/>
  <c r="F447" i="1"/>
  <c r="D436" i="1"/>
  <c r="D448" i="1"/>
  <c r="D446" i="1"/>
  <c r="E460" i="1" a="1"/>
  <c r="E460" i="1" s="1"/>
  <c r="E424" i="1" a="1"/>
  <c r="E424" i="1" s="1"/>
  <c r="D423" i="1"/>
  <c r="E459" i="1" a="1"/>
  <c r="E459" i="1" s="1"/>
  <c r="E423" i="1" a="1"/>
  <c r="E423" i="1" s="1"/>
  <c r="D412" i="1"/>
  <c r="E435" i="1" a="1"/>
  <c r="E435" i="1" s="1"/>
  <c r="D447" i="1"/>
  <c r="D411" i="1"/>
  <c r="E436" i="1" a="1"/>
  <c r="E436" i="1" s="1"/>
  <c r="E412" i="1" a="1"/>
  <c r="E412" i="1" s="1"/>
  <c r="E448" i="1" a="1"/>
  <c r="E448" i="1" s="1"/>
  <c r="E447" i="1" a="1"/>
  <c r="E447" i="1" s="1"/>
  <c r="E411" i="1" a="1"/>
  <c r="E411" i="1" s="1"/>
  <c r="C449" i="1"/>
  <c r="E425" i="1" a="1"/>
  <c r="E425" i="1" s="1"/>
  <c r="D435" i="1"/>
  <c r="D425" i="1"/>
  <c r="D413" i="1"/>
  <c r="D449" i="1"/>
  <c r="E444" i="1" a="1"/>
  <c r="E444" i="1" s="1"/>
  <c r="E441" i="1" a="1"/>
  <c r="E441" i="1" s="1"/>
  <c r="E461" i="1" a="1"/>
  <c r="E461" i="1" s="1"/>
  <c r="E440" i="1" a="1"/>
  <c r="E440" i="1" s="1"/>
  <c r="D437" i="1"/>
  <c r="C447" i="1"/>
  <c r="E445" i="1" a="1"/>
  <c r="E445" i="1" s="1"/>
  <c r="E406" i="1" a="1"/>
  <c r="E406" i="1" s="1"/>
  <c r="E405" i="1" a="1"/>
  <c r="E405" i="1" s="1"/>
  <c r="D428" i="1"/>
  <c r="D424" i="1"/>
  <c r="E455" i="1" a="1"/>
  <c r="E455" i="1" s="1"/>
  <c r="E453" i="1" a="1"/>
  <c r="E453" i="1" s="1"/>
  <c r="D443" i="1"/>
  <c r="E419" i="1" a="1"/>
  <c r="E419" i="1" s="1"/>
  <c r="E418" i="1" a="1"/>
  <c r="E418" i="1" s="1"/>
  <c r="D455" i="1"/>
  <c r="A445" i="1"/>
  <c r="D441" i="1"/>
  <c r="D418" i="1"/>
  <c r="C405" i="1"/>
  <c r="A454" i="1"/>
  <c r="E432" i="1" a="1"/>
  <c r="E432" i="1" s="1"/>
  <c r="E417" i="1" a="1"/>
  <c r="E417" i="1" s="1"/>
  <c r="D454" i="1"/>
  <c r="A442" i="1"/>
  <c r="D419" i="1"/>
  <c r="E452" i="1" a="1"/>
  <c r="E452" i="1" s="1"/>
  <c r="E420" i="1" a="1"/>
  <c r="E420" i="1" s="1"/>
  <c r="D416" i="1"/>
  <c r="F405" i="1"/>
  <c r="E431" i="1" a="1"/>
  <c r="E431" i="1" s="1"/>
  <c r="E416" i="1" a="1"/>
  <c r="E416" i="1" s="1"/>
  <c r="D453" i="1"/>
  <c r="D431" i="1"/>
  <c r="E456" i="1" a="1"/>
  <c r="E456" i="1" s="1"/>
  <c r="E430" i="1" a="1"/>
  <c r="E430" i="1" s="1"/>
  <c r="D452" i="1"/>
  <c r="D430" i="1"/>
  <c r="D407" i="1"/>
  <c r="A406" i="1"/>
  <c r="E429" i="1" a="1"/>
  <c r="E429" i="1" s="1"/>
  <c r="D429" i="1"/>
  <c r="E457" i="1" a="1"/>
  <c r="E457" i="1" s="1"/>
  <c r="D410" i="1"/>
  <c r="A438" i="1"/>
  <c r="D458" i="1"/>
  <c r="D409" i="1"/>
  <c r="D457" i="1"/>
  <c r="D440" i="1"/>
  <c r="A433" i="1"/>
  <c r="D422" i="1"/>
  <c r="D421" i="1"/>
  <c r="A426" i="1"/>
  <c r="E410" i="1" a="1"/>
  <c r="E410" i="1" s="1"/>
  <c r="E409" i="1" a="1"/>
  <c r="E409" i="1" s="1"/>
  <c r="D434" i="1"/>
  <c r="A421" i="1"/>
  <c r="E458" i="1" a="1"/>
  <c r="E458" i="1" s="1"/>
  <c r="E422" i="1" a="1"/>
  <c r="E422" i="1" s="1"/>
  <c r="D433" i="1"/>
  <c r="D417" i="1"/>
  <c r="A457" i="1"/>
  <c r="E434" i="1" a="1"/>
  <c r="E434" i="1" s="1"/>
  <c r="D460" i="1"/>
  <c r="A450" i="1"/>
  <c r="E442" i="1" a="1"/>
  <c r="E442" i="1" s="1"/>
  <c r="E414" i="1" a="1"/>
  <c r="E414" i="1" s="1"/>
  <c r="A414" i="1"/>
  <c r="E408" i="1" a="1"/>
  <c r="E408" i="1" s="1"/>
  <c r="D451" i="1"/>
  <c r="D439" i="1"/>
  <c r="D427" i="1"/>
  <c r="D415" i="1"/>
  <c r="D403" i="1"/>
  <c r="E451" i="1" a="1"/>
  <c r="E451" i="1" s="1"/>
  <c r="E439" i="1" a="1"/>
  <c r="E439" i="1" s="1"/>
  <c r="E427" i="1" a="1"/>
  <c r="E427" i="1" s="1"/>
  <c r="E415" i="1" a="1"/>
  <c r="E415" i="1" s="1"/>
  <c r="E403" i="1" a="1"/>
  <c r="E403" i="1" s="1"/>
  <c r="D450" i="1"/>
  <c r="D438" i="1"/>
  <c r="D426" i="1"/>
  <c r="D414" i="1"/>
  <c r="A458" i="1"/>
  <c r="A446" i="1"/>
  <c r="A434" i="1"/>
  <c r="A422" i="1"/>
  <c r="A410" i="1"/>
  <c r="A456" i="1"/>
  <c r="A444" i="1"/>
  <c r="A432" i="1"/>
  <c r="A420" i="1"/>
  <c r="A408" i="1"/>
  <c r="A455" i="1"/>
  <c r="A443" i="1"/>
  <c r="A431" i="1"/>
  <c r="A419" i="1"/>
  <c r="A407" i="1"/>
  <c r="E402" i="1" a="1"/>
  <c r="E402" i="1" s="1"/>
  <c r="D402" i="1"/>
  <c r="A402" i="1"/>
  <c r="F138" i="6"/>
  <c r="F33" i="6"/>
  <c r="F351" i="6"/>
  <c r="F60" i="6"/>
  <c r="F121" i="6"/>
  <c r="F39" i="6"/>
  <c r="F101" i="6"/>
  <c r="F43" i="6"/>
  <c r="F237" i="6"/>
  <c r="F414" i="1" l="1"/>
  <c r="F422" i="1"/>
  <c r="F417" i="1"/>
  <c r="C440" i="1"/>
  <c r="C430" i="1"/>
  <c r="C417" i="1"/>
  <c r="C422" i="1"/>
  <c r="F427" i="1"/>
  <c r="C427" i="1"/>
  <c r="F411" i="1"/>
  <c r="C411" i="1"/>
  <c r="F457" i="1"/>
  <c r="F412" i="1"/>
  <c r="C412" i="1"/>
  <c r="F440" i="1"/>
  <c r="F430" i="1"/>
  <c r="C414" i="1"/>
  <c r="C457" i="1"/>
  <c r="F350" i="6" l="1"/>
  <c r="F295" i="6"/>
  <c r="F380" i="6"/>
  <c r="B401" i="1"/>
  <c r="A401" i="1" s="1"/>
  <c r="B400" i="1"/>
  <c r="B399" i="1"/>
  <c r="A399" i="1" s="1"/>
  <c r="B398" i="1"/>
  <c r="B397" i="1"/>
  <c r="E397" i="1" s="1" a="1"/>
  <c r="E397" i="1" s="1"/>
  <c r="B396" i="1"/>
  <c r="C396" i="1" s="1"/>
  <c r="B395" i="1"/>
  <c r="B394" i="1"/>
  <c r="A394" i="1" s="1"/>
  <c r="B393" i="1"/>
  <c r="B392" i="1"/>
  <c r="D392" i="1" s="1"/>
  <c r="B391" i="1"/>
  <c r="B390" i="1"/>
  <c r="E390" i="1" s="1" a="1"/>
  <c r="E390" i="1" s="1"/>
  <c r="B389" i="1"/>
  <c r="B388" i="1"/>
  <c r="B387" i="1"/>
  <c r="D387" i="1" s="1"/>
  <c r="B386" i="1"/>
  <c r="A386" i="1" s="1"/>
  <c r="B385" i="1"/>
  <c r="A385" i="1" s="1"/>
  <c r="B384" i="1"/>
  <c r="B383" i="1"/>
  <c r="B382" i="1"/>
  <c r="E382" i="1" s="1" a="1"/>
  <c r="E382" i="1" s="1"/>
  <c r="B381" i="1"/>
  <c r="A381" i="1" s="1"/>
  <c r="B380" i="1"/>
  <c r="A380" i="1" s="1"/>
  <c r="B379" i="1"/>
  <c r="A379" i="1" s="1"/>
  <c r="B378" i="1"/>
  <c r="A378" i="1" s="1"/>
  <c r="B377" i="1"/>
  <c r="B376" i="1"/>
  <c r="A376" i="1" s="1"/>
  <c r="B375" i="1"/>
  <c r="D375" i="1" s="1"/>
  <c r="B374" i="1"/>
  <c r="B373" i="1"/>
  <c r="E373" i="1" s="1" a="1"/>
  <c r="E373" i="1" s="1"/>
  <c r="B372" i="1"/>
  <c r="B371" i="1"/>
  <c r="B370" i="1"/>
  <c r="D370" i="1" s="1"/>
  <c r="B369" i="1"/>
  <c r="A369" i="1" s="1"/>
  <c r="B368" i="1"/>
  <c r="A368" i="1" s="1"/>
  <c r="B367" i="1"/>
  <c r="A367" i="1" s="1"/>
  <c r="B366" i="1"/>
  <c r="D366" i="1" s="1"/>
  <c r="B365" i="1"/>
  <c r="D365" i="1" s="1"/>
  <c r="B364" i="1"/>
  <c r="D364" i="1" s="1"/>
  <c r="B363" i="1"/>
  <c r="A363" i="1" s="1"/>
  <c r="B362" i="1"/>
  <c r="A362" i="1" s="1"/>
  <c r="B361" i="1"/>
  <c r="B360" i="1"/>
  <c r="D360" i="1" s="1"/>
  <c r="B359" i="1"/>
  <c r="A359" i="1" s="1"/>
  <c r="B358" i="1"/>
  <c r="D358" i="1" s="1"/>
  <c r="B357" i="1"/>
  <c r="D357" i="1" s="1"/>
  <c r="B356" i="1"/>
  <c r="B355" i="1"/>
  <c r="A355" i="1" s="1"/>
  <c r="B354" i="1"/>
  <c r="A354" i="1" s="1"/>
  <c r="B353" i="1"/>
  <c r="A353" i="1" s="1"/>
  <c r="B352" i="1"/>
  <c r="B351" i="1"/>
  <c r="A351" i="1" s="1"/>
  <c r="B350" i="1"/>
  <c r="A350" i="1" s="1"/>
  <c r="B349" i="1"/>
  <c r="A349" i="1" s="1"/>
  <c r="B348" i="1"/>
  <c r="B347" i="1"/>
  <c r="B346" i="1"/>
  <c r="B345" i="1"/>
  <c r="B344" i="1"/>
  <c r="D344" i="1" s="1"/>
  <c r="B343" i="1"/>
  <c r="D343" i="1" s="1"/>
  <c r="B342" i="1"/>
  <c r="D342" i="1" s="1"/>
  <c r="B341" i="1"/>
  <c r="D341" i="1" s="1"/>
  <c r="B340" i="1"/>
  <c r="A340" i="1" s="1"/>
  <c r="B339" i="1"/>
  <c r="D339" i="1" s="1"/>
  <c r="B338" i="1"/>
  <c r="A338" i="1" s="1"/>
  <c r="B337" i="1"/>
  <c r="D337" i="1" s="1"/>
  <c r="B336" i="1"/>
  <c r="A336" i="1" s="1"/>
  <c r="B335" i="1"/>
  <c r="D335" i="1" s="1"/>
  <c r="B334" i="1"/>
  <c r="A334" i="1" s="1"/>
  <c r="B333" i="1"/>
  <c r="D333" i="1" s="1"/>
  <c r="B332" i="1"/>
  <c r="A332" i="1" s="1"/>
  <c r="B331" i="1"/>
  <c r="D331" i="1" s="1"/>
  <c r="B330" i="1"/>
  <c r="A330" i="1" s="1"/>
  <c r="B329" i="1"/>
  <c r="B328" i="1"/>
  <c r="E328" i="1" s="1" a="1"/>
  <c r="E328" i="1" s="1"/>
  <c r="B327" i="1"/>
  <c r="A327" i="1" s="1"/>
  <c r="B326" i="1"/>
  <c r="E326" i="1" s="1" a="1"/>
  <c r="E326" i="1" s="1"/>
  <c r="B325" i="1"/>
  <c r="A325" i="1" s="1"/>
  <c r="B324" i="1"/>
  <c r="B323" i="1"/>
  <c r="A323" i="1" s="1"/>
  <c r="B322" i="1"/>
  <c r="A322" i="1" s="1"/>
  <c r="B321" i="1"/>
  <c r="E321" i="1" s="1" a="1"/>
  <c r="E321" i="1" s="1"/>
  <c r="B320" i="1"/>
  <c r="A320" i="1" s="1"/>
  <c r="B319" i="1"/>
  <c r="B318" i="1"/>
  <c r="A318" i="1" s="1"/>
  <c r="B317" i="1"/>
  <c r="B316" i="1"/>
  <c r="A316" i="1" s="1"/>
  <c r="B315" i="1"/>
  <c r="B314" i="1"/>
  <c r="E314" i="1" s="1" a="1"/>
  <c r="E314" i="1" s="1"/>
  <c r="B313" i="1"/>
  <c r="E313" i="1" s="1" a="1"/>
  <c r="E313" i="1" s="1"/>
  <c r="B312" i="1"/>
  <c r="A312" i="1" s="1"/>
  <c r="B311" i="1"/>
  <c r="A311" i="1" s="1"/>
  <c r="B310" i="1"/>
  <c r="B309" i="1"/>
  <c r="A309" i="1" s="1"/>
  <c r="B308" i="1"/>
  <c r="A308" i="1" s="1"/>
  <c r="B307" i="1"/>
  <c r="D307" i="1" s="1"/>
  <c r="B306" i="1"/>
  <c r="B305" i="1"/>
  <c r="D305" i="1" s="1"/>
  <c r="B304" i="1"/>
  <c r="A304" i="1" s="1"/>
  <c r="B303" i="1"/>
  <c r="D303" i="1" s="1"/>
  <c r="B302" i="1"/>
  <c r="E302" i="1" s="1" a="1"/>
  <c r="E302" i="1" s="1"/>
  <c r="B301" i="1"/>
  <c r="B300" i="1"/>
  <c r="B299" i="1"/>
  <c r="C299" i="1" s="1"/>
  <c r="B298" i="1"/>
  <c r="A298" i="1" s="1"/>
  <c r="B297" i="1"/>
  <c r="D297" i="1" s="1"/>
  <c r="B296" i="1"/>
  <c r="A296" i="1" s="1"/>
  <c r="B295" i="1"/>
  <c r="F295" i="1" s="1"/>
  <c r="B294" i="1"/>
  <c r="B293" i="1"/>
  <c r="C293" i="1" s="1"/>
  <c r="B292" i="1"/>
  <c r="F292" i="1" s="1"/>
  <c r="B291" i="1"/>
  <c r="F291" i="1" s="1"/>
  <c r="B290" i="1"/>
  <c r="B289" i="1"/>
  <c r="C289" i="1" s="1"/>
  <c r="B288" i="1"/>
  <c r="B287" i="1"/>
  <c r="D287" i="1" s="1"/>
  <c r="B286" i="1"/>
  <c r="A286" i="1" s="1"/>
  <c r="B285" i="1"/>
  <c r="B284" i="1"/>
  <c r="A284" i="1" s="1"/>
  <c r="B283" i="1"/>
  <c r="B282" i="1"/>
  <c r="B281" i="1"/>
  <c r="E281" i="1" s="1" a="1"/>
  <c r="E281" i="1" s="1"/>
  <c r="B280" i="1"/>
  <c r="E280" i="1" s="1" a="1"/>
  <c r="E280" i="1" s="1"/>
  <c r="B279" i="1"/>
  <c r="A279" i="1" s="1"/>
  <c r="B278" i="1"/>
  <c r="B277" i="1"/>
  <c r="A277" i="1" s="1"/>
  <c r="B276" i="1"/>
  <c r="E276" i="1" s="1" a="1"/>
  <c r="E276" i="1" s="1"/>
  <c r="B275" i="1"/>
  <c r="E275" i="1" s="1" a="1"/>
  <c r="E275" i="1" s="1"/>
  <c r="B274" i="1"/>
  <c r="A274" i="1" s="1"/>
  <c r="B273" i="1"/>
  <c r="A273" i="1" s="1"/>
  <c r="B272" i="1"/>
  <c r="B271" i="1"/>
  <c r="E271" i="1" s="1" a="1"/>
  <c r="E271" i="1" s="1"/>
  <c r="B270" i="1"/>
  <c r="B269" i="1"/>
  <c r="B268" i="1"/>
  <c r="E268" i="1" s="1" a="1"/>
  <c r="E268" i="1" s="1"/>
  <c r="B267" i="1"/>
  <c r="B266" i="1"/>
  <c r="E266" i="1" s="1" a="1"/>
  <c r="E266" i="1" s="1"/>
  <c r="B265" i="1"/>
  <c r="A265" i="1" s="1"/>
  <c r="B264" i="1"/>
  <c r="A264" i="1" s="1"/>
  <c r="B263" i="1"/>
  <c r="D263" i="1" s="1"/>
  <c r="B262" i="1"/>
  <c r="A262" i="1" s="1"/>
  <c r="B261" i="1"/>
  <c r="E261" i="1" s="1" a="1"/>
  <c r="E261" i="1" s="1"/>
  <c r="B260" i="1"/>
  <c r="A260" i="1" s="1"/>
  <c r="B259" i="1"/>
  <c r="E259" i="1" s="1" a="1"/>
  <c r="E259" i="1" s="1"/>
  <c r="B258" i="1"/>
  <c r="B257" i="1"/>
  <c r="E257" i="1" s="1" a="1"/>
  <c r="E257" i="1" s="1"/>
  <c r="B256" i="1"/>
  <c r="E256" i="1" s="1" a="1"/>
  <c r="E256" i="1" s="1"/>
  <c r="B255" i="1"/>
  <c r="A255" i="1" s="1"/>
  <c r="B254" i="1"/>
  <c r="B253" i="1"/>
  <c r="B252" i="1"/>
  <c r="A252" i="1" s="1"/>
  <c r="B251" i="1"/>
  <c r="A251" i="1" s="1"/>
  <c r="B250" i="1"/>
  <c r="A250" i="1" s="1"/>
  <c r="B249" i="1"/>
  <c r="A249" i="1" s="1"/>
  <c r="B248" i="1"/>
  <c r="D248" i="1" s="1"/>
  <c r="B247" i="1"/>
  <c r="A247" i="1" s="1"/>
  <c r="B246" i="1"/>
  <c r="E246" i="1" s="1" a="1"/>
  <c r="E246" i="1" s="1"/>
  <c r="B245" i="1"/>
  <c r="B244" i="1"/>
  <c r="E244" i="1" s="1" a="1"/>
  <c r="E244" i="1" s="1"/>
  <c r="B243" i="1"/>
  <c r="A243" i="1" s="1"/>
  <c r="B242" i="1"/>
  <c r="D242" i="1" s="1"/>
  <c r="B241" i="1"/>
  <c r="A241" i="1" s="1"/>
  <c r="B240" i="1"/>
  <c r="A240" i="1" s="1"/>
  <c r="B239" i="1"/>
  <c r="B238" i="1"/>
  <c r="A238" i="1" s="1"/>
  <c r="B237" i="1"/>
  <c r="E237" i="1" s="1" a="1"/>
  <c r="E237" i="1" s="1"/>
  <c r="B236" i="1"/>
  <c r="A236" i="1" s="1"/>
  <c r="B235" i="1"/>
  <c r="E235" i="1" s="1" a="1"/>
  <c r="E235" i="1" s="1"/>
  <c r="B234" i="1"/>
  <c r="E234" i="1" s="1" a="1"/>
  <c r="E234" i="1" s="1"/>
  <c r="B233" i="1"/>
  <c r="E233" i="1" s="1" a="1"/>
  <c r="E233" i="1" s="1"/>
  <c r="B232" i="1"/>
  <c r="B231" i="1"/>
  <c r="E231" i="1" s="1" a="1"/>
  <c r="E231" i="1" s="1"/>
  <c r="B230" i="1"/>
  <c r="B229" i="1"/>
  <c r="E229" i="1" s="1" a="1"/>
  <c r="E229" i="1" s="1"/>
  <c r="B228" i="1"/>
  <c r="A228" i="1" s="1"/>
  <c r="B227" i="1"/>
  <c r="B226" i="1"/>
  <c r="B225" i="1"/>
  <c r="E225" i="1" s="1" a="1"/>
  <c r="E225" i="1" s="1"/>
  <c r="B224" i="1"/>
  <c r="A224" i="1" s="1"/>
  <c r="B223" i="1"/>
  <c r="E223" i="1" s="1" a="1"/>
  <c r="E223" i="1" s="1"/>
  <c r="B222" i="1"/>
  <c r="B221" i="1"/>
  <c r="E221" i="1" s="1" a="1"/>
  <c r="E221" i="1" s="1"/>
  <c r="B220" i="1"/>
  <c r="B219" i="1"/>
  <c r="A219" i="1" s="1"/>
  <c r="B218" i="1"/>
  <c r="D218" i="1" s="1"/>
  <c r="B217" i="1"/>
  <c r="A217" i="1" s="1"/>
  <c r="B216" i="1"/>
  <c r="B215" i="1"/>
  <c r="E215" i="1" s="1" a="1"/>
  <c r="E215" i="1" s="1"/>
  <c r="B214" i="1"/>
  <c r="D214" i="1" s="1"/>
  <c r="B213" i="1"/>
  <c r="D213" i="1" s="1"/>
  <c r="B212" i="1"/>
  <c r="D212" i="1" s="1"/>
  <c r="B211" i="1"/>
  <c r="E211" i="1" s="1" a="1"/>
  <c r="E211" i="1" s="1"/>
  <c r="B210" i="1"/>
  <c r="D210" i="1" s="1"/>
  <c r="B209" i="1"/>
  <c r="B208" i="1"/>
  <c r="E208" i="1" s="1" a="1"/>
  <c r="E208" i="1" s="1"/>
  <c r="B207" i="1"/>
  <c r="B206" i="1"/>
  <c r="D206" i="1" s="1"/>
  <c r="B205" i="1"/>
  <c r="B204" i="1"/>
  <c r="E204" i="1" s="1" a="1"/>
  <c r="E204" i="1" s="1"/>
  <c r="B203" i="1"/>
  <c r="B202" i="1"/>
  <c r="A202" i="1" s="1"/>
  <c r="B201" i="1"/>
  <c r="A201" i="1" s="1"/>
  <c r="B200" i="1"/>
  <c r="B199" i="1"/>
  <c r="D199" i="1" s="1"/>
  <c r="B198" i="1"/>
  <c r="B197" i="1"/>
  <c r="D197" i="1" s="1"/>
  <c r="B196" i="1"/>
  <c r="A196" i="1" s="1"/>
  <c r="B195" i="1"/>
  <c r="D195" i="1" s="1"/>
  <c r="B194" i="1"/>
  <c r="D194" i="1" s="1"/>
  <c r="B193" i="1"/>
  <c r="E193" i="1" s="1" a="1"/>
  <c r="E193" i="1" s="1"/>
  <c r="B192" i="1"/>
  <c r="B191" i="1"/>
  <c r="B190" i="1"/>
  <c r="B189" i="1"/>
  <c r="A189" i="1" s="1"/>
  <c r="B188" i="1"/>
  <c r="B187" i="1"/>
  <c r="A187" i="1" s="1"/>
  <c r="B186" i="1"/>
  <c r="B185" i="1"/>
  <c r="A185" i="1" s="1"/>
  <c r="B184" i="1"/>
  <c r="B183" i="1"/>
  <c r="E183" i="1" s="1" a="1"/>
  <c r="E183" i="1" s="1"/>
  <c r="B182" i="1"/>
  <c r="A182" i="1" s="1"/>
  <c r="B181" i="1"/>
  <c r="E181" i="1" s="1" a="1"/>
  <c r="E181" i="1" s="1"/>
  <c r="B180" i="1"/>
  <c r="E180" i="1" s="1" a="1"/>
  <c r="E180" i="1" s="1"/>
  <c r="B179" i="1"/>
  <c r="B178" i="1"/>
  <c r="A178" i="1" s="1"/>
  <c r="B177" i="1"/>
  <c r="E177" i="1" s="1" a="1"/>
  <c r="E177" i="1" s="1"/>
  <c r="B176" i="1"/>
  <c r="A176" i="1" s="1"/>
  <c r="B175" i="1"/>
  <c r="D175" i="1" s="1"/>
  <c r="B174" i="1"/>
  <c r="D174" i="1" s="1"/>
  <c r="B173" i="1"/>
  <c r="E173" i="1" s="1" a="1"/>
  <c r="E173" i="1" s="1"/>
  <c r="B172" i="1"/>
  <c r="E172" i="1" s="1" a="1"/>
  <c r="E172" i="1" s="1"/>
  <c r="B171" i="1"/>
  <c r="A171" i="1" s="1"/>
  <c r="B170" i="1"/>
  <c r="B169" i="1"/>
  <c r="E169" i="1" s="1" a="1"/>
  <c r="E169" i="1" s="1"/>
  <c r="B168" i="1"/>
  <c r="E168" i="1" s="1" a="1"/>
  <c r="E168" i="1" s="1"/>
  <c r="B167" i="1"/>
  <c r="B166" i="1"/>
  <c r="E166" i="1" s="1" a="1"/>
  <c r="E166" i="1" s="1"/>
  <c r="B165" i="1"/>
  <c r="A165" i="1" s="1"/>
  <c r="B164" i="1"/>
  <c r="B163" i="1"/>
  <c r="A163" i="1" s="1"/>
  <c r="B162" i="1"/>
  <c r="A162" i="1" s="1"/>
  <c r="B161" i="1"/>
  <c r="D161" i="1" s="1"/>
  <c r="B160" i="1"/>
  <c r="D160" i="1" s="1"/>
  <c r="B159" i="1"/>
  <c r="B158" i="1"/>
  <c r="D158" i="1" s="1"/>
  <c r="B157" i="1"/>
  <c r="D157" i="1" s="1"/>
  <c r="B156" i="1"/>
  <c r="E156" i="1" s="1" a="1"/>
  <c r="E156" i="1" s="1"/>
  <c r="B155" i="1"/>
  <c r="A155" i="1" s="1"/>
  <c r="B154" i="1"/>
  <c r="A154" i="1" s="1"/>
  <c r="B153" i="1"/>
  <c r="A153" i="1" s="1"/>
  <c r="B152" i="1"/>
  <c r="B151" i="1"/>
  <c r="B150" i="1"/>
  <c r="D150" i="1" s="1"/>
  <c r="B149" i="1"/>
  <c r="D149" i="1" s="1"/>
  <c r="B148" i="1"/>
  <c r="E148" i="1" s="1" a="1"/>
  <c r="E148" i="1" s="1"/>
  <c r="B147" i="1"/>
  <c r="B146" i="1"/>
  <c r="D146" i="1" s="1"/>
  <c r="B145" i="1"/>
  <c r="E145" i="1" s="1" a="1"/>
  <c r="E145" i="1" s="1"/>
  <c r="B144" i="1"/>
  <c r="A144" i="1" s="1"/>
  <c r="B143" i="1"/>
  <c r="B142" i="1"/>
  <c r="A142" i="1" s="1"/>
  <c r="B141" i="1"/>
  <c r="B140" i="1"/>
  <c r="D140" i="1" s="1"/>
  <c r="B139" i="1"/>
  <c r="B138" i="1"/>
  <c r="A138" i="1" s="1"/>
  <c r="B137" i="1"/>
  <c r="D137" i="1" s="1"/>
  <c r="B136" i="1"/>
  <c r="E136" i="1" s="1" a="1"/>
  <c r="E136" i="1" s="1"/>
  <c r="B135" i="1"/>
  <c r="A135" i="1" s="1"/>
  <c r="B134" i="1"/>
  <c r="A134" i="1" s="1"/>
  <c r="B133" i="1"/>
  <c r="B132" i="1"/>
  <c r="E132" i="1" s="1" a="1"/>
  <c r="E132" i="1" s="1"/>
  <c r="B131" i="1"/>
  <c r="B130" i="1"/>
  <c r="A130" i="1" s="1"/>
  <c r="B129" i="1"/>
  <c r="A129" i="1" s="1"/>
  <c r="B128" i="1"/>
  <c r="B127" i="1"/>
  <c r="B126" i="1"/>
  <c r="D126" i="1" s="1"/>
  <c r="B125" i="1"/>
  <c r="B124" i="1"/>
  <c r="E124" i="1" s="1" a="1"/>
  <c r="E124" i="1" s="1"/>
  <c r="B123" i="1"/>
  <c r="E123" i="1" s="1" a="1"/>
  <c r="E123" i="1" s="1"/>
  <c r="B122" i="1"/>
  <c r="B121" i="1"/>
  <c r="A121" i="1" s="1"/>
  <c r="B120" i="1"/>
  <c r="A120" i="1" s="1"/>
  <c r="B119" i="1"/>
  <c r="B118" i="1"/>
  <c r="B117" i="1"/>
  <c r="A117" i="1" s="1"/>
  <c r="B116" i="1"/>
  <c r="A116" i="1" s="1"/>
  <c r="B115" i="1"/>
  <c r="A115" i="1" s="1"/>
  <c r="B114" i="1"/>
  <c r="A114" i="1" s="1"/>
  <c r="B113" i="1"/>
  <c r="D113" i="1" s="1"/>
  <c r="B112" i="1"/>
  <c r="E112" i="1" s="1" a="1"/>
  <c r="E112" i="1" s="1"/>
  <c r="B111" i="1"/>
  <c r="E111" i="1" s="1" a="1"/>
  <c r="E111" i="1" s="1"/>
  <c r="B110" i="1"/>
  <c r="A110" i="1" s="1"/>
  <c r="B109" i="1"/>
  <c r="B108" i="1"/>
  <c r="A108" i="1" s="1"/>
  <c r="B107" i="1"/>
  <c r="A107" i="1" s="1"/>
  <c r="B106" i="1"/>
  <c r="A106" i="1" s="1"/>
  <c r="B105" i="1"/>
  <c r="E105" i="1" s="1" a="1"/>
  <c r="E105" i="1" s="1"/>
  <c r="B104" i="1"/>
  <c r="B103" i="1"/>
  <c r="D103" i="1" s="1"/>
  <c r="B102" i="1"/>
  <c r="A102" i="1" s="1"/>
  <c r="B101" i="1"/>
  <c r="E101" i="1" s="1" a="1"/>
  <c r="E101" i="1" s="1"/>
  <c r="B100" i="1"/>
  <c r="A100" i="1" s="1"/>
  <c r="B99" i="1"/>
  <c r="A99" i="1" s="1"/>
  <c r="B98" i="1"/>
  <c r="B97" i="1"/>
  <c r="D97" i="1" s="1"/>
  <c r="B96" i="1"/>
  <c r="A96" i="1" s="1"/>
  <c r="B95" i="1"/>
  <c r="B94" i="1"/>
  <c r="A94" i="1" s="1"/>
  <c r="B93" i="1"/>
  <c r="A93" i="1" s="1"/>
  <c r="B92" i="1"/>
  <c r="A92" i="1" s="1"/>
  <c r="B91" i="1"/>
  <c r="A91" i="1" s="1"/>
  <c r="B90" i="1"/>
  <c r="A90" i="1" s="1"/>
  <c r="B89" i="1"/>
  <c r="D89" i="1" s="1"/>
  <c r="B88" i="1"/>
  <c r="E88" i="1" s="1" a="1"/>
  <c r="E88" i="1" s="1"/>
  <c r="B87" i="1"/>
  <c r="B86" i="1"/>
  <c r="D86" i="1" s="1"/>
  <c r="B85" i="1"/>
  <c r="B84" i="1"/>
  <c r="D84" i="1" s="1"/>
  <c r="B83" i="1"/>
  <c r="B82" i="1"/>
  <c r="A82" i="1" s="1"/>
  <c r="B81" i="1"/>
  <c r="A81" i="1" s="1"/>
  <c r="B80" i="1"/>
  <c r="B79" i="1"/>
  <c r="B78" i="1"/>
  <c r="D78" i="1" s="1"/>
  <c r="B77" i="1"/>
  <c r="B76" i="1"/>
  <c r="E76" i="1" s="1" a="1"/>
  <c r="E76" i="1" s="1"/>
  <c r="B75" i="1"/>
  <c r="E75" i="1" s="1" a="1"/>
  <c r="E75" i="1" s="1"/>
  <c r="B74" i="1"/>
  <c r="D74" i="1" s="1"/>
  <c r="B73" i="1"/>
  <c r="D73" i="1" s="1"/>
  <c r="B72" i="1"/>
  <c r="A72" i="1" s="1"/>
  <c r="B71" i="1"/>
  <c r="B70" i="1"/>
  <c r="D70" i="1" s="1"/>
  <c r="B69" i="1"/>
  <c r="A69" i="1" s="1"/>
  <c r="B68" i="1"/>
  <c r="B67" i="1"/>
  <c r="A67" i="1" s="1"/>
  <c r="B66" i="1"/>
  <c r="A66" i="1" s="1"/>
  <c r="B65" i="1"/>
  <c r="A65" i="1" s="1"/>
  <c r="B64" i="1"/>
  <c r="E64" i="1" s="1" a="1"/>
  <c r="E64" i="1" s="1"/>
  <c r="B63" i="1"/>
  <c r="A63" i="1" s="1"/>
  <c r="B62" i="1"/>
  <c r="D62" i="1" s="1"/>
  <c r="B61" i="1"/>
  <c r="D61" i="1" s="1"/>
  <c r="B60" i="1"/>
  <c r="D60" i="1" s="1"/>
  <c r="B59" i="1"/>
  <c r="E59" i="1" s="1" a="1"/>
  <c r="E59" i="1" s="1"/>
  <c r="B58" i="1"/>
  <c r="A58" i="1" s="1"/>
  <c r="B57" i="1"/>
  <c r="E57" i="1" s="1" a="1"/>
  <c r="E57" i="1" s="1"/>
  <c r="B56" i="1"/>
  <c r="A56" i="1" s="1"/>
  <c r="B55" i="1"/>
  <c r="D55" i="1" s="1"/>
  <c r="B54" i="1"/>
  <c r="A54" i="1" s="1"/>
  <c r="B53" i="1"/>
  <c r="B52" i="1"/>
  <c r="D52" i="1" s="1"/>
  <c r="B51" i="1"/>
  <c r="A51" i="1" s="1"/>
  <c r="B50" i="1"/>
  <c r="B49" i="1"/>
  <c r="A49" i="1" s="1"/>
  <c r="B48" i="1"/>
  <c r="E48" i="1" s="1" a="1"/>
  <c r="E48" i="1" s="1"/>
  <c r="B47" i="1"/>
  <c r="B46" i="1"/>
  <c r="B45" i="1"/>
  <c r="B44" i="1"/>
  <c r="E44" i="1" s="1" a="1"/>
  <c r="E44" i="1" s="1"/>
  <c r="B43" i="1"/>
  <c r="B42" i="1"/>
  <c r="B41" i="1"/>
  <c r="D41" i="1" s="1"/>
  <c r="B40" i="1"/>
  <c r="E40" i="1" s="1" a="1"/>
  <c r="E40" i="1" s="1"/>
  <c r="B39" i="1"/>
  <c r="A39" i="1" s="1"/>
  <c r="B38" i="1"/>
  <c r="A38" i="1" s="1"/>
  <c r="B37" i="1"/>
  <c r="E37" i="1" s="1" a="1"/>
  <c r="E37" i="1" s="1"/>
  <c r="B36" i="1"/>
  <c r="D36" i="1" s="1"/>
  <c r="B35" i="1"/>
  <c r="A35" i="1" s="1"/>
  <c r="B34" i="1"/>
  <c r="B33" i="1"/>
  <c r="B32" i="1"/>
  <c r="A32" i="1" s="1"/>
  <c r="B31" i="1"/>
  <c r="A31" i="1" s="1"/>
  <c r="B30" i="1"/>
  <c r="A30" i="1" s="1"/>
  <c r="B29" i="1"/>
  <c r="D29" i="1" s="1"/>
  <c r="B28" i="1"/>
  <c r="E28" i="1" s="1" a="1"/>
  <c r="E28" i="1" s="1"/>
  <c r="B27" i="1"/>
  <c r="A27" i="1" s="1"/>
  <c r="B26" i="1"/>
  <c r="B25" i="1"/>
  <c r="D25" i="1" s="1"/>
  <c r="B24" i="1"/>
  <c r="E24" i="1" s="1" a="1"/>
  <c r="E24" i="1" s="1"/>
  <c r="B23" i="1"/>
  <c r="B22" i="1"/>
  <c r="B21" i="1"/>
  <c r="A21" i="1" s="1"/>
  <c r="B20" i="1"/>
  <c r="A20" i="1" s="1"/>
  <c r="B19" i="1"/>
  <c r="A19" i="1" s="1"/>
  <c r="B18" i="1"/>
  <c r="B17" i="1"/>
  <c r="E17" i="1" s="1" a="1"/>
  <c r="E17" i="1" s="1"/>
  <c r="B16" i="1"/>
  <c r="B15" i="1"/>
  <c r="E15" i="1" s="1" a="1"/>
  <c r="E15" i="1" s="1"/>
  <c r="B14" i="1"/>
  <c r="B13" i="1"/>
  <c r="D13" i="1" s="1"/>
  <c r="B12" i="1"/>
  <c r="D12" i="1" s="1"/>
  <c r="B11" i="1"/>
  <c r="B10" i="1"/>
  <c r="E10" i="1" s="1"/>
  <c r="B9" i="1"/>
  <c r="C9" i="1" s="1"/>
  <c r="B8" i="1"/>
  <c r="A8" i="1" s="1"/>
  <c r="B7" i="1"/>
  <c r="B6" i="1"/>
  <c r="B5" i="1"/>
  <c r="B4" i="1"/>
  <c r="F4" i="1" s="1"/>
  <c r="B3" i="1"/>
  <c r="E3" i="1" s="1" a="1"/>
  <c r="E3" i="1" s="1"/>
  <c r="B2" i="1"/>
  <c r="D2" i="1" s="1"/>
  <c r="A276" i="1" l="1"/>
  <c r="A40" i="1"/>
  <c r="A295" i="1"/>
  <c r="A84" i="1"/>
  <c r="A52" i="1"/>
  <c r="A280" i="1"/>
  <c r="A86" i="1"/>
  <c r="A328" i="1"/>
  <c r="A307" i="1"/>
  <c r="A206" i="1"/>
  <c r="A61" i="1"/>
  <c r="A287" i="1"/>
  <c r="A297" i="1"/>
  <c r="A331" i="1"/>
  <c r="A214" i="1"/>
  <c r="A235" i="1"/>
  <c r="A244" i="1"/>
  <c r="A76" i="1"/>
  <c r="A126" i="1"/>
  <c r="A268" i="1"/>
  <c r="A9" i="1"/>
  <c r="A60" i="1"/>
  <c r="A161" i="1"/>
  <c r="A28" i="1"/>
  <c r="A78" i="1"/>
  <c r="A12" i="1"/>
  <c r="A112" i="1"/>
  <c r="A231" i="1"/>
  <c r="A13" i="1"/>
  <c r="A64" i="1"/>
  <c r="A212" i="1"/>
  <c r="A132" i="1"/>
  <c r="A172" i="1"/>
  <c r="A213" i="1"/>
  <c r="A271" i="1"/>
  <c r="A373" i="1"/>
  <c r="A17" i="1"/>
  <c r="A36" i="1"/>
  <c r="A44" i="1"/>
  <c r="A62" i="1"/>
  <c r="A145" i="1"/>
  <c r="A291" i="1"/>
  <c r="A321" i="1"/>
  <c r="A357" i="1"/>
  <c r="A366" i="1"/>
  <c r="A225" i="1"/>
  <c r="A37" i="1"/>
  <c r="A55" i="1"/>
  <c r="A89" i="1"/>
  <c r="A136" i="1"/>
  <c r="A157" i="1"/>
  <c r="A256" i="1"/>
  <c r="A210" i="1"/>
  <c r="A218" i="1"/>
  <c r="A341" i="1"/>
  <c r="A360" i="1"/>
  <c r="A4" i="1"/>
  <c r="A160" i="1"/>
  <c r="A333" i="1"/>
  <c r="A342" i="1"/>
  <c r="A48" i="1"/>
  <c r="A183" i="1"/>
  <c r="A193" i="1"/>
  <c r="A335" i="1"/>
  <c r="A15" i="1"/>
  <c r="A123" i="1"/>
  <c r="A150" i="1"/>
  <c r="A158" i="1"/>
  <c r="A237" i="1"/>
  <c r="A343" i="1"/>
  <c r="A24" i="1"/>
  <c r="A124" i="1"/>
  <c r="A168" i="1"/>
  <c r="A195" i="1"/>
  <c r="A204" i="1"/>
  <c r="A303" i="1"/>
  <c r="A337" i="1"/>
  <c r="A382" i="1"/>
  <c r="A392" i="1"/>
  <c r="A75" i="1"/>
  <c r="A169" i="1"/>
  <c r="A223" i="1"/>
  <c r="A261" i="1"/>
  <c r="A248" i="1"/>
  <c r="A339" i="1"/>
  <c r="A370" i="1"/>
  <c r="A387" i="1"/>
  <c r="A174" i="1"/>
  <c r="A208" i="1"/>
  <c r="A292" i="1"/>
  <c r="A365" i="1"/>
  <c r="A70" i="1"/>
  <c r="A263" i="1"/>
  <c r="A10" i="1"/>
  <c r="A25" i="1"/>
  <c r="A88" i="1"/>
  <c r="A113" i="1"/>
  <c r="A148" i="1"/>
  <c r="A156" i="1"/>
  <c r="A344" i="1"/>
  <c r="D11" i="1"/>
  <c r="E11" i="1" a="1"/>
  <c r="E11" i="1" s="1"/>
  <c r="D16" i="1"/>
  <c r="E16" i="1" a="1"/>
  <c r="E16" i="1" s="1"/>
  <c r="A18" i="1"/>
  <c r="E18" i="1" a="1"/>
  <c r="E18" i="1" s="1"/>
  <c r="E20" i="1" a="1"/>
  <c r="E20" i="1" s="1"/>
  <c r="D20" i="1"/>
  <c r="D38" i="1"/>
  <c r="E38" i="1" a="1"/>
  <c r="E38" i="1" s="1"/>
  <c r="A42" i="1"/>
  <c r="E42" i="1" a="1"/>
  <c r="E42" i="1" s="1"/>
  <c r="D42" i="1"/>
  <c r="D49" i="1"/>
  <c r="E49" i="1" a="1"/>
  <c r="E49" i="1" s="1"/>
  <c r="D51" i="1"/>
  <c r="E51" i="1" a="1"/>
  <c r="E51" i="1" s="1"/>
  <c r="D68" i="1"/>
  <c r="E68" i="1" a="1"/>
  <c r="E68" i="1" s="1"/>
  <c r="D77" i="1"/>
  <c r="E77" i="1" a="1"/>
  <c r="E77" i="1" s="1"/>
  <c r="A83" i="1"/>
  <c r="E83" i="1" a="1"/>
  <c r="E83" i="1" s="1"/>
  <c r="E87" i="1" a="1"/>
  <c r="E87" i="1" s="1"/>
  <c r="D87" i="1"/>
  <c r="E96" i="1" a="1"/>
  <c r="E96" i="1" s="1"/>
  <c r="D96" i="1"/>
  <c r="E100" i="1" a="1"/>
  <c r="E100" i="1" s="1"/>
  <c r="D100" i="1"/>
  <c r="D110" i="1"/>
  <c r="E110" i="1" a="1"/>
  <c r="E110" i="1" s="1"/>
  <c r="D121" i="1"/>
  <c r="F121" i="1"/>
  <c r="E121" i="1" a="1"/>
  <c r="E121" i="1" s="1"/>
  <c r="E125" i="1" a="1"/>
  <c r="E125" i="1" s="1"/>
  <c r="D125" i="1"/>
  <c r="A131" i="1"/>
  <c r="E131" i="1" a="1"/>
  <c r="E131" i="1" s="1"/>
  <c r="D131" i="1"/>
  <c r="D134" i="1"/>
  <c r="E134" i="1" a="1"/>
  <c r="E134" i="1" s="1"/>
  <c r="A147" i="1"/>
  <c r="E147" i="1" a="1"/>
  <c r="E147" i="1" s="1"/>
  <c r="E171" i="1" a="1"/>
  <c r="E171" i="1" s="1"/>
  <c r="D171" i="1"/>
  <c r="D184" i="1"/>
  <c r="E184" i="1" a="1"/>
  <c r="E184" i="1" s="1"/>
  <c r="A190" i="1"/>
  <c r="E190" i="1" a="1"/>
  <c r="E190" i="1" s="1"/>
  <c r="D190" i="1"/>
  <c r="D220" i="1"/>
  <c r="E220" i="1" a="1"/>
  <c r="E220" i="1" s="1"/>
  <c r="A232" i="1"/>
  <c r="E232" i="1" a="1"/>
  <c r="E232" i="1" s="1"/>
  <c r="D232" i="1"/>
  <c r="E243" i="1" a="1"/>
  <c r="E243" i="1" s="1"/>
  <c r="D243" i="1"/>
  <c r="E247" i="1" a="1"/>
  <c r="E247" i="1" s="1"/>
  <c r="D247" i="1"/>
  <c r="D267" i="1"/>
  <c r="E267" i="1" a="1"/>
  <c r="E267" i="1" s="1"/>
  <c r="E279" i="1" a="1"/>
  <c r="E279" i="1" s="1"/>
  <c r="D279" i="1"/>
  <c r="D283" i="1"/>
  <c r="E283" i="1" a="1"/>
  <c r="E283" i="1" s="1"/>
  <c r="E285" i="1" a="1"/>
  <c r="E285" i="1" s="1"/>
  <c r="D285" i="1"/>
  <c r="C296" i="1"/>
  <c r="D296" i="1"/>
  <c r="A301" i="1"/>
  <c r="F301" i="1"/>
  <c r="E304" i="1" a="1"/>
  <c r="E304" i="1" s="1"/>
  <c r="D304" i="1"/>
  <c r="D315" i="1"/>
  <c r="E315" i="1" a="1"/>
  <c r="E315" i="1" s="1"/>
  <c r="E316" i="1" a="1"/>
  <c r="E316" i="1" s="1"/>
  <c r="D316" i="1"/>
  <c r="D319" i="1"/>
  <c r="E319" i="1" a="1"/>
  <c r="E319" i="1" s="1"/>
  <c r="D329" i="1"/>
  <c r="E329" i="1" a="1"/>
  <c r="E329" i="1" s="1"/>
  <c r="A352" i="1"/>
  <c r="D352" i="1"/>
  <c r="E369" i="1" a="1"/>
  <c r="E369" i="1" s="1"/>
  <c r="D369" i="1"/>
  <c r="A374" i="1"/>
  <c r="E374" i="1" a="1"/>
  <c r="E374" i="1" s="1"/>
  <c r="A388" i="1"/>
  <c r="D388" i="1"/>
  <c r="D393" i="1"/>
  <c r="E393" i="1" a="1"/>
  <c r="E393" i="1" s="1"/>
  <c r="D390" i="1"/>
  <c r="E92" i="1" a="1"/>
  <c r="E92" i="1" s="1"/>
  <c r="D398" i="1"/>
  <c r="A398" i="1"/>
  <c r="D148" i="1"/>
  <c r="E9" i="1" a="1"/>
  <c r="E9" i="1" s="1"/>
  <c r="E99" i="1" a="1"/>
  <c r="E99" i="1" s="1"/>
  <c r="D99" i="1"/>
  <c r="D123" i="1"/>
  <c r="D168" i="1"/>
  <c r="E133" i="1" a="1"/>
  <c r="E133" i="1" s="1"/>
  <c r="D133" i="1"/>
  <c r="D92" i="1"/>
  <c r="E97" i="1" a="1"/>
  <c r="E97" i="1" s="1"/>
  <c r="D116" i="1"/>
  <c r="D177" i="1"/>
  <c r="D259" i="1"/>
  <c r="D75" i="1"/>
  <c r="E116" i="1" a="1"/>
  <c r="E116" i="1" s="1"/>
  <c r="D172" i="1"/>
  <c r="D9" i="1"/>
  <c r="A192" i="1"/>
  <c r="E192" i="1" a="1"/>
  <c r="E192" i="1" s="1"/>
  <c r="D192" i="1"/>
  <c r="E398" i="1" a="1"/>
  <c r="E398" i="1" s="1"/>
  <c r="D27" i="1"/>
  <c r="D64" i="1"/>
  <c r="D280" i="1"/>
  <c r="A294" i="1"/>
  <c r="E294" i="1" a="1"/>
  <c r="E294" i="1" s="1"/>
  <c r="C4" i="1"/>
  <c r="F9" i="1"/>
  <c r="E27" i="1" a="1"/>
  <c r="E27" i="1" s="1"/>
  <c r="C54" i="1"/>
  <c r="E70" i="1" a="1"/>
  <c r="E70" i="1" s="1"/>
  <c r="D88" i="1"/>
  <c r="D135" i="1"/>
  <c r="D162" i="1"/>
  <c r="D173" i="1"/>
  <c r="A186" i="1"/>
  <c r="E186" i="1" a="1"/>
  <c r="E186" i="1" s="1"/>
  <c r="E255" i="1" a="1"/>
  <c r="E255" i="1" s="1"/>
  <c r="D255" i="1"/>
  <c r="C294" i="1"/>
  <c r="D4" i="1"/>
  <c r="D54" i="1"/>
  <c r="D107" i="1"/>
  <c r="D112" i="1"/>
  <c r="E135" i="1" a="1"/>
  <c r="E135" i="1" s="1"/>
  <c r="D144" i="1"/>
  <c r="E144" i="1" a="1"/>
  <c r="E144" i="1" s="1"/>
  <c r="E162" i="1" a="1"/>
  <c r="E162" i="1" s="1"/>
  <c r="D186" i="1"/>
  <c r="D208" i="1"/>
  <c r="D268" i="1"/>
  <c r="D294" i="1"/>
  <c r="D326" i="1"/>
  <c r="D386" i="1"/>
  <c r="E386" i="1" a="1"/>
  <c r="E386" i="1" s="1"/>
  <c r="A400" i="1"/>
  <c r="E400" i="1" a="1"/>
  <c r="E400" i="1" s="1"/>
  <c r="D400" i="1"/>
  <c r="E4" i="1" a="1"/>
  <c r="E4" i="1" s="1"/>
  <c r="E60" i="1" a="1"/>
  <c r="E60" i="1" s="1"/>
  <c r="E107" i="1" a="1"/>
  <c r="E107" i="1" s="1"/>
  <c r="D181" i="1"/>
  <c r="D229" i="1"/>
  <c r="E305" i="1" a="1"/>
  <c r="E305" i="1" s="1"/>
  <c r="D28" i="1"/>
  <c r="E84" i="1" a="1"/>
  <c r="E84" i="1" s="1"/>
  <c r="D101" i="1"/>
  <c r="D108" i="1"/>
  <c r="E108" i="1" a="1"/>
  <c r="E108" i="1" s="1"/>
  <c r="D136" i="1"/>
  <c r="E158" i="1" a="1"/>
  <c r="E158" i="1" s="1"/>
  <c r="E195" i="1" a="1"/>
  <c r="E195" i="1" s="1"/>
  <c r="D216" i="1"/>
  <c r="A216" i="1"/>
  <c r="C291" i="1"/>
  <c r="D321" i="1"/>
  <c r="E327" i="1" a="1"/>
  <c r="E327" i="1" s="1"/>
  <c r="D327" i="1"/>
  <c r="D353" i="1"/>
  <c r="D182" i="1"/>
  <c r="E182" i="1" a="1"/>
  <c r="E182" i="1" s="1"/>
  <c r="E216" i="1" a="1"/>
  <c r="E216" i="1" s="1"/>
  <c r="D291" i="1"/>
  <c r="D302" i="1"/>
  <c r="E381" i="1" a="1"/>
  <c r="E381" i="1" s="1"/>
  <c r="D381" i="1"/>
  <c r="A395" i="1"/>
  <c r="E395" i="1" a="1"/>
  <c r="E395" i="1" s="1"/>
  <c r="D18" i="1"/>
  <c r="E74" i="1" a="1"/>
  <c r="E74" i="1" s="1"/>
  <c r="A97" i="1"/>
  <c r="A133" i="1"/>
  <c r="D147" i="1"/>
  <c r="A177" i="1"/>
  <c r="E196" i="1" a="1"/>
  <c r="E196" i="1" s="1"/>
  <c r="D196" i="1"/>
  <c r="D244" i="1"/>
  <c r="A259" i="1"/>
  <c r="E291" i="1" a="1"/>
  <c r="E291" i="1" s="1"/>
  <c r="D374" i="1"/>
  <c r="D395" i="1"/>
  <c r="D76" i="1"/>
  <c r="E210" i="1" a="1"/>
  <c r="E210" i="1" s="1"/>
  <c r="E214" i="1" a="1"/>
  <c r="E214" i="1" s="1"/>
  <c r="E219" i="1" a="1"/>
  <c r="E219" i="1" s="1"/>
  <c r="D235" i="1"/>
  <c r="D246" i="1"/>
  <c r="E303" i="1" a="1"/>
  <c r="E303" i="1" s="1"/>
  <c r="E307" i="1" a="1"/>
  <c r="E307" i="1" s="1"/>
  <c r="E318" i="1" a="1"/>
  <c r="E318" i="1" s="1"/>
  <c r="D368" i="1"/>
  <c r="F396" i="1"/>
  <c r="A2" i="1"/>
  <c r="A11" i="1"/>
  <c r="A16" i="1"/>
  <c r="E25" i="1" a="1"/>
  <c r="E25" i="1" s="1"/>
  <c r="E29" i="1" a="1"/>
  <c r="E29" i="1" s="1"/>
  <c r="E36" i="1" a="1"/>
  <c r="E36" i="1" s="1"/>
  <c r="A41" i="1"/>
  <c r="E52" i="1" a="1"/>
  <c r="E52" i="1" s="1"/>
  <c r="E62" i="1" a="1"/>
  <c r="E62" i="1" s="1"/>
  <c r="A68" i="1"/>
  <c r="A73" i="1"/>
  <c r="E90" i="1" a="1"/>
  <c r="E90" i="1" s="1"/>
  <c r="D105" i="1"/>
  <c r="D114" i="1"/>
  <c r="D124" i="1"/>
  <c r="D138" i="1"/>
  <c r="A146" i="1"/>
  <c r="E149" i="1" a="1"/>
  <c r="E149" i="1" s="1"/>
  <c r="E155" i="1" a="1"/>
  <c r="E155" i="1" s="1"/>
  <c r="E160" i="1" a="1"/>
  <c r="E160" i="1" s="1"/>
  <c r="A166" i="1"/>
  <c r="A180" i="1"/>
  <c r="A184" i="1"/>
  <c r="F193" i="1"/>
  <c r="E197" i="1" a="1"/>
  <c r="E197" i="1" s="1"/>
  <c r="A211" i="1"/>
  <c r="A220" i="1"/>
  <c r="D231" i="1"/>
  <c r="E242" i="1" a="1"/>
  <c r="E242" i="1" s="1"/>
  <c r="D256" i="1"/>
  <c r="D261" i="1"/>
  <c r="A267" i="1"/>
  <c r="D271" i="1"/>
  <c r="A283" i="1"/>
  <c r="A289" i="1"/>
  <c r="D292" i="1"/>
  <c r="D295" i="1"/>
  <c r="F303" i="1"/>
  <c r="A315" i="1"/>
  <c r="A319" i="1"/>
  <c r="D328" i="1"/>
  <c r="D334" i="1"/>
  <c r="A364" i="1"/>
  <c r="E368" i="1" a="1"/>
  <c r="E368" i="1" s="1"/>
  <c r="D373" i="1"/>
  <c r="D382" i="1"/>
  <c r="A393" i="1"/>
  <c r="A397" i="1"/>
  <c r="D223" i="1"/>
  <c r="D249" i="1"/>
  <c r="C303" i="1"/>
  <c r="D313" i="1"/>
  <c r="D376" i="1"/>
  <c r="D219" i="1"/>
  <c r="D266" i="1"/>
  <c r="D318" i="1"/>
  <c r="E376" i="1" a="1"/>
  <c r="E376" i="1" s="1"/>
  <c r="D363" i="1"/>
  <c r="E392" i="1" a="1"/>
  <c r="E392" i="1" s="1"/>
  <c r="E114" i="1" a="1"/>
  <c r="E114" i="1" s="1"/>
  <c r="E138" i="1" a="1"/>
  <c r="E138" i="1" s="1"/>
  <c r="E292" i="1" a="1"/>
  <c r="E292" i="1" s="1"/>
  <c r="E295" i="1" a="1"/>
  <c r="E295" i="1" s="1"/>
  <c r="D10" i="1"/>
  <c r="D40" i="1"/>
  <c r="E86" i="1" a="1"/>
  <c r="E86" i="1" s="1"/>
  <c r="F86" i="1"/>
  <c r="D90" i="1"/>
  <c r="D155" i="1"/>
  <c r="C292" i="1"/>
  <c r="C295" i="1"/>
  <c r="E2" i="1" a="1"/>
  <c r="E2" i="1" s="1"/>
  <c r="D30" i="1"/>
  <c r="E73" i="1" a="1"/>
  <c r="E73" i="1" s="1"/>
  <c r="D83" i="1"/>
  <c r="F180" i="1"/>
  <c r="E194" i="1" a="1"/>
  <c r="E194" i="1" s="1"/>
  <c r="D211" i="1"/>
  <c r="E301" i="1" a="1"/>
  <c r="E301" i="1" s="1"/>
  <c r="E388" i="1" a="1"/>
  <c r="E388" i="1" s="1"/>
  <c r="D50" i="1"/>
  <c r="A50" i="1"/>
  <c r="D3" i="1"/>
  <c r="D6" i="1"/>
  <c r="E6" i="1" a="1"/>
  <c r="E6" i="1" s="1"/>
  <c r="A6" i="1"/>
  <c r="E46" i="1" a="1"/>
  <c r="E46" i="1" s="1"/>
  <c r="D46" i="1"/>
  <c r="A46" i="1"/>
  <c r="A57" i="1"/>
  <c r="E79" i="1" a="1"/>
  <c r="E79" i="1" s="1"/>
  <c r="A79" i="1"/>
  <c r="D79" i="1"/>
  <c r="E175" i="1" a="1"/>
  <c r="E175" i="1" s="1"/>
  <c r="A175" i="1"/>
  <c r="E178" i="1" a="1"/>
  <c r="E178" i="1" s="1"/>
  <c r="D178" i="1"/>
  <c r="D189" i="1"/>
  <c r="E189" i="1" a="1"/>
  <c r="E189" i="1" s="1"/>
  <c r="E205" i="1" a="1"/>
  <c r="E205" i="1" s="1"/>
  <c r="D205" i="1"/>
  <c r="A205" i="1"/>
  <c r="A209" i="1"/>
  <c r="E209" i="1" a="1"/>
  <c r="E209" i="1" s="1"/>
  <c r="D209" i="1"/>
  <c r="D245" i="1"/>
  <c r="A245" i="1"/>
  <c r="E245" i="1" a="1"/>
  <c r="E245" i="1" s="1"/>
  <c r="A347" i="1"/>
  <c r="D347" i="1"/>
  <c r="E21" i="1" a="1"/>
  <c r="E21" i="1" s="1"/>
  <c r="D21" i="1"/>
  <c r="E31" i="1" a="1"/>
  <c r="E31" i="1" s="1"/>
  <c r="D31" i="1"/>
  <c r="E50" i="1" a="1"/>
  <c r="E50" i="1" s="1"/>
  <c r="D57" i="1"/>
  <c r="A87" i="1"/>
  <c r="D159" i="1"/>
  <c r="E159" i="1" a="1"/>
  <c r="E159" i="1" s="1"/>
  <c r="A159" i="1"/>
  <c r="E200" i="1" a="1"/>
  <c r="E200" i="1" s="1"/>
  <c r="D200" i="1"/>
  <c r="A200" i="1"/>
  <c r="D399" i="1"/>
  <c r="E399" i="1" a="1"/>
  <c r="E399" i="1" s="1"/>
  <c r="E5" i="1" a="1"/>
  <c r="E5" i="1" s="1"/>
  <c r="E14" i="1" a="1"/>
  <c r="E14" i="1" s="1"/>
  <c r="D14" i="1"/>
  <c r="D26" i="1"/>
  <c r="A26" i="1"/>
  <c r="E272" i="1" a="1"/>
  <c r="E272" i="1" s="1"/>
  <c r="A272" i="1"/>
  <c r="D272" i="1"/>
  <c r="E118" i="1" a="1"/>
  <c r="E118" i="1" s="1"/>
  <c r="A118" i="1"/>
  <c r="A85" i="1"/>
  <c r="E85" i="1" a="1"/>
  <c r="E85" i="1" s="1"/>
  <c r="D85" i="1"/>
  <c r="A109" i="1"/>
  <c r="E109" i="1" a="1"/>
  <c r="E109" i="1" s="1"/>
  <c r="D109" i="1"/>
  <c r="C129" i="1"/>
  <c r="F129" i="1"/>
  <c r="E129" i="1" a="1"/>
  <c r="E129" i="1" s="1"/>
  <c r="D129" i="1"/>
  <c r="E163" i="1" a="1"/>
  <c r="E163" i="1" s="1"/>
  <c r="D163" i="1"/>
  <c r="C300" i="1"/>
  <c r="D300" i="1"/>
  <c r="E300" i="1" a="1"/>
  <c r="E300" i="1" s="1"/>
  <c r="F300" i="1"/>
  <c r="A300" i="1"/>
  <c r="E226" i="1" a="1"/>
  <c r="E226" i="1" s="1"/>
  <c r="D226" i="1"/>
  <c r="A226" i="1"/>
  <c r="A3" i="1"/>
  <c r="A234" i="1"/>
  <c r="D234" i="1"/>
  <c r="A53" i="1"/>
  <c r="D53" i="1"/>
  <c r="E53" i="1" a="1"/>
  <c r="E53" i="1" s="1"/>
  <c r="E80" i="1" a="1"/>
  <c r="E80" i="1" s="1"/>
  <c r="D80" i="1"/>
  <c r="A80" i="1"/>
  <c r="E253" i="1" a="1"/>
  <c r="E253" i="1" s="1"/>
  <c r="D253" i="1"/>
  <c r="A253" i="1"/>
  <c r="D48" i="1"/>
  <c r="E153" i="1" a="1"/>
  <c r="E153" i="1" s="1"/>
  <c r="E8" i="1" a="1"/>
  <c r="E8" i="1" s="1"/>
  <c r="A33" i="1"/>
  <c r="E43" i="1" a="1"/>
  <c r="E43" i="1" s="1"/>
  <c r="D43" i="1"/>
  <c r="A43" i="1"/>
  <c r="D118" i="1"/>
  <c r="E141" i="1" a="1"/>
  <c r="E141" i="1" s="1"/>
  <c r="D141" i="1"/>
  <c r="A141" i="1"/>
  <c r="D8" i="1"/>
  <c r="D33" i="1"/>
  <c r="D24" i="1"/>
  <c r="E33" i="1" a="1"/>
  <c r="E33" i="1" s="1"/>
  <c r="D142" i="1"/>
  <c r="E142" i="1" a="1"/>
  <c r="E142" i="1" s="1"/>
  <c r="E236" i="1" a="1"/>
  <c r="E236" i="1" s="1"/>
  <c r="D236" i="1"/>
  <c r="E34" i="1" a="1"/>
  <c r="E34" i="1" s="1"/>
  <c r="D34" i="1"/>
  <c r="A34" i="1"/>
  <c r="D98" i="1"/>
  <c r="E98" i="1" a="1"/>
  <c r="E98" i="1" s="1"/>
  <c r="E45" i="1" a="1"/>
  <c r="E45" i="1" s="1"/>
  <c r="D45" i="1"/>
  <c r="A45" i="1"/>
  <c r="E367" i="1" a="1"/>
  <c r="E367" i="1" s="1"/>
  <c r="D367" i="1"/>
  <c r="D5" i="1"/>
  <c r="D251" i="1"/>
  <c r="E251" i="1" a="1"/>
  <c r="E251" i="1" s="1"/>
  <c r="D275" i="1"/>
  <c r="A275" i="1"/>
  <c r="A356" i="1"/>
  <c r="D356" i="1"/>
  <c r="D170" i="1"/>
  <c r="A170" i="1"/>
  <c r="D239" i="1"/>
  <c r="E239" i="1" a="1"/>
  <c r="E239" i="1" s="1"/>
  <c r="A239" i="1"/>
  <c r="D22" i="1"/>
  <c r="E22" i="1" a="1"/>
  <c r="E22" i="1" s="1"/>
  <c r="A22" i="1"/>
  <c r="E139" i="1" a="1"/>
  <c r="E139" i="1" s="1"/>
  <c r="D139" i="1"/>
  <c r="A139" i="1"/>
  <c r="E299" i="1" a="1"/>
  <c r="E299" i="1" s="1"/>
  <c r="D299" i="1"/>
  <c r="A299" i="1"/>
  <c r="F299" i="1"/>
  <c r="E308" i="1" a="1"/>
  <c r="E308" i="1" s="1"/>
  <c r="D308" i="1"/>
  <c r="E389" i="1" a="1"/>
  <c r="E389" i="1" s="1"/>
  <c r="A389" i="1"/>
  <c r="D389" i="1"/>
  <c r="E26" i="1" a="1"/>
  <c r="E26" i="1" s="1"/>
  <c r="D122" i="1"/>
  <c r="E122" i="1" a="1"/>
  <c r="E122" i="1" s="1"/>
  <c r="A122" i="1"/>
  <c r="E170" i="1" a="1"/>
  <c r="E170" i="1" s="1"/>
  <c r="A207" i="1"/>
  <c r="E207" i="1" a="1"/>
  <c r="E207" i="1" s="1"/>
  <c r="D207" i="1"/>
  <c r="A230" i="1"/>
  <c r="E230" i="1" a="1"/>
  <c r="E230" i="1" s="1"/>
  <c r="D230" i="1"/>
  <c r="D240" i="1"/>
  <c r="E240" i="1" a="1"/>
  <c r="E240" i="1" s="1"/>
  <c r="E72" i="1" a="1"/>
  <c r="E72" i="1" s="1"/>
  <c r="D72" i="1"/>
  <c r="E102" i="1" a="1"/>
  <c r="E102" i="1" s="1"/>
  <c r="D102" i="1"/>
  <c r="D153" i="1"/>
  <c r="E69" i="1" a="1"/>
  <c r="E69" i="1" s="1"/>
  <c r="D69" i="1"/>
  <c r="A5" i="1"/>
  <c r="A14" i="1"/>
  <c r="E55" i="1" a="1"/>
  <c r="E55" i="1" s="1"/>
  <c r="A95" i="1"/>
  <c r="E95" i="1" a="1"/>
  <c r="E95" i="1" s="1"/>
  <c r="D95" i="1"/>
  <c r="A98" i="1"/>
  <c r="E198" i="1" a="1"/>
  <c r="E198" i="1" s="1"/>
  <c r="D198" i="1"/>
  <c r="A198" i="1"/>
  <c r="A270" i="1"/>
  <c r="E270" i="1" a="1"/>
  <c r="E270" i="1" s="1"/>
  <c r="D270" i="1"/>
  <c r="D325" i="1"/>
  <c r="E325" i="1" a="1"/>
  <c r="E325" i="1" s="1"/>
  <c r="D338" i="1"/>
  <c r="E67" i="1" a="1"/>
  <c r="E67" i="1" s="1"/>
  <c r="D67" i="1"/>
  <c r="A111" i="1"/>
  <c r="E150" i="1" a="1"/>
  <c r="E150" i="1" s="1"/>
  <c r="A164" i="1"/>
  <c r="E164" i="1" a="1"/>
  <c r="E164" i="1" s="1"/>
  <c r="D164" i="1"/>
  <c r="E201" i="1" a="1"/>
  <c r="E201" i="1" s="1"/>
  <c r="D201" i="1"/>
  <c r="A258" i="1"/>
  <c r="E258" i="1" a="1"/>
  <c r="E258" i="1" s="1"/>
  <c r="D258" i="1"/>
  <c r="D264" i="1"/>
  <c r="A361" i="1"/>
  <c r="E370" i="1" a="1"/>
  <c r="E370" i="1" s="1"/>
  <c r="E380" i="1" a="1"/>
  <c r="E380" i="1" s="1"/>
  <c r="D380" i="1"/>
  <c r="E12" i="1" a="1"/>
  <c r="E12" i="1" s="1"/>
  <c r="E19" i="1" a="1"/>
  <c r="E19" i="1" s="1"/>
  <c r="D19" i="1"/>
  <c r="E103" i="1" a="1"/>
  <c r="E103" i="1" s="1"/>
  <c r="A103" i="1"/>
  <c r="D111" i="1"/>
  <c r="A119" i="1"/>
  <c r="E119" i="1" a="1"/>
  <c r="E119" i="1" s="1"/>
  <c r="D119" i="1"/>
  <c r="E126" i="1" a="1"/>
  <c r="E126" i="1" s="1"/>
  <c r="E161" i="1" a="1"/>
  <c r="E161" i="1" s="1"/>
  <c r="A179" i="1"/>
  <c r="E179" i="1" a="1"/>
  <c r="E179" i="1" s="1"/>
  <c r="D179" i="1"/>
  <c r="E217" i="1" a="1"/>
  <c r="E217" i="1" s="1"/>
  <c r="D217" i="1"/>
  <c r="E264" i="1" a="1"/>
  <c r="E264" i="1" s="1"/>
  <c r="E288" i="1" a="1"/>
  <c r="E288" i="1" s="1"/>
  <c r="D288" i="1"/>
  <c r="A288" i="1"/>
  <c r="E310" i="1" a="1"/>
  <c r="E310" i="1" s="1"/>
  <c r="D310" i="1"/>
  <c r="A310" i="1"/>
  <c r="E322" i="1" a="1"/>
  <c r="E322" i="1" s="1"/>
  <c r="D322" i="1"/>
  <c r="D361" i="1"/>
  <c r="E176" i="1" a="1"/>
  <c r="E176" i="1" s="1"/>
  <c r="D176" i="1"/>
  <c r="D227" i="1"/>
  <c r="A227" i="1"/>
  <c r="A345" i="1"/>
  <c r="E154" i="1" a="1"/>
  <c r="E154" i="1" s="1"/>
  <c r="D154" i="1"/>
  <c r="D345" i="1"/>
  <c r="D350" i="1"/>
  <c r="D15" i="1"/>
  <c r="D32" i="1"/>
  <c r="E32" i="1" a="1"/>
  <c r="E32" i="1" s="1"/>
  <c r="E227" i="1" a="1"/>
  <c r="E227" i="1" s="1"/>
  <c r="C297" i="1"/>
  <c r="D317" i="1"/>
  <c r="A317" i="1"/>
  <c r="E56" i="1" a="1"/>
  <c r="E56" i="1" s="1"/>
  <c r="D56" i="1"/>
  <c r="A59" i="1"/>
  <c r="E61" i="1" a="1"/>
  <c r="E61" i="1" s="1"/>
  <c r="A71" i="1"/>
  <c r="E71" i="1" a="1"/>
  <c r="E71" i="1" s="1"/>
  <c r="D71" i="1"/>
  <c r="D81" i="1"/>
  <c r="E94" i="1" a="1"/>
  <c r="E94" i="1" s="1"/>
  <c r="D120" i="1"/>
  <c r="D127" i="1"/>
  <c r="E157" i="1" a="1"/>
  <c r="E157" i="1" s="1"/>
  <c r="E185" i="1" a="1"/>
  <c r="E185" i="1" s="1"/>
  <c r="A188" i="1"/>
  <c r="E188" i="1" a="1"/>
  <c r="E188" i="1" s="1"/>
  <c r="A290" i="1"/>
  <c r="D290" i="1"/>
  <c r="C290" i="1"/>
  <c r="F290" i="1"/>
  <c r="D324" i="1"/>
  <c r="A324" i="1"/>
  <c r="A346" i="1"/>
  <c r="E385" i="1" a="1"/>
  <c r="E385" i="1" s="1"/>
  <c r="E394" i="1" a="1"/>
  <c r="E394" i="1" s="1"/>
  <c r="D394" i="1"/>
  <c r="D17" i="1"/>
  <c r="E58" i="1" a="1"/>
  <c r="E58" i="1" s="1"/>
  <c r="D58" i="1"/>
  <c r="D63" i="1"/>
  <c r="E65" i="1" a="1"/>
  <c r="E65" i="1" s="1"/>
  <c r="A140" i="1"/>
  <c r="A143" i="1"/>
  <c r="E143" i="1" a="1"/>
  <c r="E143" i="1" s="1"/>
  <c r="D143" i="1"/>
  <c r="E151" i="1" a="1"/>
  <c r="E151" i="1" s="1"/>
  <c r="A151" i="1"/>
  <c r="E187" i="1" a="1"/>
  <c r="E187" i="1" s="1"/>
  <c r="D187" i="1"/>
  <c r="E297" i="1" a="1"/>
  <c r="E297" i="1" s="1"/>
  <c r="F297" i="1"/>
  <c r="D362" i="1"/>
  <c r="E384" i="1" a="1"/>
  <c r="E384" i="1" s="1"/>
  <c r="D384" i="1"/>
  <c r="A384" i="1"/>
  <c r="D397" i="1"/>
  <c r="E137" i="1" a="1"/>
  <c r="E137" i="1" s="1"/>
  <c r="A137" i="1"/>
  <c r="E140" i="1" a="1"/>
  <c r="E140" i="1" s="1"/>
  <c r="E146" i="1" a="1"/>
  <c r="E146" i="1" s="1"/>
  <c r="D151" i="1"/>
  <c r="A203" i="1"/>
  <c r="D311" i="1"/>
  <c r="D37" i="1"/>
  <c r="D39" i="1"/>
  <c r="E13" i="1" a="1"/>
  <c r="E13" i="1" s="1"/>
  <c r="A23" i="1"/>
  <c r="E23" i="1" a="1"/>
  <c r="E23" i="1" s="1"/>
  <c r="D23" i="1"/>
  <c r="D35" i="1"/>
  <c r="E39" i="1" a="1"/>
  <c r="E39" i="1" s="1"/>
  <c r="D44" i="1"/>
  <c r="D59" i="1"/>
  <c r="D66" i="1"/>
  <c r="A74" i="1"/>
  <c r="E78" i="1" a="1"/>
  <c r="E78" i="1" s="1"/>
  <c r="E81" i="1" a="1"/>
  <c r="E81" i="1" s="1"/>
  <c r="D94" i="1"/>
  <c r="A105" i="1"/>
  <c r="E117" i="1" a="1"/>
  <c r="E117" i="1" s="1"/>
  <c r="D117" i="1"/>
  <c r="E120" i="1" a="1"/>
  <c r="E120" i="1" s="1"/>
  <c r="A181" i="1"/>
  <c r="D203" i="1"/>
  <c r="D221" i="1"/>
  <c r="A221" i="1"/>
  <c r="D277" i="1"/>
  <c r="E290" i="1" a="1"/>
  <c r="E290" i="1" s="1"/>
  <c r="E311" i="1" a="1"/>
  <c r="E311" i="1" s="1"/>
  <c r="E317" i="1" a="1"/>
  <c r="E317" i="1" s="1"/>
  <c r="E324" i="1" a="1"/>
  <c r="E324" i="1" s="1"/>
  <c r="D340" i="1"/>
  <c r="F359" i="1"/>
  <c r="D359" i="1"/>
  <c r="C359" i="1"/>
  <c r="E202" i="1" a="1"/>
  <c r="E202" i="1" s="1"/>
  <c r="D202" i="1"/>
  <c r="A306" i="1"/>
  <c r="E306" i="1" a="1"/>
  <c r="E306" i="1" s="1"/>
  <c r="D306" i="1"/>
  <c r="D65" i="1"/>
  <c r="E93" i="1" a="1"/>
  <c r="E93" i="1" s="1"/>
  <c r="D93" i="1"/>
  <c r="E127" i="1" a="1"/>
  <c r="E127" i="1" s="1"/>
  <c r="A127" i="1"/>
  <c r="E165" i="1" a="1"/>
  <c r="E165" i="1" s="1"/>
  <c r="D165" i="1"/>
  <c r="E41" i="1" a="1"/>
  <c r="E41" i="1" s="1"/>
  <c r="E63" i="1" a="1"/>
  <c r="E63" i="1" s="1"/>
  <c r="E104" i="1" a="1"/>
  <c r="E104" i="1" s="1"/>
  <c r="D104" i="1"/>
  <c r="A104" i="1"/>
  <c r="E7" i="1" a="1"/>
  <c r="E7" i="1" s="1"/>
  <c r="D7" i="1"/>
  <c r="A7" i="1"/>
  <c r="E30" i="1" a="1"/>
  <c r="E30" i="1" s="1"/>
  <c r="E35" i="1" a="1"/>
  <c r="E35" i="1" s="1"/>
  <c r="A47" i="1"/>
  <c r="E47" i="1" a="1"/>
  <c r="E47" i="1" s="1"/>
  <c r="D47" i="1"/>
  <c r="E66" i="1" a="1"/>
  <c r="E66" i="1" s="1"/>
  <c r="E128" i="1" a="1"/>
  <c r="E128" i="1" s="1"/>
  <c r="D128" i="1"/>
  <c r="A128" i="1"/>
  <c r="E152" i="1" a="1"/>
  <c r="E152" i="1" s="1"/>
  <c r="D152" i="1"/>
  <c r="A152" i="1"/>
  <c r="D166" i="1"/>
  <c r="D183" i="1"/>
  <c r="D185" i="1"/>
  <c r="D188" i="1"/>
  <c r="E203" i="1" a="1"/>
  <c r="E203" i="1" s="1"/>
  <c r="E277" i="1" a="1"/>
  <c r="E277" i="1" s="1"/>
  <c r="E286" i="1" a="1"/>
  <c r="E286" i="1" s="1"/>
  <c r="D286" i="1"/>
  <c r="D346" i="1"/>
  <c r="D355" i="1"/>
  <c r="D385" i="1"/>
  <c r="A29" i="1"/>
  <c r="F54" i="1"/>
  <c r="E54" i="1" a="1"/>
  <c r="E54" i="1" s="1"/>
  <c r="E82" i="1" a="1"/>
  <c r="E82" i="1" s="1"/>
  <c r="D82" i="1"/>
  <c r="E91" i="1" a="1"/>
  <c r="E91" i="1" s="1"/>
  <c r="D91" i="1"/>
  <c r="E106" i="1" a="1"/>
  <c r="E106" i="1" s="1"/>
  <c r="D106" i="1"/>
  <c r="E115" i="1" a="1"/>
  <c r="E115" i="1" s="1"/>
  <c r="D115" i="1"/>
  <c r="E130" i="1" a="1"/>
  <c r="E130" i="1" s="1"/>
  <c r="D130" i="1"/>
  <c r="A191" i="1"/>
  <c r="E191" i="1" a="1"/>
  <c r="E191" i="1" s="1"/>
  <c r="D191" i="1"/>
  <c r="A194" i="1"/>
  <c r="A215" i="1"/>
  <c r="A254" i="1"/>
  <c r="D254" i="1"/>
  <c r="E254" i="1" a="1"/>
  <c r="E254" i="1" s="1"/>
  <c r="E262" i="1" a="1"/>
  <c r="E262" i="1" s="1"/>
  <c r="D262" i="1"/>
  <c r="E372" i="1" a="1"/>
  <c r="E372" i="1" s="1"/>
  <c r="D372" i="1"/>
  <c r="A372" i="1"/>
  <c r="E377" i="1" a="1"/>
  <c r="E377" i="1" s="1"/>
  <c r="A377" i="1"/>
  <c r="D228" i="1"/>
  <c r="E238" i="1" a="1"/>
  <c r="E238" i="1" s="1"/>
  <c r="D238" i="1"/>
  <c r="D241" i="1"/>
  <c r="E241" i="1" a="1"/>
  <c r="E241" i="1" s="1"/>
  <c r="D257" i="1"/>
  <c r="A257" i="1"/>
  <c r="D281" i="1"/>
  <c r="A281" i="1"/>
  <c r="E320" i="1" a="1"/>
  <c r="E320" i="1" s="1"/>
  <c r="D320" i="1"/>
  <c r="E89" i="1" a="1"/>
  <c r="E89" i="1" s="1"/>
  <c r="E113" i="1" a="1"/>
  <c r="E113" i="1" s="1"/>
  <c r="A167" i="1"/>
  <c r="E167" i="1" a="1"/>
  <c r="E167" i="1" s="1"/>
  <c r="D167" i="1"/>
  <c r="E174" i="1" a="1"/>
  <c r="E174" i="1" s="1"/>
  <c r="E199" i="1" a="1"/>
  <c r="E199" i="1" s="1"/>
  <c r="A199" i="1"/>
  <c r="E213" i="1" a="1"/>
  <c r="E213" i="1" s="1"/>
  <c r="D215" i="1"/>
  <c r="D225" i="1"/>
  <c r="E228" i="1" a="1"/>
  <c r="E228" i="1" s="1"/>
  <c r="E273" i="1" a="1"/>
  <c r="E273" i="1" s="1"/>
  <c r="D273" i="1"/>
  <c r="D293" i="1"/>
  <c r="A293" i="1"/>
  <c r="E293" i="1" a="1"/>
  <c r="E293" i="1" s="1"/>
  <c r="F293" i="1"/>
  <c r="A302" i="1"/>
  <c r="C302" i="1"/>
  <c r="F302" i="1"/>
  <c r="A313" i="1"/>
  <c r="D349" i="1"/>
  <c r="D377" i="1"/>
  <c r="E387" i="1" a="1"/>
  <c r="E387" i="1" s="1"/>
  <c r="A390" i="1"/>
  <c r="E249" i="1" a="1"/>
  <c r="E249" i="1" s="1"/>
  <c r="E260" i="1" a="1"/>
  <c r="E260" i="1" s="1"/>
  <c r="D260" i="1"/>
  <c r="A266" i="1"/>
  <c r="E309" i="1" a="1"/>
  <c r="E309" i="1" s="1"/>
  <c r="D309" i="1"/>
  <c r="D332" i="1"/>
  <c r="A375" i="1"/>
  <c r="E375" i="1" a="1"/>
  <c r="E375" i="1" s="1"/>
  <c r="A371" i="1"/>
  <c r="D378" i="1"/>
  <c r="A222" i="1"/>
  <c r="E224" i="1" a="1"/>
  <c r="E224" i="1" s="1"/>
  <c r="D252" i="1"/>
  <c r="A278" i="1"/>
  <c r="D289" i="1"/>
  <c r="E298" i="1" a="1"/>
  <c r="E298" i="1" s="1"/>
  <c r="D298" i="1"/>
  <c r="E323" i="1" a="1"/>
  <c r="E323" i="1" s="1"/>
  <c r="D323" i="1"/>
  <c r="E378" i="1" a="1"/>
  <c r="E378" i="1" s="1"/>
  <c r="A383" i="1"/>
  <c r="D383" i="1"/>
  <c r="E391" i="1" a="1"/>
  <c r="E391" i="1" s="1"/>
  <c r="D391" i="1"/>
  <c r="A391" i="1"/>
  <c r="D269" i="1"/>
  <c r="A269" i="1"/>
  <c r="C121" i="1"/>
  <c r="C180" i="1"/>
  <c r="C193" i="1"/>
  <c r="D265" i="1"/>
  <c r="E269" i="1" a="1"/>
  <c r="E269" i="1" s="1"/>
  <c r="D278" i="1"/>
  <c r="D371" i="1"/>
  <c r="A282" i="1"/>
  <c r="E284" i="1" a="1"/>
  <c r="E284" i="1" s="1"/>
  <c r="A314" i="1"/>
  <c r="D314" i="1"/>
  <c r="E250" i="1" a="1"/>
  <c r="E250" i="1" s="1"/>
  <c r="D250" i="1"/>
  <c r="E252" i="1" a="1"/>
  <c r="E252" i="1" s="1"/>
  <c r="D282" i="1"/>
  <c r="D284" i="1"/>
  <c r="E289" i="1" a="1"/>
  <c r="E289" i="1" s="1"/>
  <c r="C298" i="1"/>
  <c r="A77" i="1"/>
  <c r="C86" i="1"/>
  <c r="A101" i="1"/>
  <c r="A125" i="1"/>
  <c r="D132" i="1"/>
  <c r="D145" i="1"/>
  <c r="A149" i="1"/>
  <c r="D156" i="1"/>
  <c r="D169" i="1"/>
  <c r="A173" i="1"/>
  <c r="D180" i="1"/>
  <c r="D193" i="1"/>
  <c r="A197" i="1"/>
  <c r="D204" i="1"/>
  <c r="D222" i="1"/>
  <c r="D224" i="1"/>
  <c r="A229" i="1"/>
  <c r="D233" i="1"/>
  <c r="A233" i="1"/>
  <c r="D237" i="1"/>
  <c r="A246" i="1"/>
  <c r="E248" i="1" a="1"/>
  <c r="E248" i="1" s="1"/>
  <c r="E265" i="1" a="1"/>
  <c r="E265" i="1" s="1"/>
  <c r="D276" i="1"/>
  <c r="E278" i="1" a="1"/>
  <c r="E278" i="1" s="1"/>
  <c r="E282" i="1" a="1"/>
  <c r="E282" i="1" s="1"/>
  <c r="A285" i="1"/>
  <c r="F296" i="1"/>
  <c r="E296" i="1" a="1"/>
  <c r="E296" i="1" s="1"/>
  <c r="E312" i="1" a="1"/>
  <c r="E312" i="1" s="1"/>
  <c r="D312" i="1"/>
  <c r="A326" i="1"/>
  <c r="A348" i="1"/>
  <c r="D351" i="1"/>
  <c r="D354" i="1"/>
  <c r="E371" i="1" a="1"/>
  <c r="E371" i="1" s="1"/>
  <c r="E383" i="1" a="1"/>
  <c r="E383" i="1" s="1"/>
  <c r="E206" i="1" a="1"/>
  <c r="E206" i="1" s="1"/>
  <c r="E212" i="1" a="1"/>
  <c r="E212" i="1" s="1"/>
  <c r="E218" i="1" a="1"/>
  <c r="E218" i="1" s="1"/>
  <c r="E222" i="1" a="1"/>
  <c r="E222" i="1" s="1"/>
  <c r="A242" i="1"/>
  <c r="E263" i="1" a="1"/>
  <c r="E263" i="1" s="1"/>
  <c r="E274" i="1" a="1"/>
  <c r="E274" i="1" s="1"/>
  <c r="D274" i="1"/>
  <c r="E287" i="1" a="1"/>
  <c r="E287" i="1" s="1"/>
  <c r="F289" i="1"/>
  <c r="F298" i="1"/>
  <c r="D301" i="1"/>
  <c r="C301" i="1"/>
  <c r="D330" i="1"/>
  <c r="D336" i="1"/>
  <c r="D348" i="1"/>
  <c r="A358" i="1"/>
  <c r="E396" i="1" a="1"/>
  <c r="E396" i="1" s="1"/>
  <c r="D396" i="1"/>
  <c r="A396" i="1"/>
  <c r="E401" i="1" a="1"/>
  <c r="E401" i="1" s="1"/>
  <c r="D401" i="1"/>
  <c r="F294" i="1"/>
  <c r="E379" i="1" a="1"/>
  <c r="E379" i="1" s="1"/>
  <c r="D379" i="1"/>
  <c r="A305" i="1"/>
  <c r="A329" i="1"/>
  <c r="F181" i="6" l="1"/>
  <c r="F3" i="6" l="1"/>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4" i="6"/>
  <c r="F35" i="6"/>
  <c r="F36" i="6"/>
  <c r="F37" i="6"/>
  <c r="F38" i="6"/>
  <c r="F40" i="6"/>
  <c r="F41" i="6"/>
  <c r="F42" i="6"/>
  <c r="F45" i="6"/>
  <c r="F44" i="6"/>
  <c r="F46" i="6"/>
  <c r="F47" i="6"/>
  <c r="F48" i="6"/>
  <c r="F49" i="6"/>
  <c r="F50" i="6"/>
  <c r="F51" i="6"/>
  <c r="F52" i="6"/>
  <c r="F53" i="6"/>
  <c r="F54" i="6"/>
  <c r="F55" i="6"/>
  <c r="F56" i="6"/>
  <c r="F57" i="6"/>
  <c r="F58" i="6"/>
  <c r="F59" i="6"/>
  <c r="F61" i="6"/>
  <c r="F62" i="6"/>
  <c r="F63" i="6"/>
  <c r="F64" i="6"/>
  <c r="F65" i="6"/>
  <c r="F66"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2" i="6"/>
  <c r="F103" i="6"/>
  <c r="F104" i="6"/>
  <c r="F105" i="6"/>
  <c r="F106" i="6"/>
  <c r="F107" i="6"/>
  <c r="F108" i="6"/>
  <c r="F109" i="6"/>
  <c r="F110" i="6"/>
  <c r="F111" i="6"/>
  <c r="F112" i="6"/>
  <c r="F113" i="6"/>
  <c r="F114" i="6"/>
  <c r="F115" i="6"/>
  <c r="F116" i="6"/>
  <c r="F117" i="6"/>
  <c r="F118" i="6"/>
  <c r="F119" i="6"/>
  <c r="F120" i="6"/>
  <c r="F122" i="6"/>
  <c r="F123" i="6"/>
  <c r="F124" i="6"/>
  <c r="F125" i="6"/>
  <c r="F126" i="6"/>
  <c r="F127" i="6"/>
  <c r="F128" i="6"/>
  <c r="F129" i="6"/>
  <c r="F130" i="6"/>
  <c r="F131" i="6"/>
  <c r="F133" i="6"/>
  <c r="F134" i="6"/>
  <c r="F135" i="6"/>
  <c r="F136" i="6"/>
  <c r="F137"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4" i="6"/>
  <c r="F263"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7" i="6"/>
  <c r="F298" i="6"/>
  <c r="F299" i="6"/>
  <c r="F300" i="6"/>
  <c r="F301" i="6"/>
  <c r="F302" i="6"/>
  <c r="F303" i="6"/>
  <c r="F304" i="6"/>
  <c r="F305" i="6"/>
  <c r="F306" i="6"/>
  <c r="F307" i="6"/>
  <c r="F308" i="6"/>
  <c r="F309" i="6"/>
  <c r="F310"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1" i="6"/>
  <c r="F382" i="6"/>
  <c r="F383" i="6"/>
  <c r="F384" i="6"/>
  <c r="F385" i="6"/>
  <c r="F386" i="6"/>
  <c r="F387" i="6"/>
  <c r="F388" i="6"/>
  <c r="F389" i="6"/>
  <c r="F390" i="6"/>
  <c r="F391" i="6"/>
  <c r="F392" i="6"/>
  <c r="F393" i="6"/>
  <c r="F394" i="6"/>
  <c r="F395" i="6"/>
  <c r="F396" i="6"/>
  <c r="F445" i="1" l="1"/>
  <c r="C445" i="1"/>
  <c r="F423" i="1"/>
  <c r="C423" i="1"/>
  <c r="C407" i="1"/>
  <c r="F407" i="1"/>
  <c r="C432" i="1"/>
  <c r="F432" i="1"/>
  <c r="F415" i="1"/>
  <c r="C415" i="1"/>
  <c r="F409" i="1"/>
  <c r="C409" i="1"/>
  <c r="C433" i="1"/>
  <c r="F433" i="1"/>
  <c r="F420" i="1"/>
  <c r="C420" i="1"/>
  <c r="F413" i="1"/>
  <c r="C413" i="1"/>
  <c r="F403" i="1"/>
  <c r="C403" i="1"/>
  <c r="F435" i="1"/>
  <c r="C435" i="1"/>
  <c r="C434" i="1"/>
  <c r="F434" i="1"/>
  <c r="F428" i="1"/>
  <c r="C428" i="1"/>
  <c r="F425" i="1"/>
  <c r="C425" i="1"/>
  <c r="C418" i="1"/>
  <c r="F418" i="1"/>
  <c r="C410" i="1"/>
  <c r="F410" i="1"/>
  <c r="F402" i="1"/>
  <c r="C402" i="1"/>
  <c r="F443" i="1"/>
  <c r="C443" i="1"/>
  <c r="F429" i="1"/>
  <c r="C429" i="1"/>
  <c r="F426" i="1"/>
  <c r="C426" i="1"/>
  <c r="F460" i="1"/>
  <c r="C460" i="1"/>
  <c r="C454" i="1"/>
  <c r="F454" i="1"/>
  <c r="C437" i="1"/>
  <c r="F437" i="1"/>
  <c r="F453" i="1"/>
  <c r="C453" i="1"/>
  <c r="C451" i="1"/>
  <c r="F451" i="1"/>
  <c r="F442" i="1"/>
  <c r="C442" i="1"/>
  <c r="F441" i="1"/>
  <c r="C441" i="1"/>
  <c r="C431" i="1"/>
  <c r="F431" i="1"/>
  <c r="F421" i="1"/>
  <c r="C421" i="1"/>
  <c r="C419" i="1"/>
  <c r="F419" i="1"/>
  <c r="C408" i="1"/>
  <c r="F408" i="1"/>
  <c r="F406" i="1"/>
  <c r="C406" i="1"/>
  <c r="F459" i="1"/>
  <c r="C459" i="1"/>
  <c r="C456" i="1"/>
  <c r="F456" i="1"/>
  <c r="C450" i="1"/>
  <c r="F450" i="1"/>
  <c r="F439" i="1"/>
  <c r="C439" i="1"/>
  <c r="F438" i="1"/>
  <c r="C438" i="1"/>
  <c r="C455" i="1"/>
  <c r="F455" i="1"/>
  <c r="F436" i="1"/>
  <c r="C436" i="1"/>
  <c r="C458" i="1"/>
  <c r="F458" i="1"/>
  <c r="F452" i="1"/>
  <c r="C452" i="1"/>
  <c r="F448" i="1"/>
  <c r="C448" i="1"/>
  <c r="F446" i="1"/>
  <c r="C446" i="1"/>
  <c r="F444" i="1"/>
  <c r="C444" i="1"/>
  <c r="F424" i="1"/>
  <c r="C424" i="1"/>
  <c r="F416" i="1"/>
  <c r="C416" i="1"/>
  <c r="C404" i="1"/>
  <c r="F404" i="1"/>
  <c r="F461" i="1"/>
  <c r="C461" i="1"/>
  <c r="F313" i="1"/>
  <c r="C199" i="1"/>
  <c r="F199" i="1"/>
  <c r="F257" i="1"/>
  <c r="C257" i="1"/>
  <c r="C313" i="1"/>
  <c r="F71" i="1"/>
  <c r="C71" i="1"/>
  <c r="F204" i="1"/>
  <c r="F2" i="1"/>
  <c r="C2" i="1"/>
  <c r="C204" i="1"/>
  <c r="F162" i="1"/>
  <c r="C162" i="1"/>
  <c r="F139" i="1"/>
  <c r="C139" i="1"/>
  <c r="F64" i="1"/>
  <c r="C19" i="1"/>
  <c r="C64" i="1"/>
  <c r="F17" i="1"/>
  <c r="C17" i="1"/>
  <c r="F19" i="1"/>
  <c r="F263" i="1"/>
  <c r="F233" i="1"/>
  <c r="C233" i="1"/>
  <c r="F309" i="1"/>
  <c r="C309" i="1"/>
  <c r="C263" i="1"/>
  <c r="F186" i="1"/>
  <c r="C305" i="1"/>
  <c r="C248" i="1"/>
  <c r="F305" i="1"/>
  <c r="C186" i="1"/>
  <c r="F224" i="1"/>
  <c r="F248" i="1"/>
  <c r="F109" i="1"/>
  <c r="C224" i="1"/>
  <c r="C109" i="1"/>
  <c r="C115" i="1"/>
  <c r="F115" i="1"/>
  <c r="F182" i="1"/>
  <c r="F75" i="1"/>
  <c r="C239" i="1"/>
  <c r="C75" i="1"/>
  <c r="C182" i="1"/>
  <c r="F239" i="1"/>
  <c r="F398" i="1"/>
  <c r="F324" i="1"/>
  <c r="C324" i="1"/>
  <c r="C398" i="1"/>
  <c r="F230" i="1"/>
  <c r="F314" i="1"/>
  <c r="C230" i="1"/>
  <c r="C314" i="1"/>
  <c r="C128" i="1"/>
  <c r="C90" i="1"/>
  <c r="F90" i="1"/>
  <c r="F128" i="1"/>
  <c r="F166" i="1"/>
  <c r="C166" i="1"/>
  <c r="F170" i="1"/>
  <c r="C170" i="1"/>
  <c r="F47" i="1"/>
  <c r="C47" i="1"/>
  <c r="F24" i="1"/>
  <c r="F53" i="1"/>
  <c r="C24" i="1"/>
  <c r="C53" i="1"/>
  <c r="F37" i="1"/>
  <c r="F66" i="1"/>
  <c r="C37" i="1"/>
  <c r="C66" i="1"/>
  <c r="F379" i="1"/>
  <c r="F344" i="1"/>
  <c r="C344" i="1"/>
  <c r="C379" i="1"/>
  <c r="C155" i="1"/>
  <c r="F155" i="1"/>
  <c r="F60" i="1"/>
  <c r="C60" i="1"/>
  <c r="C154" i="1"/>
  <c r="F154" i="1"/>
  <c r="F51" i="1"/>
  <c r="C51" i="1"/>
  <c r="C126" i="1"/>
  <c r="F156" i="1"/>
  <c r="F126" i="1"/>
  <c r="C156" i="1"/>
  <c r="F130" i="1"/>
  <c r="F120" i="1"/>
  <c r="C130" i="1"/>
  <c r="C120" i="1"/>
  <c r="C373" i="1"/>
  <c r="F335" i="1"/>
  <c r="C286" i="1"/>
  <c r="F373" i="1"/>
  <c r="C335" i="1"/>
  <c r="F286" i="1"/>
  <c r="C221" i="1"/>
  <c r="C333" i="1"/>
  <c r="F333" i="1"/>
  <c r="F221" i="1"/>
  <c r="C370" i="1"/>
  <c r="F370" i="1"/>
  <c r="C40" i="1"/>
  <c r="F99" i="1"/>
  <c r="F40" i="1"/>
  <c r="C99" i="1"/>
  <c r="F87" i="1"/>
  <c r="C87" i="1"/>
  <c r="F82" i="1"/>
  <c r="F106" i="1"/>
  <c r="C82" i="1"/>
  <c r="C106" i="1"/>
  <c r="F5" i="1"/>
  <c r="C5" i="1"/>
  <c r="C198" i="1"/>
  <c r="F198" i="1"/>
  <c r="F281" i="1"/>
  <c r="F312" i="1"/>
  <c r="F231" i="1"/>
  <c r="F355" i="1"/>
  <c r="C231" i="1"/>
  <c r="C355" i="1"/>
  <c r="C281" i="1"/>
  <c r="C312" i="1"/>
  <c r="C151" i="1"/>
  <c r="F151" i="1"/>
  <c r="C137" i="1"/>
  <c r="F142" i="1"/>
  <c r="C142" i="1"/>
  <c r="F137" i="1"/>
  <c r="C235" i="1"/>
  <c r="C382" i="1"/>
  <c r="F235" i="1"/>
  <c r="F259" i="1"/>
  <c r="C259" i="1"/>
  <c r="F348" i="1"/>
  <c r="F382" i="1"/>
  <c r="C348" i="1"/>
  <c r="F116" i="1"/>
  <c r="C116" i="1"/>
  <c r="F210" i="1"/>
  <c r="F238" i="1"/>
  <c r="F306" i="1"/>
  <c r="C238" i="1"/>
  <c r="C306" i="1"/>
  <c r="C210" i="1"/>
  <c r="F145" i="1"/>
  <c r="F177" i="1"/>
  <c r="C103" i="1"/>
  <c r="F103" i="1"/>
  <c r="C177" i="1"/>
  <c r="C145" i="1"/>
  <c r="C117" i="1"/>
  <c r="F63" i="1"/>
  <c r="F117" i="1"/>
  <c r="C63" i="1"/>
  <c r="F400" i="1"/>
  <c r="C365" i="1"/>
  <c r="C280" i="1"/>
  <c r="C400" i="1"/>
  <c r="F280" i="1"/>
  <c r="F365" i="1"/>
  <c r="F38" i="1"/>
  <c r="F73" i="1"/>
  <c r="C73" i="1"/>
  <c r="C33" i="1"/>
  <c r="C159" i="1"/>
  <c r="F33" i="1"/>
  <c r="F159" i="1"/>
  <c r="C38" i="1"/>
  <c r="F255" i="1"/>
  <c r="C255" i="1"/>
  <c r="F226" i="1"/>
  <c r="C226" i="1"/>
  <c r="F212" i="1"/>
  <c r="C212" i="1"/>
  <c r="C174" i="1"/>
  <c r="F88" i="1"/>
  <c r="C88" i="1"/>
  <c r="F174" i="1"/>
  <c r="F79" i="1"/>
  <c r="C79" i="1"/>
  <c r="F32" i="1"/>
  <c r="C32" i="1"/>
  <c r="C262" i="1"/>
  <c r="F262" i="1"/>
  <c r="C31" i="1"/>
  <c r="C26" i="1"/>
  <c r="F111" i="1"/>
  <c r="C111" i="1"/>
  <c r="F31" i="1"/>
  <c r="F26" i="1"/>
  <c r="F13" i="1"/>
  <c r="F25" i="1"/>
  <c r="F22" i="1"/>
  <c r="F15" i="1"/>
  <c r="C15" i="1"/>
  <c r="C13" i="1"/>
  <c r="C22" i="1"/>
  <c r="C25" i="1"/>
  <c r="F315" i="1"/>
  <c r="C315" i="1"/>
  <c r="F274" i="1"/>
  <c r="C274" i="1"/>
  <c r="C217" i="1"/>
  <c r="F362" i="1"/>
  <c r="F217" i="1"/>
  <c r="C362" i="1"/>
  <c r="C48" i="1"/>
  <c r="F48" i="1"/>
  <c r="F45" i="1"/>
  <c r="F65" i="1"/>
  <c r="C65" i="1"/>
  <c r="C45" i="1"/>
  <c r="F74" i="1"/>
  <c r="C74" i="1"/>
  <c r="F69" i="1"/>
  <c r="C69" i="1"/>
  <c r="F393" i="1"/>
  <c r="C393" i="1"/>
  <c r="C387" i="1"/>
  <c r="F287" i="1"/>
  <c r="C351" i="1"/>
  <c r="C287" i="1"/>
  <c r="F351" i="1"/>
  <c r="F387" i="1"/>
  <c r="F349" i="1"/>
  <c r="C321" i="1"/>
  <c r="C268" i="1"/>
  <c r="F321" i="1"/>
  <c r="F268" i="1"/>
  <c r="C209" i="1"/>
  <c r="F384" i="1"/>
  <c r="C384" i="1"/>
  <c r="C349" i="1"/>
  <c r="F209" i="1"/>
  <c r="C78" i="1"/>
  <c r="C10" i="1"/>
  <c r="F10" i="1"/>
  <c r="F78" i="1"/>
  <c r="F6" i="1"/>
  <c r="C6" i="1"/>
  <c r="F55" i="1"/>
  <c r="C55" i="1"/>
  <c r="C327" i="1"/>
  <c r="C208" i="1"/>
  <c r="F343" i="1"/>
  <c r="C256" i="1"/>
  <c r="C343" i="1"/>
  <c r="F327" i="1"/>
  <c r="F256" i="1"/>
  <c r="F208" i="1"/>
  <c r="F378" i="1"/>
  <c r="C378" i="1"/>
  <c r="F219" i="1"/>
  <c r="C219" i="1"/>
  <c r="F148" i="1"/>
  <c r="C135" i="1"/>
  <c r="C148" i="1"/>
  <c r="F118" i="1"/>
  <c r="F165" i="1"/>
  <c r="F135" i="1"/>
  <c r="C118" i="1"/>
  <c r="C165" i="1"/>
  <c r="F278" i="1"/>
  <c r="C278" i="1"/>
  <c r="C337" i="1"/>
  <c r="F337" i="1"/>
  <c r="F80" i="1"/>
  <c r="C93" i="1"/>
  <c r="F93" i="1"/>
  <c r="C80" i="1"/>
  <c r="F243" i="1"/>
  <c r="C214" i="1"/>
  <c r="F214" i="1"/>
  <c r="F276" i="1"/>
  <c r="F97" i="1"/>
  <c r="C243" i="1"/>
  <c r="F330" i="1"/>
  <c r="F188" i="1"/>
  <c r="C97" i="1"/>
  <c r="C330" i="1"/>
  <c r="C188" i="1"/>
  <c r="C276" i="1"/>
  <c r="C29" i="1"/>
  <c r="F29" i="1"/>
  <c r="C220" i="1"/>
  <c r="C271" i="1"/>
  <c r="F220" i="1"/>
  <c r="F271" i="1"/>
  <c r="C322" i="1"/>
  <c r="C354" i="1"/>
  <c r="F322" i="1"/>
  <c r="C391" i="1"/>
  <c r="F391" i="1"/>
  <c r="F354" i="1"/>
  <c r="C353" i="1"/>
  <c r="F353" i="1"/>
  <c r="C390" i="1"/>
  <c r="F266" i="1"/>
  <c r="F390" i="1"/>
  <c r="C266" i="1"/>
  <c r="F110" i="1"/>
  <c r="C58" i="1"/>
  <c r="C110" i="1"/>
  <c r="F58" i="1"/>
  <c r="F242" i="1"/>
  <c r="F169" i="1"/>
  <c r="C190" i="1"/>
  <c r="C202" i="1"/>
  <c r="C169" i="1"/>
  <c r="C242" i="1"/>
  <c r="F190" i="1"/>
  <c r="F202" i="1"/>
  <c r="F76" i="1"/>
  <c r="C68" i="1"/>
  <c r="C76" i="1"/>
  <c r="F195" i="1"/>
  <c r="F68" i="1"/>
  <c r="C101" i="1"/>
  <c r="F39" i="1"/>
  <c r="F101" i="1"/>
  <c r="C195" i="1"/>
  <c r="C39" i="1"/>
  <c r="C96" i="1"/>
  <c r="F203" i="1"/>
  <c r="F96" i="1"/>
  <c r="C203" i="1"/>
  <c r="C189" i="1"/>
  <c r="F189" i="1"/>
  <c r="C138" i="1"/>
  <c r="F138" i="1"/>
  <c r="F136" i="1"/>
  <c r="F44" i="1"/>
  <c r="C136" i="1"/>
  <c r="C44" i="1"/>
  <c r="C43" i="1"/>
  <c r="F43" i="1"/>
  <c r="C377" i="1"/>
  <c r="C342" i="1"/>
  <c r="F222" i="1"/>
  <c r="F272" i="1"/>
  <c r="C320" i="1"/>
  <c r="C222" i="1"/>
  <c r="F377" i="1"/>
  <c r="F342" i="1"/>
  <c r="C272" i="1"/>
  <c r="F320" i="1"/>
  <c r="C318" i="1"/>
  <c r="F232" i="1"/>
  <c r="C232" i="1"/>
  <c r="C283" i="1"/>
  <c r="F374" i="1"/>
  <c r="F283" i="1"/>
  <c r="C374" i="1"/>
  <c r="C336" i="1"/>
  <c r="F318" i="1"/>
  <c r="F336" i="1"/>
  <c r="C34" i="1"/>
  <c r="F34" i="1"/>
  <c r="F28" i="1"/>
  <c r="C28" i="1"/>
  <c r="C14" i="1"/>
  <c r="F14" i="1"/>
  <c r="F46" i="1"/>
  <c r="C46" i="1"/>
  <c r="F329" i="1"/>
  <c r="C329" i="1"/>
  <c r="F285" i="1"/>
  <c r="C285" i="1"/>
  <c r="C367" i="1"/>
  <c r="F367" i="1"/>
  <c r="C173" i="1"/>
  <c r="F59" i="1"/>
  <c r="F7" i="1"/>
  <c r="C59" i="1"/>
  <c r="F3" i="1"/>
  <c r="C7" i="1"/>
  <c r="F173" i="1"/>
  <c r="C3" i="1"/>
  <c r="F364" i="1"/>
  <c r="C364" i="1"/>
  <c r="F251" i="1"/>
  <c r="F187" i="1"/>
  <c r="C251" i="1"/>
  <c r="F227" i="1"/>
  <c r="C227" i="1"/>
  <c r="C187" i="1"/>
  <c r="F361" i="1"/>
  <c r="C273" i="1"/>
  <c r="C325" i="1"/>
  <c r="F325" i="1"/>
  <c r="F273" i="1"/>
  <c r="C361" i="1"/>
  <c r="F250" i="1"/>
  <c r="F132" i="1"/>
  <c r="C132" i="1"/>
  <c r="C250" i="1"/>
  <c r="F185" i="1"/>
  <c r="C185" i="1"/>
  <c r="C211" i="1"/>
  <c r="F36" i="1"/>
  <c r="F211" i="1"/>
  <c r="C178" i="1"/>
  <c r="F178" i="1"/>
  <c r="C36" i="1"/>
  <c r="C85" i="1"/>
  <c r="F85" i="1"/>
  <c r="F95" i="1"/>
  <c r="F100" i="1"/>
  <c r="C100" i="1"/>
  <c r="C95" i="1"/>
  <c r="F352" i="1"/>
  <c r="C352" i="1"/>
  <c r="C389" i="1"/>
  <c r="F389" i="1"/>
  <c r="F328" i="1"/>
  <c r="C260" i="1"/>
  <c r="F386" i="1"/>
  <c r="C328" i="1"/>
  <c r="C386" i="1"/>
  <c r="F260" i="1"/>
  <c r="C350" i="1"/>
  <c r="F350" i="1"/>
  <c r="F385" i="1"/>
  <c r="C385" i="1"/>
  <c r="F147" i="1"/>
  <c r="C176" i="1"/>
  <c r="C252" i="1"/>
  <c r="C147" i="1"/>
  <c r="C122" i="1"/>
  <c r="F252" i="1"/>
  <c r="F122" i="1"/>
  <c r="F176" i="1"/>
  <c r="C77" i="1"/>
  <c r="F77" i="1"/>
  <c r="F158" i="1"/>
  <c r="F144" i="1"/>
  <c r="F131" i="1"/>
  <c r="F83" i="1"/>
  <c r="C131" i="1"/>
  <c r="C83" i="1"/>
  <c r="C158" i="1"/>
  <c r="F161" i="1"/>
  <c r="C161" i="1"/>
  <c r="C144" i="1"/>
  <c r="F179" i="1"/>
  <c r="C179" i="1"/>
  <c r="C207" i="1"/>
  <c r="F207" i="1"/>
  <c r="C240" i="1"/>
  <c r="F240" i="1"/>
  <c r="F319" i="1"/>
  <c r="F223" i="1"/>
  <c r="F376" i="1"/>
  <c r="C376" i="1"/>
  <c r="C319" i="1"/>
  <c r="C223" i="1"/>
  <c r="C269" i="1"/>
  <c r="F340" i="1"/>
  <c r="F269" i="1"/>
  <c r="C340" i="1"/>
  <c r="C375" i="1"/>
  <c r="F375" i="1"/>
  <c r="C338" i="1"/>
  <c r="F338" i="1"/>
  <c r="C372" i="1"/>
  <c r="F372" i="1"/>
  <c r="F275" i="1"/>
  <c r="C275" i="1"/>
  <c r="F334" i="1"/>
  <c r="C334" i="1"/>
  <c r="C371" i="1"/>
  <c r="F371" i="1"/>
  <c r="C282" i="1"/>
  <c r="F282" i="1"/>
  <c r="F21" i="1"/>
  <c r="C8" i="1"/>
  <c r="C21" i="1"/>
  <c r="F8" i="1"/>
  <c r="F363" i="1"/>
  <c r="C363" i="1"/>
  <c r="F399" i="1"/>
  <c r="C399" i="1"/>
  <c r="F196" i="1"/>
  <c r="C12" i="1"/>
  <c r="C181" i="1"/>
  <c r="C196" i="1"/>
  <c r="F23" i="1"/>
  <c r="F181" i="1"/>
  <c r="C23" i="1"/>
  <c r="F12" i="1"/>
  <c r="C358" i="1"/>
  <c r="F395" i="1"/>
  <c r="C395" i="1"/>
  <c r="F358" i="1"/>
  <c r="F171" i="1"/>
  <c r="C20" i="1"/>
  <c r="F20" i="1"/>
  <c r="F194" i="1"/>
  <c r="F11" i="1"/>
  <c r="F18" i="1"/>
  <c r="C11" i="1"/>
  <c r="F50" i="1"/>
  <c r="C194" i="1"/>
  <c r="C171" i="1"/>
  <c r="C18" i="1"/>
  <c r="C50" i="1"/>
  <c r="C357" i="1"/>
  <c r="F394" i="1"/>
  <c r="F228" i="1"/>
  <c r="C228" i="1"/>
  <c r="C323" i="1"/>
  <c r="F357" i="1"/>
  <c r="C254" i="1"/>
  <c r="F323" i="1"/>
  <c r="C394" i="1"/>
  <c r="F254" i="1"/>
  <c r="C247" i="1"/>
  <c r="C163" i="1"/>
  <c r="F247" i="1"/>
  <c r="F163" i="1"/>
  <c r="C146" i="1"/>
  <c r="F143" i="1"/>
  <c r="C143" i="1"/>
  <c r="F146" i="1"/>
  <c r="F388" i="1"/>
  <c r="C388" i="1"/>
  <c r="F167" i="1"/>
  <c r="C167" i="1"/>
  <c r="C133" i="1"/>
  <c r="F304" i="1"/>
  <c r="F133" i="1"/>
  <c r="F172" i="1"/>
  <c r="C92" i="1"/>
  <c r="C172" i="1"/>
  <c r="C304" i="1"/>
  <c r="C89" i="1"/>
  <c r="F134" i="1"/>
  <c r="F92" i="1"/>
  <c r="F89" i="1"/>
  <c r="C134" i="1"/>
  <c r="C72" i="1"/>
  <c r="F72" i="1"/>
  <c r="F27" i="1"/>
  <c r="F16" i="1"/>
  <c r="C27" i="1"/>
  <c r="C16" i="1"/>
  <c r="F341" i="1"/>
  <c r="C341" i="1"/>
  <c r="F35" i="1"/>
  <c r="F62" i="1"/>
  <c r="C62" i="1"/>
  <c r="C41" i="1"/>
  <c r="F41" i="1"/>
  <c r="C35" i="1"/>
  <c r="C149" i="1"/>
  <c r="C61" i="1"/>
  <c r="F149" i="1"/>
  <c r="F140" i="1"/>
  <c r="C140" i="1"/>
  <c r="F61" i="1"/>
  <c r="C30" i="1"/>
  <c r="F30" i="1"/>
  <c r="F369" i="1"/>
  <c r="C369" i="1"/>
  <c r="C332" i="1"/>
  <c r="F332" i="1"/>
  <c r="F191" i="1"/>
  <c r="F205" i="1"/>
  <c r="F241" i="1"/>
  <c r="F308" i="1"/>
  <c r="C205" i="1"/>
  <c r="C308" i="1"/>
  <c r="C241" i="1"/>
  <c r="C191" i="1"/>
  <c r="F107" i="1"/>
  <c r="C107" i="1"/>
  <c r="F157" i="1"/>
  <c r="C157" i="1"/>
  <c r="C392" i="1"/>
  <c r="F392" i="1"/>
  <c r="C356" i="1"/>
  <c r="F356" i="1"/>
  <c r="C113" i="1"/>
  <c r="C112" i="1"/>
  <c r="F81" i="1"/>
  <c r="F112" i="1"/>
  <c r="C81" i="1"/>
  <c r="F113" i="1"/>
  <c r="F114" i="1"/>
  <c r="C91" i="1"/>
  <c r="C114" i="1"/>
  <c r="F84" i="1"/>
  <c r="C84" i="1"/>
  <c r="F91" i="1"/>
  <c r="F339" i="1"/>
  <c r="F288" i="1"/>
  <c r="F192" i="1"/>
  <c r="F216" i="1"/>
  <c r="F310" i="1"/>
  <c r="C192" i="1"/>
  <c r="C310" i="1"/>
  <c r="C339" i="1"/>
  <c r="C288" i="1"/>
  <c r="F253" i="1"/>
  <c r="C216" i="1"/>
  <c r="C253" i="1"/>
  <c r="F108" i="1"/>
  <c r="C104" i="1"/>
  <c r="C108" i="1"/>
  <c r="C150" i="1"/>
  <c r="F104" i="1"/>
  <c r="F150" i="1"/>
  <c r="F225" i="1"/>
  <c r="C225" i="1"/>
  <c r="F264" i="1"/>
  <c r="C317" i="1"/>
  <c r="C264" i="1"/>
  <c r="F317" i="1"/>
  <c r="F307" i="1"/>
  <c r="F218" i="1"/>
  <c r="C307" i="1"/>
  <c r="F261" i="1"/>
  <c r="F184" i="1"/>
  <c r="F123" i="1"/>
  <c r="C184" i="1"/>
  <c r="C261" i="1"/>
  <c r="C246" i="1"/>
  <c r="C218" i="1"/>
  <c r="F246" i="1"/>
  <c r="C123" i="1"/>
  <c r="F326" i="1"/>
  <c r="F366" i="1"/>
  <c r="F284" i="1"/>
  <c r="C366" i="1"/>
  <c r="C326" i="1"/>
  <c r="F401" i="1"/>
  <c r="C284" i="1"/>
  <c r="C401" i="1"/>
  <c r="C277" i="1"/>
  <c r="F277" i="1"/>
  <c r="F105" i="1"/>
  <c r="C105" i="1"/>
  <c r="F360" i="1"/>
  <c r="C360" i="1"/>
  <c r="F397" i="1"/>
  <c r="C397" i="1"/>
  <c r="C52" i="1"/>
  <c r="F52" i="1"/>
  <c r="C56" i="1"/>
  <c r="F56" i="1"/>
  <c r="C125" i="1"/>
  <c r="F125" i="1"/>
  <c r="C127" i="1"/>
  <c r="F127" i="1"/>
  <c r="F265" i="1"/>
  <c r="F236" i="1"/>
  <c r="C265" i="1"/>
  <c r="C236" i="1"/>
  <c r="F267" i="1"/>
  <c r="C267" i="1"/>
  <c r="F98" i="1"/>
  <c r="C98" i="1"/>
  <c r="C346" i="1"/>
  <c r="F346" i="1"/>
  <c r="F213" i="1"/>
  <c r="F311" i="1"/>
  <c r="C213" i="1"/>
  <c r="C311" i="1"/>
  <c r="F237" i="1"/>
  <c r="C197" i="1"/>
  <c r="F197" i="1"/>
  <c r="C237" i="1"/>
  <c r="C234" i="1"/>
  <c r="F234" i="1"/>
  <c r="F57" i="1"/>
  <c r="C57" i="1"/>
  <c r="F316" i="1"/>
  <c r="C316" i="1"/>
  <c r="F229" i="1"/>
  <c r="C229" i="1"/>
  <c r="F119" i="1"/>
  <c r="C119" i="1"/>
  <c r="F201" i="1"/>
  <c r="C201" i="1"/>
  <c r="C200" i="1"/>
  <c r="F200" i="1"/>
  <c r="C168" i="1"/>
  <c r="F168" i="1"/>
  <c r="C141" i="1"/>
  <c r="F141" i="1"/>
  <c r="C249" i="1"/>
  <c r="F249" i="1"/>
  <c r="C124" i="1"/>
  <c r="F70" i="1"/>
  <c r="C70" i="1"/>
  <c r="F49" i="1"/>
  <c r="F124" i="1"/>
  <c r="F67" i="1"/>
  <c r="C67" i="1"/>
  <c r="C49" i="1"/>
  <c r="F383" i="1"/>
  <c r="C383" i="1"/>
  <c r="F42" i="1"/>
  <c r="C42" i="1"/>
  <c r="F381" i="1"/>
  <c r="F160" i="1"/>
  <c r="F244" i="1"/>
  <c r="C160" i="1"/>
  <c r="C244" i="1"/>
  <c r="C381" i="1"/>
  <c r="F164" i="1"/>
  <c r="F347" i="1"/>
  <c r="C102" i="1"/>
  <c r="F102" i="1"/>
  <c r="C164" i="1"/>
  <c r="C175" i="1"/>
  <c r="C347" i="1"/>
  <c r="F175" i="1"/>
  <c r="F206" i="1"/>
  <c r="F183" i="1"/>
  <c r="C245" i="1"/>
  <c r="F245" i="1"/>
  <c r="C183" i="1"/>
  <c r="C206" i="1"/>
  <c r="F279" i="1"/>
  <c r="C279" i="1"/>
  <c r="F380" i="1"/>
  <c r="F345" i="1"/>
  <c r="C345" i="1"/>
  <c r="C380" i="1"/>
  <c r="F258" i="1"/>
  <c r="C258" i="1"/>
  <c r="F94" i="1"/>
  <c r="C94" i="1"/>
  <c r="C215" i="1"/>
  <c r="C152" i="1"/>
  <c r="F215" i="1"/>
  <c r="F152" i="1"/>
  <c r="C270" i="1"/>
  <c r="F270" i="1"/>
  <c r="C368" i="1"/>
  <c r="F331" i="1"/>
  <c r="C331" i="1"/>
  <c r="F368" i="1"/>
  <c r="C153" i="1"/>
  <c r="F15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LinkedTable_Field_Tests" type="102" refreshedVersion="6" minRefreshableVersion="5">
    <extLst>
      <ext xmlns:x15="http://schemas.microsoft.com/office/spreadsheetml/2010/11/main" uri="{DE250136-89BD-433C-8126-D09CA5730AF9}">
        <x15:connection id="Field_Tests">
          <x15:rangePr sourceName="_xlcn.LinkedTable_Field_Tests1"/>
        </x15:connection>
      </ext>
    </extLst>
  </connection>
  <connection id="2" xr16:uid="{00000000-0015-0000-FFFF-FFFF01000000}" name="LinkedTable_Field_Tests_raw" type="102" refreshedVersion="8" minRefreshableVersion="5">
    <extLst>
      <ext xmlns:x15="http://schemas.microsoft.com/office/spreadsheetml/2010/11/main" uri="{DE250136-89BD-433C-8126-D09CA5730AF9}">
        <x15:connection id="Field_Tests_raw">
          <x15:rangePr sourceName="_xlcn.LinkedTable_Field_Tests_raw1"/>
        </x15:connection>
      </ext>
    </extLst>
  </connection>
  <connection id="3" xr16:uid="{00000000-0015-0000-FFFF-FFFF02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<sst xmlns="http://schemas.openxmlformats.org/spreadsheetml/2006/main" count="2312" uniqueCount="970">
  <si>
    <t>Sex</t>
  </si>
  <si>
    <t>F</t>
  </si>
  <si>
    <t>Age</t>
  </si>
  <si>
    <t>Broad jump (m)</t>
  </si>
  <si>
    <t>Year</t>
  </si>
  <si>
    <t>Finn Redman</t>
  </si>
  <si>
    <t>Date of Birth</t>
  </si>
  <si>
    <t>Date</t>
  </si>
  <si>
    <t>Vertical jump L leg (in)</t>
  </si>
  <si>
    <t>Vertical jump R leg (in)</t>
  </si>
  <si>
    <t>Pentajump L (m)</t>
  </si>
  <si>
    <t>Pentajump R (m)</t>
  </si>
  <si>
    <t>Bench Press 3RM (kg)</t>
  </si>
  <si>
    <t>Bench Pull 3RM (kg)</t>
  </si>
  <si>
    <t>Pull up max weight (kg)</t>
  </si>
  <si>
    <t>Absolute Pull-up weight (kg)</t>
  </si>
  <si>
    <t>Pull-up weight to body weight ratio (kg/kg)</t>
  </si>
  <si>
    <t>AMRAP Weight Used (15kg F, 25kg M)</t>
  </si>
  <si>
    <t>AMRAP TEMPO Bench Press (120BPM, 1-0-1-0, to block on chest)</t>
  </si>
  <si>
    <t>AMRAP TEMPO Bench Pull (120BPM, 1-0-1-0, to block on chest)</t>
  </si>
  <si>
    <t>AMRAP Pull-Up 1-min, neutral grip</t>
  </si>
  <si>
    <t>Trunk Extensor Endurance (s)(McGill)</t>
  </si>
  <si>
    <t>Trunk Flexor Endurance (McGill)</t>
  </si>
  <si>
    <t>L Side Plank (McGill)</t>
  </si>
  <si>
    <t>R Side Plank (McGill)</t>
  </si>
  <si>
    <t>Trunk Stability Push-Up</t>
  </si>
  <si>
    <t>Force Plate Drop and Stick 50cm Time to 95% Stabilization</t>
  </si>
  <si>
    <t>Force Plate Drop and Stick 50cm Peak Force</t>
  </si>
  <si>
    <t>CMJ Height (TOV)</t>
  </si>
  <si>
    <t>SJ Height (TOV)</t>
  </si>
  <si>
    <t>IMTP Peak</t>
  </si>
  <si>
    <t>Full name</t>
  </si>
  <si>
    <t>Day</t>
  </si>
  <si>
    <t>Month</t>
  </si>
  <si>
    <t>Abbey McLean</t>
  </si>
  <si>
    <t>Abby Maloney</t>
  </si>
  <si>
    <t>Adam Heale</t>
  </si>
  <si>
    <t>M</t>
  </si>
  <si>
    <t>Adrian Wickham</t>
  </si>
  <si>
    <t>Aidan Cotter</t>
  </si>
  <si>
    <t>Aidan Hay</t>
  </si>
  <si>
    <t>Aiden Noble</t>
  </si>
  <si>
    <t>Alana Brittin</t>
  </si>
  <si>
    <t>Aleah Smith</t>
  </si>
  <si>
    <t>Alessia Galvagno</t>
  </si>
  <si>
    <t>Alex Heale</t>
  </si>
  <si>
    <t>Alex McDonald</t>
  </si>
  <si>
    <t>Alexander Corbett</t>
  </si>
  <si>
    <t>Alexander Forsyth</t>
  </si>
  <si>
    <t>Alexander Swift</t>
  </si>
  <si>
    <t>Alexandra Luxmoore</t>
  </si>
  <si>
    <t>Aliah Turner</t>
  </si>
  <si>
    <t>Amelia Wells</t>
  </si>
  <si>
    <t>Andreas Inkster</t>
  </si>
  <si>
    <t>Andrew Lawson</t>
  </si>
  <si>
    <t>Andy Lin</t>
  </si>
  <si>
    <t>Anika Rievaj</t>
  </si>
  <si>
    <t>Anika Wallin</t>
  </si>
  <si>
    <t>Anna Callaway</t>
  </si>
  <si>
    <t>Anna Chatterton</t>
  </si>
  <si>
    <t>Anna Farbridge</t>
  </si>
  <si>
    <t>Anna Goodwin</t>
  </si>
  <si>
    <t>Anna Segelken</t>
  </si>
  <si>
    <t>Annika Bohac</t>
  </si>
  <si>
    <t>Annika Richardson</t>
  </si>
  <si>
    <t>Annika Vipler</t>
  </si>
  <si>
    <t>Anya Dhillon</t>
  </si>
  <si>
    <t>Ari Rath Jenne</t>
  </si>
  <si>
    <t/>
  </si>
  <si>
    <t>Ashley Charlston</t>
  </si>
  <si>
    <t>Ava Kwiatkowski</t>
  </si>
  <si>
    <t>Ava Wimbush</t>
  </si>
  <si>
    <t>Avafei Clark</t>
  </si>
  <si>
    <t>Axel Hansen </t>
  </si>
  <si>
    <t>Axel Hostyn</t>
  </si>
  <si>
    <t>Aya Sentesy</t>
  </si>
  <si>
    <t>Ayla Musselman Bell</t>
  </si>
  <si>
    <t>Ben Kitamura</t>
  </si>
  <si>
    <t>Ben Wallace</t>
  </si>
  <si>
    <t>Benita Peiffer</t>
  </si>
  <si>
    <t>Benjamin Milne </t>
  </si>
  <si>
    <t>Benjamin Shipley</t>
  </si>
  <si>
    <t>Benjamin Van Bergeyk</t>
  </si>
  <si>
    <t>Beth Granstrom</t>
  </si>
  <si>
    <t>Breagh Bridge</t>
  </si>
  <si>
    <t>Brodie Gillies</t>
  </si>
  <si>
    <t>Caedmon Dunbar</t>
  </si>
  <si>
    <t>Caitlyn Gillis</t>
  </si>
  <si>
    <t>Caitlyn Michael</t>
  </si>
  <si>
    <t>Cale McConkey</t>
  </si>
  <si>
    <t>Callie Peterson</t>
  </si>
  <si>
    <t>Callum Orchard </t>
  </si>
  <si>
    <t>Calvin Hepburn</t>
  </si>
  <si>
    <t>Cameron Etue</t>
  </si>
  <si>
    <t>Cameron Hofer</t>
  </si>
  <si>
    <t>Cameron Meldrum</t>
  </si>
  <si>
    <t>Camille Hanry</t>
  </si>
  <si>
    <t>Carly Nickurak</t>
  </si>
  <si>
    <t>Carly Ram</t>
  </si>
  <si>
    <t>Carmen MacArthur</t>
  </si>
  <si>
    <t>Carmen Macarthur</t>
  </si>
  <si>
    <t>Carolyn McCleary</t>
  </si>
  <si>
    <t>Cassie Wolgram</t>
  </si>
  <si>
    <t>Catherine De Gisi</t>
  </si>
  <si>
    <t>Cedar Cameron-Harding</t>
  </si>
  <si>
    <t>Cedar Jacob</t>
  </si>
  <si>
    <t>Chloe Shivers</t>
  </si>
  <si>
    <t>Chloe Williston</t>
  </si>
  <si>
    <t>Chloe Witso</t>
  </si>
  <si>
    <t>Claire Van Bergeyk</t>
  </si>
  <si>
    <t>Clara Hardy</t>
  </si>
  <si>
    <t>Colby Cadden</t>
  </si>
  <si>
    <t>Cole Bukmeier</t>
  </si>
  <si>
    <t>Cole Turner</t>
  </si>
  <si>
    <t>Colton Blaney</t>
  </si>
  <si>
    <t>Connel Foster</t>
  </si>
  <si>
    <t>Connor Hobbs</t>
  </si>
  <si>
    <t>Conor Murphy</t>
  </si>
  <si>
    <t>Cullumn Hawksbee</t>
  </si>
  <si>
    <t>Damian Georgyev</t>
  </si>
  <si>
    <t>Daniel Merlo</t>
  </si>
  <si>
    <t>Daniel Neil</t>
  </si>
  <si>
    <t>Darah Gillis</t>
  </si>
  <si>
    <t>Daryl Yuen</t>
  </si>
  <si>
    <t>David Walker</t>
  </si>
  <si>
    <t>Dawson Abraham</t>
  </si>
  <si>
    <t>Dawson Bond</t>
  </si>
  <si>
    <t>Douglas Caldwell</t>
  </si>
  <si>
    <t>Dustin Hay</t>
  </si>
  <si>
    <t>Dylan Gyr</t>
  </si>
  <si>
    <t>Eamon Wilson</t>
  </si>
  <si>
    <t>Eden Dunbar</t>
  </si>
  <si>
    <t>Eli Decker</t>
  </si>
  <si>
    <t>Eli Stockie</t>
  </si>
  <si>
    <t>Elia Comeau</t>
  </si>
  <si>
    <t>Elizabeth Elliott</t>
  </si>
  <si>
    <t>Ella Fuller</t>
  </si>
  <si>
    <t>Ella Svenson</t>
  </si>
  <si>
    <t>Elliot Wilson</t>
  </si>
  <si>
    <t>Eloïse Akins</t>
  </si>
  <si>
    <t>Ember Smith</t>
  </si>
  <si>
    <t>Emelie Kvick</t>
  </si>
  <si>
    <t>Emily Macleod</t>
  </si>
  <si>
    <t>Emily Young</t>
  </si>
  <si>
    <t>Emma Wong</t>
  </si>
  <si>
    <t>Emmanuel Bussani</t>
  </si>
  <si>
    <t>Emmy Stapff</t>
  </si>
  <si>
    <t>Emmylou Grieve</t>
  </si>
  <si>
    <t>Eric Moore</t>
  </si>
  <si>
    <t>Erik Brosch</t>
  </si>
  <si>
    <t>Erik Svenson</t>
  </si>
  <si>
    <t>Ethan Hess</t>
  </si>
  <si>
    <t>Étoile Brown</t>
  </si>
  <si>
    <t>Euan Murray</t>
  </si>
  <si>
    <t>Eula Palmer Bird</t>
  </si>
  <si>
    <t>Evan Edwards</t>
  </si>
  <si>
    <t>Evan Sadesky</t>
  </si>
  <si>
    <t>Evan Smith</t>
  </si>
  <si>
    <t>Everett Wells</t>
  </si>
  <si>
    <t>Feron Wallace</t>
  </si>
  <si>
    <t>Findlay Whittick</t>
  </si>
  <si>
    <t>Finley Gagnon</t>
  </si>
  <si>
    <t>Finn Hepher</t>
  </si>
  <si>
    <t>Finn Manktelow</t>
  </si>
  <si>
    <t>Fiona Woodman</t>
  </si>
  <si>
    <t>Fran Vukonic</t>
  </si>
  <si>
    <t>Francesco Morrone</t>
  </si>
  <si>
    <t>Frankie Ayotte</t>
  </si>
  <si>
    <t>Fred Albrechtson</t>
  </si>
  <si>
    <t>Gabby Hoehn</t>
  </si>
  <si>
    <t>Gabriel Gledhill</t>
  </si>
  <si>
    <t>Gabriel Janz</t>
  </si>
  <si>
    <t>Gareth Williams</t>
  </si>
  <si>
    <t>Garnet Ditto</t>
  </si>
  <si>
    <t>Garrett Siever</t>
  </si>
  <si>
    <t>Gavin Chatterton</t>
  </si>
  <si>
    <t>Gillian Galik</t>
  </si>
  <si>
    <t>Gillian Helliwell</t>
  </si>
  <si>
    <t>Gina Cinelli</t>
  </si>
  <si>
    <t>Grace Turner</t>
  </si>
  <si>
    <t>Gray Tunnah</t>
  </si>
  <si>
    <t>Grayson McKinnon</t>
  </si>
  <si>
    <t>Gregor Graham</t>
  </si>
  <si>
    <t>Gregory Baxter</t>
  </si>
  <si>
    <t>Hanna Krampl</t>
  </si>
  <si>
    <t>Hannah Mehain</t>
  </si>
  <si>
    <t>Hanneli Ladyman</t>
  </si>
  <si>
    <t>Hazel Brooks</t>
  </si>
  <si>
    <t>Henri Cryer-Garneau</t>
  </si>
  <si>
    <t>Hilary Vukadinovic</t>
  </si>
  <si>
    <t>Hugo Henckel</t>
  </si>
  <si>
    <t>Ian Mayer</t>
  </si>
  <si>
    <t>Ian Oliphant</t>
  </si>
  <si>
    <t>Ian Orchard</t>
  </si>
  <si>
    <t>Ian Van Bergeyk</t>
  </si>
  <si>
    <t>Ian Williams</t>
  </si>
  <si>
    <t>Ines Boiridy-Graves</t>
  </si>
  <si>
    <t>Ingrid Li</t>
  </si>
  <si>
    <t>Isabella Pighin</t>
  </si>
  <si>
    <t>Isabelle Wilkie</t>
  </si>
  <si>
    <t>Isobel Wilson</t>
  </si>
  <si>
    <t>Jabin Zuidhof</t>
  </si>
  <si>
    <t>Jaclyn Elliott</t>
  </si>
  <si>
    <t>Jacob Hepburn</t>
  </si>
  <si>
    <t>Jacob Miller</t>
  </si>
  <si>
    <t>Jacob Piche</t>
  </si>
  <si>
    <t>James Baxter</t>
  </si>
  <si>
    <t>James Reed</t>
  </si>
  <si>
    <t>Japhy Crookham</t>
  </si>
  <si>
    <t>Jasmine Drolet</t>
  </si>
  <si>
    <t>Jasmine Hanry</t>
  </si>
  <si>
    <t>Jasper Fleming</t>
  </si>
  <si>
    <t>Jeff Kerkovius</t>
  </si>
  <si>
    <t>Jenna Sim</t>
  </si>
  <si>
    <t>Jeremia Bucher</t>
  </si>
  <si>
    <t>Jesse Smids</t>
  </si>
  <si>
    <t>Jesse Wimbush</t>
  </si>
  <si>
    <t>Jessebelle Trelenberg</t>
  </si>
  <si>
    <t>Jessye Brockway</t>
  </si>
  <si>
    <t>Joa MacPhail-McGrady</t>
  </si>
  <si>
    <t>Joe Davies</t>
  </si>
  <si>
    <t>Joe Kitamura</t>
  </si>
  <si>
    <t>Johann Taylor-Gregg</t>
  </si>
  <si>
    <t>Jojo Ng</t>
  </si>
  <si>
    <t>Jonah Hawes</t>
  </si>
  <si>
    <t>Jonas Mengr</t>
  </si>
  <si>
    <t>Jonas Roberts</t>
  </si>
  <si>
    <t>Jonathan Breugem</t>
  </si>
  <si>
    <t>Joshua Fiala</t>
  </si>
  <si>
    <t>Josie Clifford</t>
  </si>
  <si>
    <t>Julia Brown</t>
  </si>
  <si>
    <t>Julianne Moore</t>
  </si>
  <si>
    <t>Julien Locke</t>
  </si>
  <si>
    <t>Juliet Pulfrey</t>
  </si>
  <si>
    <t>Justin Siever</t>
  </si>
  <si>
    <t>Kaden Baum</t>
  </si>
  <si>
    <t>Kaden Kwiatkowski</t>
  </si>
  <si>
    <t>Kaeden Paulsen</t>
  </si>
  <si>
    <t>Kaelin Urness</t>
  </si>
  <si>
    <t>Kaelum Smith</t>
  </si>
  <si>
    <t>Kai Redman</t>
  </si>
  <si>
    <t>Kaia Andal</t>
  </si>
  <si>
    <t>Kate Granstrom</t>
  </si>
  <si>
    <t>Katherine McCleary</t>
  </si>
  <si>
    <t>Katia Lumb</t>
  </si>
  <si>
    <t>Katie Thielman</t>
  </si>
  <si>
    <t>Katie Weaver</t>
  </si>
  <si>
    <t>Keenan Griffiths</t>
  </si>
  <si>
    <t>Keeya Corbett</t>
  </si>
  <si>
    <t>Kendra Shaw</t>
  </si>
  <si>
    <t>Kian Smith</t>
  </si>
  <si>
    <t>Kiara Pighin</t>
  </si>
  <si>
    <t>Kieran MacIntosh</t>
  </si>
  <si>
    <t>Koby Clark</t>
  </si>
  <si>
    <t>Kolibri Drobish</t>
  </si>
  <si>
    <t>Konrad Van Varseveld</t>
  </si>
  <si>
    <t>Lauren Gray</t>
  </si>
  <si>
    <t>Lenni Stich</t>
  </si>
  <si>
    <t>Leo Sammarelli</t>
  </si>
  <si>
    <t>Lex Hostyn</t>
  </si>
  <si>
    <t>Liam Williamson</t>
  </si>
  <si>
    <t>Lily Brook</t>
  </si>
  <si>
    <t>Lily McGowan</t>
  </si>
  <si>
    <t>Lindsey McDonald</t>
  </si>
  <si>
    <t>Linnea Uunila</t>
  </si>
  <si>
    <t>Livia McMechan</t>
  </si>
  <si>
    <t>Logan Cox</t>
  </si>
  <si>
    <t>Louison Dubief</t>
  </si>
  <si>
    <t>Luc Austin</t>
  </si>
  <si>
    <t>Lucas Gitt</t>
  </si>
  <si>
    <t>Lucas Hansen </t>
  </si>
  <si>
    <t>Lucas Sadesky</t>
  </si>
  <si>
    <t>Lucy Elliott</t>
  </si>
  <si>
    <t>Lukas Grieve</t>
  </si>
  <si>
    <t>Lukas Nolli</t>
  </si>
  <si>
    <t>Lutza Berkenbosch</t>
  </si>
  <si>
    <t>Lys Milne</t>
  </si>
  <si>
    <t>Madelaine Galik</t>
  </si>
  <si>
    <t>Madeleine Pollock</t>
  </si>
  <si>
    <t>Madeleine Wilkie</t>
  </si>
  <si>
    <t>Maeve Macleod</t>
  </si>
  <si>
    <t>Maggie Beckner</t>
  </si>
  <si>
    <t>Maggie Rodwell</t>
  </si>
  <si>
    <t>Magnus Sandell</t>
  </si>
  <si>
    <t>Maika Lennox-King</t>
  </si>
  <si>
    <t>Mandy Kellner</t>
  </si>
  <si>
    <t>Marek Krampl</t>
  </si>
  <si>
    <t>Maren Gillies</t>
  </si>
  <si>
    <t>Marielle Ackermann</t>
  </si>
  <si>
    <t>Marin Lowe</t>
  </si>
  <si>
    <t>Mark Shapovalov</t>
  </si>
  <si>
    <t>Marlie Molinaro</t>
  </si>
  <si>
    <t>Martin Williamson</t>
  </si>
  <si>
    <t>Masha Stich</t>
  </si>
  <si>
    <t>Mathias Moberg-Parker</t>
  </si>
  <si>
    <t>Mattias Parker</t>
  </si>
  <si>
    <t>Max Calkins</t>
  </si>
  <si>
    <t>Max Phillpotts-Richie</t>
  </si>
  <si>
    <t>Max Phillpotts-Ritchie</t>
  </si>
  <si>
    <t>Maya Abraham</t>
  </si>
  <si>
    <t>Maya Jonas</t>
  </si>
  <si>
    <t>Maya Maturo</t>
  </si>
  <si>
    <t>Maya Royle</t>
  </si>
  <si>
    <t>Meya Musseau</t>
  </si>
  <si>
    <t>Mhairi Smart</t>
  </si>
  <si>
    <t>Mia Recknell</t>
  </si>
  <si>
    <t>Micah Jacob</t>
  </si>
  <si>
    <t>Michael Murdoch</t>
  </si>
  <si>
    <t>Michaela McLean</t>
  </si>
  <si>
    <t>Mika Aaserud</t>
  </si>
  <si>
    <t>Mila Wittenberg</t>
  </si>
  <si>
    <t>Miles Hayden</t>
  </si>
  <si>
    <t>Mitchell Bond</t>
  </si>
  <si>
    <t>Moira Green</t>
  </si>
  <si>
    <t>Molly Miller</t>
  </si>
  <si>
    <t>Nadia Wallin</t>
  </si>
  <si>
    <t>Naomi Swift</t>
  </si>
  <si>
    <t>Natalia Morrone</t>
  </si>
  <si>
    <t>Natalie Hoehn</t>
  </si>
  <si>
    <t>Natalie Wilkie</t>
  </si>
  <si>
    <t>Nathan Achtem</t>
  </si>
  <si>
    <t>Nathan Savage</t>
  </si>
  <si>
    <t>Nelson Luxmoore</t>
  </si>
  <si>
    <t>Nikhil Filatow</t>
  </si>
  <si>
    <t>Noah Doeschner-Fretts</t>
  </si>
  <si>
    <t>Noah Malenfant</t>
  </si>
  <si>
    <t>Noah Weir Chaba</t>
  </si>
  <si>
    <t>Noah Wilson</t>
  </si>
  <si>
    <t>Nolan Stiven</t>
  </si>
  <si>
    <t>Nyssa Thomas</t>
  </si>
  <si>
    <t>Oceanne Oullet</t>
  </si>
  <si>
    <t>Odin Witso</t>
  </si>
  <si>
    <t>Oliver Bell</t>
  </si>
  <si>
    <t>Oliver Kvick</t>
  </si>
  <si>
    <t>Oliver Mamon</t>
  </si>
  <si>
    <t>Oscar Nelson</t>
  </si>
  <si>
    <t>Paige Latta</t>
  </si>
  <si>
    <t>Parker Munroe</t>
  </si>
  <si>
    <t>Paul Finkbeiner</t>
  </si>
  <si>
    <t>Pedar Ree</t>
  </si>
  <si>
    <t>Polly van Oort</t>
  </si>
  <si>
    <t>Quinn Morgan</t>
  </si>
  <si>
    <t>Quinn O‚ÄôShea</t>
  </si>
  <si>
    <t>Quinn O'Shea</t>
  </si>
  <si>
    <t>Rachel Bates</t>
  </si>
  <si>
    <t>Rachel May</t>
  </si>
  <si>
    <t>Raleigh Tarte</t>
  </si>
  <si>
    <t>Raphaël Morin Cyr</t>
  </si>
  <si>
    <t>Rebecca Brosch</t>
  </si>
  <si>
    <t>Reese Critchlow</t>
  </si>
  <si>
    <t>Reese Major</t>
  </si>
  <si>
    <t>Remi Drolet</t>
  </si>
  <si>
    <t>Riley Hobbs</t>
  </si>
  <si>
    <t>Roan Christie</t>
  </si>
  <si>
    <t>Robyn Thomas</t>
  </si>
  <si>
    <t>Rory Bratrud</t>
  </si>
  <si>
    <t>Ross Lamon</t>
  </si>
  <si>
    <t>Rowan Bird</t>
  </si>
  <si>
    <t>Rowan Brecher</t>
  </si>
  <si>
    <t>Rowan Musselman Bell</t>
  </si>
  <si>
    <t>Ruby Serrouya</t>
  </si>
  <si>
    <t>Ryan Goodwin</t>
  </si>
  <si>
    <t>Sabien Edney</t>
  </si>
  <si>
    <t>Sacha Fleury-Allen</t>
  </si>
  <si>
    <t>Sadie DeMars</t>
  </si>
  <si>
    <t>Sam Calkins</t>
  </si>
  <si>
    <t>Samantha Peterson</t>
  </si>
  <si>
    <t>Samantha Vukadinovic</t>
  </si>
  <si>
    <t>Sapphira Bucher</t>
  </si>
  <si>
    <t>Sarah Roberts</t>
  </si>
  <si>
    <t>Sasha Bishop</t>
  </si>
  <si>
    <t>Scott Clarke-Doering</t>
  </si>
  <si>
    <t>Sean Richardson</t>
  </si>
  <si>
    <t>Sebastian Botten</t>
  </si>
  <si>
    <t>Seth Prouix-Royds</t>
  </si>
  <si>
    <t>Sierra Munroe</t>
  </si>
  <si>
    <t>Sierra Pochay-McBain</t>
  </si>
  <si>
    <t>Simon Bakker</t>
  </si>
  <si>
    <t>Simon Heidt</t>
  </si>
  <si>
    <t>Sofia Maturo</t>
  </si>
  <si>
    <t>Sofie Steinruck</t>
  </si>
  <si>
    <t>Sonjaa Schmidt</t>
  </si>
  <si>
    <t>Sonny Maclean</t>
  </si>
  <si>
    <t>Sophia Van Varseveld</t>
  </si>
  <si>
    <t>Sophie Bertrand</t>
  </si>
  <si>
    <t>Sophie Joerissen</t>
  </si>
  <si>
    <t>Sophie van Oort</t>
  </si>
  <si>
    <t>Sophie vanOort</t>
  </si>
  <si>
    <t>Stephen Lamon</t>
  </si>
  <si>
    <t>Stephen Moore</t>
  </si>
  <si>
    <t>Sydney Wilson</t>
  </si>
  <si>
    <t>Sylvie Achtem</t>
  </si>
  <si>
    <t>Taje Hansen</t>
  </si>
  <si>
    <t>Talia Brown</t>
  </si>
  <si>
    <t>Talia MacPhail-McGrady</t>
  </si>
  <si>
    <t>Tallon Noble</t>
  </si>
  <si>
    <t>Tanner McConkey</t>
  </si>
  <si>
    <t>Tarn Bazley</t>
  </si>
  <si>
    <t>Taschi Klaschka</t>
  </si>
  <si>
    <t>Taylor Parker</t>
  </si>
  <si>
    <t>Tayte Prouix-Royds</t>
  </si>
  <si>
    <t>Taz Oldaker</t>
  </si>
  <si>
    <t>Teslyn Bates</t>
  </si>
  <si>
    <t>Tess  Nuttall</t>
  </si>
  <si>
    <t>Tessa Elliott</t>
  </si>
  <si>
    <t>Theo Lemay</t>
  </si>
  <si>
    <t>Thomas Hardy</t>
  </si>
  <si>
    <t>Thomas Wilkie</t>
  </si>
  <si>
    <t>Timo Clement</t>
  </si>
  <si>
    <t>Tobin Gill</t>
  </si>
  <si>
    <t>Torin Andrews</t>
  </si>
  <si>
    <t>Tory Audet</t>
  </si>
  <si>
    <t>Tristan Lee</t>
  </si>
  <si>
    <t>Trond May</t>
  </si>
  <si>
    <t>Tyler Lum</t>
  </si>
  <si>
    <t>Tyler Thuma</t>
  </si>
  <si>
    <t>Tyson Green</t>
  </si>
  <si>
    <t>Vanessa Cortat</t>
  </si>
  <si>
    <t>Virginia Denchuk</t>
  </si>
  <si>
    <t>Vivianne Lemay</t>
  </si>
  <si>
    <t>Wes Robinson-Shaw</t>
  </si>
  <si>
    <t>West Pollack</t>
  </si>
  <si>
    <t>William Bertrand</t>
  </si>
  <si>
    <t>Wyatt Gitt</t>
  </si>
  <si>
    <t>Xavier Wallace</t>
  </si>
  <si>
    <t>Zara Bucher</t>
  </si>
  <si>
    <t>Zéphyr Dumais</t>
  </si>
  <si>
    <t>Zoe Hallman</t>
  </si>
  <si>
    <t>Identifier</t>
  </si>
  <si>
    <t>Full Name</t>
  </si>
  <si>
    <t>Year on Test</t>
  </si>
  <si>
    <t>Birth Year</t>
  </si>
  <si>
    <t>First Name</t>
  </si>
  <si>
    <t>Last Name</t>
  </si>
  <si>
    <t>Body Mass (kg)</t>
  </si>
  <si>
    <t>SL Landing L (12 inch)</t>
  </si>
  <si>
    <t>SL Landing R (12 inch)</t>
  </si>
  <si>
    <t>Postural Notes</t>
  </si>
  <si>
    <t>Continuous AMRAP Pull-Up</t>
  </si>
  <si>
    <t>Seated Med Ball Throw(m)</t>
  </si>
  <si>
    <t>CMJ PP</t>
  </si>
  <si>
    <t>CMJ RSI</t>
  </si>
  <si>
    <t>IMTP Peak (N/N)</t>
  </si>
  <si>
    <t>Notes</t>
  </si>
  <si>
    <t>Force Plate Asymmetry Notes</t>
  </si>
  <si>
    <t>Hugo</t>
  </si>
  <si>
    <t>Henckel</t>
  </si>
  <si>
    <t>Torin</t>
  </si>
  <si>
    <t>Andrews</t>
  </si>
  <si>
    <t>Ondrej</t>
  </si>
  <si>
    <t>Cerny</t>
  </si>
  <si>
    <t>Stephen</t>
  </si>
  <si>
    <t>Moore</t>
  </si>
  <si>
    <t>Gareth</t>
  </si>
  <si>
    <t>Williams</t>
  </si>
  <si>
    <t>Alex</t>
  </si>
  <si>
    <t>McDonald</t>
  </si>
  <si>
    <t>Anna</t>
  </si>
  <si>
    <t>Jenna</t>
  </si>
  <si>
    <t>Sim</t>
  </si>
  <si>
    <t>Michael</t>
  </si>
  <si>
    <t>Murdoch</t>
  </si>
  <si>
    <t>Quinn</t>
  </si>
  <si>
    <t>Morgan</t>
  </si>
  <si>
    <t>Tallon</t>
  </si>
  <si>
    <t>Noble</t>
  </si>
  <si>
    <t>Andy</t>
  </si>
  <si>
    <t>Lin</t>
  </si>
  <si>
    <t>Emmanuel</t>
  </si>
  <si>
    <t>Bussani</t>
  </si>
  <si>
    <t>Calvin</t>
  </si>
  <si>
    <t>Hepburn</t>
  </si>
  <si>
    <t>Julia</t>
  </si>
  <si>
    <t>Brown</t>
  </si>
  <si>
    <t>Tristan</t>
  </si>
  <si>
    <t>Lee</t>
  </si>
  <si>
    <t>Rachel</t>
  </si>
  <si>
    <t>Bates</t>
  </si>
  <si>
    <t>Goodwin</t>
  </si>
  <si>
    <t>Lucas</t>
  </si>
  <si>
    <t>Sadesky</t>
  </si>
  <si>
    <t>Lamon</t>
  </si>
  <si>
    <t>Benjamin</t>
  </si>
  <si>
    <t>Shipley</t>
  </si>
  <si>
    <t>Cole</t>
  </si>
  <si>
    <t>Turner</t>
  </si>
  <si>
    <t>O'Shea</t>
  </si>
  <si>
    <t>Grayson</t>
  </si>
  <si>
    <t>McKinnon</t>
  </si>
  <si>
    <t>Joe</t>
  </si>
  <si>
    <t>Davies</t>
  </si>
  <si>
    <t>Aiden</t>
  </si>
  <si>
    <t>Isabelle</t>
  </si>
  <si>
    <t>Wilkie</t>
  </si>
  <si>
    <t>Ian</t>
  </si>
  <si>
    <t>Paige</t>
  </si>
  <si>
    <t>Latta</t>
  </si>
  <si>
    <t>Alexander</t>
  </si>
  <si>
    <t>Corbett</t>
  </si>
  <si>
    <t>Katie</t>
  </si>
  <si>
    <t>Weaver</t>
  </si>
  <si>
    <t>Maggie</t>
  </si>
  <si>
    <t>Beckner</t>
  </si>
  <si>
    <t>Conor</t>
  </si>
  <si>
    <t>Murphy</t>
  </si>
  <si>
    <t>Nelson</t>
  </si>
  <si>
    <t>Luxmoore</t>
  </si>
  <si>
    <t>Molly</t>
  </si>
  <si>
    <t>Miller</t>
  </si>
  <si>
    <t>Sean</t>
  </si>
  <si>
    <t>Richardson</t>
  </si>
  <si>
    <t>Katia</t>
  </si>
  <si>
    <t>Lumb</t>
  </si>
  <si>
    <t>Erik</t>
  </si>
  <si>
    <t>Brosch</t>
  </si>
  <si>
    <t>Benita</t>
  </si>
  <si>
    <t>Peiffer</t>
  </si>
  <si>
    <t>Trond</t>
  </si>
  <si>
    <t>May</t>
  </si>
  <si>
    <t>Mila</t>
  </si>
  <si>
    <t>Wittenberg</t>
  </si>
  <si>
    <t>Julianne</t>
  </si>
  <si>
    <t>Fred</t>
  </si>
  <si>
    <t>Albrechtson</t>
  </si>
  <si>
    <t>Tyson</t>
  </si>
  <si>
    <t>Green</t>
  </si>
  <si>
    <t>Gina</t>
  </si>
  <si>
    <t>Cinelli</t>
  </si>
  <si>
    <t>Van Bergeyk</t>
  </si>
  <si>
    <t>Rodwell</t>
  </si>
  <si>
    <t>Gabriel</t>
  </si>
  <si>
    <t>Gledhill</t>
  </si>
  <si>
    <t>Emma</t>
  </si>
  <si>
    <t>Wong</t>
  </si>
  <si>
    <t>Martin</t>
  </si>
  <si>
    <t>Williamson</t>
  </si>
  <si>
    <t>Travis</t>
  </si>
  <si>
    <t>Pete</t>
  </si>
  <si>
    <t>Natalie</t>
  </si>
  <si>
    <t>Elizabeth</t>
  </si>
  <si>
    <t>Elliott</t>
  </si>
  <si>
    <t>Lys</t>
  </si>
  <si>
    <t>Milne</t>
  </si>
  <si>
    <t>Jacob</t>
  </si>
  <si>
    <t>Aidan</t>
  </si>
  <si>
    <t>Hay</t>
  </si>
  <si>
    <t>Oliphant</t>
  </si>
  <si>
    <t>Mayer</t>
  </si>
  <si>
    <t>Emily</t>
  </si>
  <si>
    <t>Macleod</t>
  </si>
  <si>
    <t>Amelia</t>
  </si>
  <si>
    <t>Wells</t>
  </si>
  <si>
    <t>Reese</t>
  </si>
  <si>
    <t>Critchlow</t>
  </si>
  <si>
    <t>Sophia</t>
  </si>
  <si>
    <t>Van Varseveld</t>
  </si>
  <si>
    <t>Alexandra</t>
  </si>
  <si>
    <t>Alana</t>
  </si>
  <si>
    <t>Brittin</t>
  </si>
  <si>
    <t>Gregor</t>
  </si>
  <si>
    <t>Graham</t>
  </si>
  <si>
    <t>Connor</t>
  </si>
  <si>
    <t>Hobbs</t>
  </si>
  <si>
    <t>Rebecca</t>
  </si>
  <si>
    <t>Beth</t>
  </si>
  <si>
    <t>Granstrom</t>
  </si>
  <si>
    <t>Wilson</t>
  </si>
  <si>
    <t>Jaclyn</t>
  </si>
  <si>
    <t>Zara</t>
  </si>
  <si>
    <t>Bucher</t>
  </si>
  <si>
    <t>Kaia</t>
  </si>
  <si>
    <t>Andal</t>
  </si>
  <si>
    <t>Claire</t>
  </si>
  <si>
    <t>Freya</t>
  </si>
  <si>
    <t>Orban</t>
  </si>
  <si>
    <t>Samantha</t>
  </si>
  <si>
    <t>Vukadinovic</t>
  </si>
  <si>
    <t>Jesse</t>
  </si>
  <si>
    <t>Smids</t>
  </si>
  <si>
    <t>Clara</t>
  </si>
  <si>
    <t>Hardy</t>
  </si>
  <si>
    <t>Mia</t>
  </si>
  <si>
    <t>Recknell</t>
  </si>
  <si>
    <t>Marlie</t>
  </si>
  <si>
    <t>Molinaro</t>
  </si>
  <si>
    <t>Chatterton</t>
  </si>
  <si>
    <t>Abbey</t>
  </si>
  <si>
    <t>McLean</t>
  </si>
  <si>
    <t>Kolibri</t>
  </si>
  <si>
    <t>Drobish</t>
  </si>
  <si>
    <t>Kate</t>
  </si>
  <si>
    <t>Joshua</t>
  </si>
  <si>
    <t>Fiala</t>
  </si>
  <si>
    <t>has a significant imbalance, landing heavily on their right leg</t>
  </si>
  <si>
    <t>MacLeod</t>
  </si>
  <si>
    <t>Elliot</t>
  </si>
  <si>
    <t>Marrielle</t>
  </si>
  <si>
    <t>Ackerman</t>
  </si>
  <si>
    <t>Gregory</t>
  </si>
  <si>
    <t>Baxter</t>
  </si>
  <si>
    <t>Sierra</t>
  </si>
  <si>
    <t>Pochay-McBain</t>
  </si>
  <si>
    <t>Adam</t>
  </si>
  <si>
    <t>Heale</t>
  </si>
  <si>
    <t>Dustin</t>
  </si>
  <si>
    <t>Sofie</t>
  </si>
  <si>
    <t>Hill</t>
  </si>
  <si>
    <t>Taschi</t>
  </si>
  <si>
    <t>Klaschka</t>
  </si>
  <si>
    <t>has significant landing variability</t>
  </si>
  <si>
    <t>Marielle</t>
  </si>
  <si>
    <t>Ackermann</t>
  </si>
  <si>
    <t>Nathan</t>
  </si>
  <si>
    <t>Achtem</t>
  </si>
  <si>
    <t>has a significant imbalance, landing heavily on their left leg</t>
  </si>
  <si>
    <t>Savage</t>
  </si>
  <si>
    <t>Odin</t>
  </si>
  <si>
    <t>Witso</t>
  </si>
  <si>
    <t>Finn</t>
  </si>
  <si>
    <t>Redman</t>
  </si>
  <si>
    <t>Kitamura</t>
  </si>
  <si>
    <t>Garrett</t>
  </si>
  <si>
    <t>Siever</t>
  </si>
  <si>
    <t>has a significant imbalance, landing heavily on their right leg, has significant landing variability</t>
  </si>
  <si>
    <t>Mathias</t>
  </si>
  <si>
    <t>Moberg-Parker</t>
  </si>
  <si>
    <t>Frankie</t>
  </si>
  <si>
    <t>Ayotte</t>
  </si>
  <si>
    <t>Ryan</t>
  </si>
  <si>
    <t>Evan</t>
  </si>
  <si>
    <t>Madelaine</t>
  </si>
  <si>
    <t>Galik</t>
  </si>
  <si>
    <t>Anika</t>
  </si>
  <si>
    <t>Wallin</t>
  </si>
  <si>
    <t>Edwards</t>
  </si>
  <si>
    <t>Eamon</t>
  </si>
  <si>
    <t>Alessia</t>
  </si>
  <si>
    <t>Galvagno</t>
  </si>
  <si>
    <t>Meya</t>
  </si>
  <si>
    <t>Musseau</t>
  </si>
  <si>
    <t>Maya</t>
  </si>
  <si>
    <t>Abraham</t>
  </si>
  <si>
    <t>Sadie</t>
  </si>
  <si>
    <t>Demars</t>
  </si>
  <si>
    <t>Nyssa</t>
  </si>
  <si>
    <t>Thomas</t>
  </si>
  <si>
    <t>Maeve</t>
  </si>
  <si>
    <t>Carly</t>
  </si>
  <si>
    <t>Ram</t>
  </si>
  <si>
    <t>Breagh</t>
  </si>
  <si>
    <t>Bridge</t>
  </si>
  <si>
    <t>Steinruck</t>
  </si>
  <si>
    <t>Isabella</t>
  </si>
  <si>
    <t>Pighin</t>
  </si>
  <si>
    <t>Juliet</t>
  </si>
  <si>
    <t>Pulfrey</t>
  </si>
  <si>
    <t>Forehead</t>
  </si>
  <si>
    <t>poor knee tracking, limited flexion</t>
  </si>
  <si>
    <t>limited flexion</t>
  </si>
  <si>
    <t>Head a bit forward, shoulders fwd, scapular winging from bottom arm (r) during Apleys, hypermobile T-spine rotation, arms forward in OH Squat</t>
  </si>
  <si>
    <t>poor hip/knee tracking, shoulders tilted</t>
  </si>
  <si>
    <t>poor knee tracking</t>
  </si>
  <si>
    <t>Left shoulder high, shoulders forward, head forward, scapular winging during Apleys, limited active leg raise ROM, back sagging during bird dog when left arm is up</t>
  </si>
  <si>
    <t>poor knee/hip tracking, shoulders tilted</t>
  </si>
  <si>
    <t>Same as Left</t>
  </si>
  <si>
    <t>head forward, shoulders forward, shoulder flxn 145*, limited internal rotation for both arms, limited spinal flexion/extension, limited T-spine mobility (r side), back sagging in bird dog when right arm is up, arms forward in OH Squat</t>
  </si>
  <si>
    <t>Minimal knee tracking concern (wobble)</t>
  </si>
  <si>
    <t xml:space="preserve">Left shoulder high, head fwd, shoulder extn 160*, scapular winging from bottom (L) arm during Apleys, arms forward in OH squat, </t>
  </si>
  <si>
    <t>poor hip/knee tracking</t>
  </si>
  <si>
    <t>Worse hip/knee tracking</t>
  </si>
  <si>
    <t>Failed flexor endurance due to postural strength, left shoulder high when viewing from front, shoulders forward, sudden band at pelvic junction for upward dog, back sagging in bird dog when right arm is up</t>
  </si>
  <si>
    <t>Chin</t>
  </si>
  <si>
    <t>Lands toe heavy, poor knee tracking</t>
  </si>
  <si>
    <t>Left shoulder high, shoulders fwd, scapular winging on bottom arm during Apleys, back sagging during bird dog on both sides, pain in T spine during OH squat and unable to go to 90* or keep heels down.</t>
  </si>
  <si>
    <t>head forward, right trap high, 160* arm flexion, back sagging during bird dog when left arm is up</t>
  </si>
  <si>
    <t>left scap/trap is tight, shoulder flxn 160*, sack sagging during bird dog, arms fwd on OH Squat</t>
  </si>
  <si>
    <t>Left shoulder high, head fwd, shoulders slightly forward, scapular winging from bottom arm (r) during Apleys and limited R arm internal rotation when bottom, sudden bending in back at pelvic junction, back sagging when right arm up in bird dog, arms forward and poor knee tracking in OH squat, during back extension favoured right side to the point of twisting</t>
  </si>
  <si>
    <t>head forward, some scapular winging on bottom arm (r) during Apleys, sudden bend at pelvis during extension, back sagging on L and R bird dog</t>
  </si>
  <si>
    <t>Shoulders forwars, left shoulder high, left scap winging when it's the bottom arm in Apleys</t>
  </si>
  <si>
    <t>Lands toe heavy shoulder tilted, poor knee tracking</t>
  </si>
  <si>
    <t>Same as left</t>
  </si>
  <si>
    <t>Head fwd, shoulders fwd, right trap high, 170deg shoulder flx, scapular winging from bottom arm during Apleys - Right scap worse. Sudden back bend at pelvic junction, back sagging in bird dog, arms forward in OH Squat</t>
  </si>
  <si>
    <t>Marin</t>
  </si>
  <si>
    <t>Lowe</t>
  </si>
  <si>
    <t>High traps, shoulders fwd, significant scapular winging during Apleys and worse on R, *Has R leg shin splints</t>
  </si>
  <si>
    <t>shoulders forward, shoulder flxn 170*, limited R arm internal rotation (when R is bottom arm) during Apleys, arms forward during OH squat, back sagging in bird dog, persistent back issues that cause soreness during squat, hip hinge, back ext.</t>
  </si>
  <si>
    <t>really poor knee/hip tracking, shoulders tilted</t>
  </si>
  <si>
    <t>Slightly better knee tracking than L</t>
  </si>
  <si>
    <t>Head forward, sudden bend at pelvis during extension, scapular winging during Apleys</t>
  </si>
  <si>
    <t>Head and houlders forward, scapular winging on bottom arm (L) during Apleys, limited leg raise ROM, back sagging when right arm up during bird dog, poor knee tracking in OH squat</t>
  </si>
  <si>
    <t>Heel heavy landing, poor knee tracking, shoulder and hips tilted</t>
  </si>
  <si>
    <t>Head fwd, shoulders fwd, Scapular winging from bottom arm during Apleys,</t>
  </si>
  <si>
    <t>forehead</t>
  </si>
  <si>
    <t>mild kyphotic, scap winging, SL squat valgus</t>
  </si>
  <si>
    <t>minimal hip flexion, very knee dominant</t>
  </si>
  <si>
    <t>Left shoulder high, scap winging, excessive medial scap motion during overhead raise, limited depth in OH squat</t>
  </si>
  <si>
    <t>toe heavy landing</t>
  </si>
  <si>
    <t>L shoulder high, kyphotic, head fwd, scap crashing, SL squat issues with ankle range, valgus, and heel lifting</t>
  </si>
  <si>
    <t>toe heavy</t>
  </si>
  <si>
    <t>scap winging, and winging at bottom range of overhead raise, valgus in OH squat</t>
  </si>
  <si>
    <t>Feron</t>
  </si>
  <si>
    <t>Wallace</t>
  </si>
  <si>
    <t>Shoulders forward, scap winging, valgus in SL squat</t>
  </si>
  <si>
    <t>R side scap crashing down with OH reach, squat depth limited by 'shin splints', valgus in SL squat</t>
  </si>
  <si>
    <t>Kiara</t>
  </si>
  <si>
    <t>valgus: ankle and hip</t>
  </si>
  <si>
    <t>Kyphotic, eccentric scap winging, SL squat valgus: severe on L</t>
  </si>
  <si>
    <t>stiff</t>
  </si>
  <si>
    <t>Kyphotic, eccentric scap winging, some SL squat wobble</t>
  </si>
  <si>
    <t>Wes</t>
  </si>
  <si>
    <t>Robinson-Shaw</t>
  </si>
  <si>
    <t>wobble, stiff</t>
  </si>
  <si>
    <t>R shoulder pulled down, some scap winging, eccessive medial scap motion in OH reach, OH Squat limited t-spine and hip mobility, minor SL Squat valgus</t>
  </si>
  <si>
    <t>chin</t>
  </si>
  <si>
    <t>Very stiff landing</t>
  </si>
  <si>
    <t>Shoulders rolled forward, some SL valgus</t>
  </si>
  <si>
    <t>stiff, knee wobble</t>
  </si>
  <si>
    <t>L shoulder high, excessive medial scap motion during overhead raise and scap crashing, OH squat limited by hip mobility</t>
  </si>
  <si>
    <t>some wobble</t>
  </si>
  <si>
    <t>R shoulder high up in socket: Asymptomatic, squat depth limited by shin splints, SL squat valgus: R worse</t>
  </si>
  <si>
    <t>Gitt</t>
  </si>
  <si>
    <t>stiff, twisting</t>
  </si>
  <si>
    <t>Scap winging</t>
  </si>
  <si>
    <t>Japhy</t>
  </si>
  <si>
    <t>Crookham</t>
  </si>
  <si>
    <t>minor valgus and wobble</t>
  </si>
  <si>
    <t>R shoulder pulled down, scap winging, scap winging in overhead reach, OH Squat valgus, SL squat R side valgus</t>
  </si>
  <si>
    <t>shoulders low</t>
  </si>
  <si>
    <t>valgus</t>
  </si>
  <si>
    <t>Kyphotic, L shoulder high, OH Squat: back rounded, t-spine limited, SL Squat: R valgus, L weak</t>
  </si>
  <si>
    <t>Aliah</t>
  </si>
  <si>
    <t>Head forward posture, right shoulder dropped, SL squat valgus</t>
  </si>
  <si>
    <t>Shoulders forward, scap winging, OH Squat depth limited by ankle range/shin strength and t-spine mobility, SL Squat valgus better on R</t>
  </si>
  <si>
    <t>Valgus</t>
  </si>
  <si>
    <t>wobble</t>
  </si>
  <si>
    <t>shoulders low, scap winging, shoulders pulled forward, scap winging with OH reach, t-spine limited OH squat, SL squat L side valgus</t>
  </si>
  <si>
    <t>Ruby</t>
  </si>
  <si>
    <t>Serrouya</t>
  </si>
  <si>
    <t>heel heavy landing</t>
  </si>
  <si>
    <t>Shouders forward, SL squat valgus: better on L</t>
  </si>
  <si>
    <t>L shoulder high, R scap winging, scap crashing, OH squat: t-spine limited, SL squat R side valgus</t>
  </si>
  <si>
    <t>Ava</t>
  </si>
  <si>
    <t>Wimbush</t>
  </si>
  <si>
    <t>Head tilted right, ecc scap winging, OH Squat valgus, SL squat minor valgus</t>
  </si>
  <si>
    <t>SL squat valgus</t>
  </si>
  <si>
    <t>Taylor</t>
  </si>
  <si>
    <t>Parker</t>
  </si>
  <si>
    <t>Shoulders forward, scap winging, knee valgus in squat</t>
  </si>
  <si>
    <t>Chloe</t>
  </si>
  <si>
    <t xml:space="preserve"> OH Squat: t-spine limited and twist, hip mobility limited/rounded, valgus, SL Squat valgus</t>
  </si>
  <si>
    <t>Gavin</t>
  </si>
  <si>
    <t>significant valgus</t>
  </si>
  <si>
    <t>shoulders a bit forward, scap winging, minor SL Squat valgus</t>
  </si>
  <si>
    <t>Tanner</t>
  </si>
  <si>
    <t>McConkey</t>
  </si>
  <si>
    <t>stuff, minor valgus</t>
  </si>
  <si>
    <t>minor valgus</t>
  </si>
  <si>
    <t>OH Squat: valgus (ankle) and t-spine limited, SL Squat valgus</t>
  </si>
  <si>
    <t>minimal hip flexion, very knee dominant. Wobble</t>
  </si>
  <si>
    <t xml:space="preserve">minimal hip flexion, very knee dominant. </t>
  </si>
  <si>
    <t>L high scap winging, eccentric winging, valgus in OH Squat, minor valgus in SL Squat</t>
  </si>
  <si>
    <t>Segelken</t>
  </si>
  <si>
    <t>mild head forward posture, t-spine extension limited, SL squat valgus: better on L</t>
  </si>
  <si>
    <t>minor twisting</t>
  </si>
  <si>
    <t>Scap winging, excessive medial scap motion during overhead raise, OH squat limited by t-spine and hip mobility, some wobble in SL squat</t>
  </si>
  <si>
    <t>Xavier</t>
  </si>
  <si>
    <t>valgus and unstable</t>
  </si>
  <si>
    <t>R shoulder low, shoulders forward, kyphotic, scap winging, SL Squat valgus (ankle mobility?)</t>
  </si>
  <si>
    <t>Cotter</t>
  </si>
  <si>
    <t>varus and wobble</t>
  </si>
  <si>
    <t>shoulders forward, shoulders pulled down, kyphotic, winging, eccentric scap winging, OH Squat: T-spine limited and valgus, significant SL Valgus</t>
  </si>
  <si>
    <t>Axel</t>
  </si>
  <si>
    <t>Hostyn</t>
  </si>
  <si>
    <t>shoulders pulled down, eccentric scap crashing, OH Squat valgus (ankle range), SL Squat significant L side valgus (ankle range)</t>
  </si>
  <si>
    <t>Koby</t>
  </si>
  <si>
    <t>Clark</t>
  </si>
  <si>
    <t>toe heavy, valgus (ankle)</t>
  </si>
  <si>
    <t>valgus (ankle)</t>
  </si>
  <si>
    <t>R shoulder forward, L scap winging, R eccentric scap winging, OH squat limited by hip mobility, SL Squat R side valgus</t>
  </si>
  <si>
    <t>Shoulders a bit forward, kyphotic, shoulders pulled down, scap winging at bottom range, SL squat L side valgus</t>
  </si>
  <si>
    <t>Armstrong</t>
  </si>
  <si>
    <t>has a significant imbalance, landing heavily on their right leg, needs to improve time it takes to absorb landing force</t>
  </si>
  <si>
    <t>Alison</t>
  </si>
  <si>
    <t>Mackie</t>
  </si>
  <si>
    <t>Custodio</t>
  </si>
  <si>
    <t>needs to improve time it takes to absorb landing force</t>
  </si>
  <si>
    <t>Jonas</t>
  </si>
  <si>
    <t>Rolseth</t>
  </si>
  <si>
    <t>has a significant imbalance, landing heavily on their right leg, has significant landing variability, needs to improve time it takes to absorb landing force</t>
  </si>
  <si>
    <t>Leanna</t>
  </si>
  <si>
    <t>Gartner</t>
  </si>
  <si>
    <t>Max</t>
  </si>
  <si>
    <t>Stark</t>
  </si>
  <si>
    <t>Noah</t>
  </si>
  <si>
    <t>Weir Cab</t>
  </si>
  <si>
    <t>has significant landing variability, needs to improve time it takes to absorb landing force</t>
  </si>
  <si>
    <t>Sabine</t>
  </si>
  <si>
    <t>Comeau</t>
  </si>
  <si>
    <t>needs to improve eccentric absorption of force</t>
  </si>
  <si>
    <t>Sonjaa</t>
  </si>
  <si>
    <t>Schmidt</t>
  </si>
  <si>
    <t>Marshall</t>
  </si>
  <si>
    <t>Sophie</t>
  </si>
  <si>
    <t>Jensen</t>
  </si>
  <si>
    <t>Tabitha</t>
  </si>
  <si>
    <t>Theo</t>
  </si>
  <si>
    <t>Fradette</t>
  </si>
  <si>
    <t>Walter</t>
  </si>
  <si>
    <t>Helldem</t>
  </si>
  <si>
    <t>needs to improve eccentric absorption of force, needs to improve time it takes to absorb landing force</t>
  </si>
  <si>
    <t>DeMars</t>
  </si>
  <si>
    <t>has a significant imbalance, landing heavily on their left leg, needs to improve time it takes to absorb landing force</t>
  </si>
  <si>
    <t>has a significant imbalance, landing heavily on their left leg, needs to improve eccentric absorption of force</t>
  </si>
  <si>
    <t>Raleigh</t>
  </si>
  <si>
    <t>Tarte</t>
  </si>
  <si>
    <t>has a significant imbalance, landing heavily on their right leg, needs to improve eccentric absorption of force, needs to improve time it takes to absorb landing force</t>
  </si>
  <si>
    <t>Aleah</t>
  </si>
  <si>
    <t>Smith</t>
  </si>
  <si>
    <t>Andreas</t>
  </si>
  <si>
    <t>Inkster</t>
  </si>
  <si>
    <t>Carmen</t>
  </si>
  <si>
    <t>MacArthur</t>
  </si>
  <si>
    <t>Shivers</t>
  </si>
  <si>
    <t>Ella</t>
  </si>
  <si>
    <t>Svenson</t>
  </si>
  <si>
    <t>Fiona</t>
  </si>
  <si>
    <t>Woodman</t>
  </si>
  <si>
    <t>Gillian</t>
  </si>
  <si>
    <t>Louison</t>
  </si>
  <si>
    <t>Dubief</t>
  </si>
  <si>
    <t>Mark</t>
  </si>
  <si>
    <t>Shapovalov</t>
  </si>
  <si>
    <t>Nadia</t>
  </si>
  <si>
    <t>Oliver</t>
  </si>
  <si>
    <t>Bell</t>
  </si>
  <si>
    <t>Bertrand</t>
  </si>
  <si>
    <t>Talia</t>
  </si>
  <si>
    <t>MacPhail-McGrady</t>
  </si>
  <si>
    <t xml:space="preserve">Keep working on pulling/pull-up strength to improve double polling power. Keep working on pushing speed/strength to ensure you have the work capacity for higher volumes of skiing. In double leg strength movements, have someone make sure you are centered. You have a bias to use your left leg more. Have someone cue you to put more weight on your right leg if, and when, you are shifted left. Spending some time every week strength training will help you retain and build strength through the months of high-volume training and provide you with a solid strength/power base for high intensity training and racing. </t>
  </si>
  <si>
    <t>has a significant imbalance, landing heavily on their left leg and significant landing variability</t>
  </si>
  <si>
    <t>2603.6999999999998</t>
  </si>
  <si>
    <t>Keep working on lower body speed (jumping/ fast push-offs) and explosive power to improve your high speed power.</t>
  </si>
  <si>
    <t xml:space="preserve">Keep working on pulling/pull-up strength to improve double polling power. Keep working on lower body speed (jumping/ fast push-offs) and explosive power to improve your high-speed power. Spending some time every week strength training will help you retain and build strength through the months of high-volume training and provide you with a solid strength/power base for high intensity training and racing. </t>
  </si>
  <si>
    <t xml:space="preserve">Keep working on lower body speed (jumping/ fast push-offs) and explosive power to improve your high-speed power. Spending some time every week strength training will help you retain and build strength through the months of high-volume training and provide you with a solid strength/power base for high intensity training and racing. </t>
  </si>
  <si>
    <t>2278.2800000000002</t>
  </si>
  <si>
    <t>Keep working on pulling/pull-up strength to improve double polling power. Keep working on lower body strength and explosive power to improve your sprint speed and ability to sprint uphill.</t>
  </si>
  <si>
    <t xml:space="preserve">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t>
  </si>
  <si>
    <t>Keep working on pulling/pull-up strength to improve double polling power.</t>
  </si>
  <si>
    <t xml:space="preserve">Keep working on pushing speed/strength to ensure you have the work capacity for higher volumes of skiing. 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t>
  </si>
  <si>
    <t xml:space="preserve">Keep working on pulling/pull-up strength to improve double polling power and pulling speed to improve recovery time in double polling. Spending some time every week strength training will help you retain and build strength through the months of high-volume training and provide you with a solid strength/power base for high intensity training and racing. </t>
  </si>
  <si>
    <t xml:space="preserve">Keep working on lower body strength and explosive power to improve your sprint speed and ability to sprint uphill. Keep working on pulling/pull-up strength to improve double polling power. Spending some time every week strength training will help you retain and build strength through the months of high-volume training and provide you with a solid strength/power base for high intensity training and racing. </t>
  </si>
  <si>
    <t>2396.2199999999998</t>
  </si>
  <si>
    <t xml:space="preserve">Keep working on your pulling speed to improve recovery time in double polling. In double leg strength movements, have someone make sure you are centered. You have a bias to use your left leg more. Have someone cue you to put more weight on your right leg if, and when, you are shifted left. Spending some time every week strength training will help you retain and build strength through the months of high-volume training and provide you with a solid strength/power base for high intensity training and racing. </t>
  </si>
  <si>
    <t>Keep working on lower body speed (jumping/ fast push-offs) and explosive power to improve your high-speed power. Keep working on pushing speed/strength to ensure you have the work capacity for higher volumes of skiing. Spending some time every week strength training will help you retain and build strength through the months of high-volume training and provide you with a solid strength/power base for high intensity training and racing. (Pull ups limited due to elbow pain - please see a physiotherapist).</t>
  </si>
  <si>
    <t>Keep working on upper body strength to create a solid base for training. 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(No IMTP due to back pain - please see a physiotherpist)</t>
  </si>
  <si>
    <t>Keep working on uppser body speed to improve recovery time in double polling.</t>
  </si>
  <si>
    <t>Keep working on lower body speed (jumping/ fast push-offs) and explosive power to improve your high-speed power.</t>
  </si>
  <si>
    <t>Kaden</t>
  </si>
  <si>
    <t>Baum</t>
  </si>
  <si>
    <t xml:space="preserve">Keep working on upper body speed to improve turnover. Spending some time every week strength training will help you retain and build strength through the months of high-volume training and provide you with a solid strength/power base for high intensity training and racing. </t>
  </si>
  <si>
    <t xml:space="preserve">Keep working on pulling/pull-up strength to improve double polling power. 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t>
  </si>
  <si>
    <t xml:space="preserve">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t>
  </si>
  <si>
    <t>Logan</t>
  </si>
  <si>
    <t>Cox</t>
  </si>
  <si>
    <t xml:space="preserve">Keep working on your pulling speed to improve recovery time in double polling. Spending some time every week strength training will help you retain and build strength through the months of high-volume training and provide you with a solid strength/power base for high intensity training and racing. </t>
  </si>
  <si>
    <t>Royle</t>
  </si>
  <si>
    <t>Keep working on your pulling speed to improve recovery time in double polling.</t>
  </si>
  <si>
    <t>Keep working on lower body speed (jumping/ fast push-offs) and explosive power to improve your high-speed power. Keep working on pulling/pull-up strength to improve double polling power.</t>
  </si>
  <si>
    <t>Keep working on your pulling speed to improve recovery time in double polling. Keep working on lower body speed (jumping/ fast push-offs) and explosive power to improve your high-speed power.</t>
  </si>
  <si>
    <t>Keep working on upper body strength to create a solid base for skiing.  Keep working on lower body speed (jumping/ fast push-offs) and explosive power to improve your high-speed power.</t>
  </si>
  <si>
    <t>Keep working on lower body speed (jumping/ fast push-offs) and explosive power to improve your high-speed power. Keep working on pushing speed/strength to ensure you have the work capacity for higher volumes of skiing.</t>
  </si>
  <si>
    <t>Adrian</t>
  </si>
  <si>
    <t>Wickham</t>
  </si>
  <si>
    <t>Keep working on lower body speed (jumping/ fast push-offs) and explosive power to improve your high speed power. Keep working on your pulling speed to improve recovery time in double polling.</t>
  </si>
  <si>
    <t>Forsyth</t>
  </si>
  <si>
    <t>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Keep working on lower body speed (jumping/ fast push-offs) and explosive power to improve your high speed power. Continue to improve force absorption on impact/landings to support increasing volume of training.</t>
  </si>
  <si>
    <t>Annika</t>
  </si>
  <si>
    <t>Vipler</t>
  </si>
  <si>
    <t>Keep working on upper body strength to create a solid base for skiing. Spending some time every week strength training will help you retain and build strength through the months</t>
  </si>
  <si>
    <t>Avafei</t>
  </si>
  <si>
    <t>Ayla</t>
  </si>
  <si>
    <t>Musselman Bell</t>
  </si>
  <si>
    <t>Cameron</t>
  </si>
  <si>
    <t>Meldrum</t>
  </si>
  <si>
    <t>Etue</t>
  </si>
  <si>
    <t>Dawson</t>
  </si>
  <si>
    <t>Elia</t>
  </si>
  <si>
    <t>Fuller</t>
  </si>
  <si>
    <t>Keep working on pushing speed/strength to ensure you have the work capacity for higher volumes of skiing.</t>
  </si>
  <si>
    <t>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Keep working on lower body speed (jumping/ fast push-offs) and explosive power to improve your high speed power.</t>
  </si>
  <si>
    <t>Ember</t>
  </si>
  <si>
    <t>Emelie</t>
  </si>
  <si>
    <t>Kvick</t>
  </si>
  <si>
    <t>Eula</t>
  </si>
  <si>
    <t>Palmer Bird</t>
  </si>
  <si>
    <t xml:space="preserve">Keep working on your pulling speed to improve recovery time in double polling. 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t>
  </si>
  <si>
    <t>Gabby</t>
  </si>
  <si>
    <t>Hoehn</t>
  </si>
  <si>
    <t>Janz</t>
  </si>
  <si>
    <t>Kai</t>
  </si>
  <si>
    <t>Lex</t>
  </si>
  <si>
    <t>Luc</t>
  </si>
  <si>
    <t>Austin</t>
  </si>
  <si>
    <t>Madeleine</t>
  </si>
  <si>
    <t xml:space="preserve">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Keep working on lower body strength and explosive power to improve your sprint speed and ability to sprint uphill. Spending some time every week strength training will help you retain and build strength through the months of high-volume training and provide you with a solid strength/power base for high intensity training and racing. </t>
  </si>
  <si>
    <t>Magnus</t>
  </si>
  <si>
    <t>Sandell</t>
  </si>
  <si>
    <t>Mika</t>
  </si>
  <si>
    <t>Aeserud</t>
  </si>
  <si>
    <t>Keep working on lower body speed (jumping/ fast push-offs) and explosive power to improve your high speed power. Continue to improve force absorption on impact/landings to support increasing volume of training. Keep working on your pulling speed to improve recovery time in double polling.</t>
  </si>
  <si>
    <t>Keep working on upper body strength to create a solid base for skiing. Keep working on your pulling speed to improve recovery time in double polling. Spending some time every week strength training will help you retain and build strength through the months of high-volume training and provide you with a solid strength/power base for high intensity training and racing. Keep working on lower body speed (jumping/ fast push-offs) and explosive power to improve your high speed power. Continue to improve force absorption on impact/landings to support increasing volume of training.</t>
  </si>
  <si>
    <t>Riley</t>
  </si>
  <si>
    <t>Rowan</t>
  </si>
  <si>
    <t>Brecher</t>
  </si>
  <si>
    <t xml:space="preserve">Keep working on upper body strength to create a solid base for skiing. 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t>
  </si>
  <si>
    <t>Sacha</t>
  </si>
  <si>
    <t>Fleury-Allen</t>
  </si>
  <si>
    <t>Simon</t>
  </si>
  <si>
    <t>Heidt</t>
  </si>
  <si>
    <t>Keep working on lower body speed (jumping/ fast push-offs) and explosive power to improve your high speed power. Continue to improve force absorption on impact/landings to support increasing volume of training.</t>
  </si>
  <si>
    <t>Sonny</t>
  </si>
  <si>
    <t>Maclean</t>
  </si>
  <si>
    <t xml:space="preserve">Keep working on lower body speed (jumping/ fast push-offs) and explosive power to improve your high speed power. Keep working on upper body strength to create a solid base for skiing. Spending some time every week strength training will help you retain and build strength through the months of high-volume training and provide you with a solid strength/power base for high intensity training and racing. </t>
  </si>
  <si>
    <t>Wyatt</t>
  </si>
  <si>
    <t>Aaserud</t>
  </si>
  <si>
    <t>Leo</t>
  </si>
  <si>
    <t>Sammarelli</t>
  </si>
  <si>
    <t>Heie</t>
  </si>
  <si>
    <t>Leah</t>
  </si>
  <si>
    <t>Flora</t>
  </si>
  <si>
    <t>Csonka</t>
  </si>
  <si>
    <t>Anders</t>
  </si>
  <si>
    <t>Evanson</t>
  </si>
  <si>
    <t>Ben</t>
  </si>
  <si>
    <t>Field</t>
  </si>
  <si>
    <t>Teo</t>
  </si>
  <si>
    <t>Wadsworth</t>
  </si>
  <si>
    <t>Adames</t>
  </si>
  <si>
    <t>William</t>
  </si>
  <si>
    <t>??</t>
  </si>
  <si>
    <t>Good improvement in jump performance! Keep working on upper body strength and power.</t>
  </si>
  <si>
    <t>Good improvement in upper body strength and speed! Keep working on lower body strength to maintain lower body power over ski season.</t>
  </si>
  <si>
    <t>Good improvement in speed! Keep working on upper body strength to create a solid base for skiing.</t>
  </si>
  <si>
    <t xml:space="preserve">Keep working on strength. Spending some time every week strength training will help you retain and build strength through the months of high-volume training and provide you with a solid strength/power base for high intensity training and racing. </t>
  </si>
  <si>
    <t>Good overall improvement! Keep working on upper body strength and lower body speed to get the most out of this season.</t>
  </si>
  <si>
    <t>Good improvements in upper body speed and power! Keep working on upper body strength.</t>
  </si>
  <si>
    <t>Good overall improvement! Keep working on upper body strength to get the most out of this season.</t>
  </si>
  <si>
    <t>Good improvement in jump performance and upper body strength! Keep working on lower body strength and upper body speed.</t>
  </si>
  <si>
    <t xml:space="preserve">Good improvement in upper body strength! Keep working on lower body strength and explosive power to improve your sprint speed and ability to sprint uphill. </t>
  </si>
  <si>
    <t>Good overall improvement! Spending some time every week strength training will help you retain strength through the season.</t>
  </si>
  <si>
    <t>Good improvement in upper body strength and speed! Spending some time every week strength training will help you retain strength through the season.</t>
  </si>
  <si>
    <t>Good overall improvement! Keep working on upper body speed to get the most out of this season.</t>
  </si>
  <si>
    <t>Good improvement in upper body strength!  Spending some time every week strength training will help you retain strength through the season.</t>
  </si>
  <si>
    <t xml:space="preserve">Good improvement in upper body speed! Keep working on lower body strength and explosive power to improve your sprint speed and ability to sprint uphill. </t>
  </si>
  <si>
    <t>Good improvement in upper body strength!  Keep working on lower body strength and power.</t>
  </si>
  <si>
    <t>Good improvement in upper body speed!  Spending some time every week strength training will help you retain strength through the season.</t>
  </si>
  <si>
    <t xml:space="preserve">Keep working on upper body strength to create a solid base for skiing. </t>
  </si>
  <si>
    <t>Good improvement in upper body speed! Keep working on lower body strength and explosive power to improve your sprint speed and ability to sprint uphill. Spending some time every week strength training will help you retain strength through the season.</t>
  </si>
  <si>
    <t>Good improvement in jump performance! Keep working on upper body speed.</t>
  </si>
  <si>
    <t>Good improvement in lower body strength! Keep working on lower body speed to get the most out of this season.</t>
  </si>
  <si>
    <t>Good improvement in upper body strength!  Keep working on speed. Spending some time every week strength training will help you retain strength through the season.</t>
  </si>
  <si>
    <t>Good improvement in upper body speed! Keep working on your pulling speed to improve recovery time in double polling.</t>
  </si>
  <si>
    <t>Keep working on upper body speed to get the most out of this season.</t>
  </si>
  <si>
    <t>Good improvement in lower body speed! Keep working on upper body speed to get the most out of this season.</t>
  </si>
  <si>
    <t xml:space="preserve">Keep working on lower body speed (jumping/ fast push-offs) and explosive power to improve your high speed power. </t>
  </si>
  <si>
    <t>Good improvement in jump performance! Keep working on upper body strength.</t>
  </si>
  <si>
    <t>Great strength and power! Spending some time every week strength training will help you retain your strength through the season.</t>
  </si>
  <si>
    <t>Good improvement in upper body strength! Keep working on lower body strength and explosive power to improve your sprint speed and ability to sprint uphill. Spending some time every week strength training will help you retain strength through the season.</t>
  </si>
  <si>
    <t>Keep working on upper body strength and control to get the most out of this season.</t>
  </si>
  <si>
    <t>Good overall improvement! Keep working on speed to get the most out of this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</si>
</sst>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6">
    <font>
      <sz val="11"/>
      <color theme="1"/>
      <name val="Calibri"/>
      <family val="2"/>
      <scheme val="minor"/>
    </font>
    <font>
      <sz val="11"/>
      <name val="Calibri"/>
      <family val="2"/>
      <scheme val="minor"/>
    </font>
    <font>
      <b/>
      <sz val="11"/>
      <color theme="0"/>
      <name val="Calibri"/>
      <family val="2"/>
      <scheme val="minor"/>
    </font>
    <font>
      <sz val="8"/>
      <name val="Calibri"/>
      <family val="2"/>
      <scheme val="minor"/>
    </font>
    <font>
      <sz val="10"/>
      <color indexed="8"/>
      <name val="Helvetica Neue"/>
      <family val="2"/>
    </font>
    <font>
      <sz val="10"/>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FFCCCC"/>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Protection="0">
      <alignment vertical="top" wrapText="1"/>
    </xf>
  </cellStyleXfs>
  <cellXfs count="20">
    <xf numFmtId="0" fontId="0" fillId="0" borderId="0" xfId="0"/>
    <xf numFmtId="164" fontId="0" fillId="0" borderId="0" xfId="0" applyNumberFormat="1"/>
    <xf numFmtId="1" fontId="0" fillId="0" borderId="0" xfId="0" applyNumberFormat="1"/>
    <xf numFmtId="0" fontId="0" fillId="3" borderId="0" xfId="0" applyFill="1"/>
    <xf numFmtId="1" fontId="0" fillId="3" borderId="0" xfId="0" applyNumberFormat="1" applyFill="1"/>
    <xf numFmtId="0" fontId="0" fillId="0" borderId="0" xfId="0" applyAlignment="1">
      <alignment horizontal="center"/>
    </xf>
    <xf numFmtId="1" fontId="0" fillId="2" borderId="0" xfId="0" applyNumberFormat="1" applyFill="1" applyAlignment="1">
      <alignment horizontal="center"/>
    </xf>
    <xf numFmtId="0" fontId="0" fillId="2" borderId="0" xfId="0" applyFill="1" applyAlignment="1">
      <alignment horizontal="center"/>
    </xf>
    <xf numFmtId="14" fontId="0" fillId="0" borderId="0" xfId="0" applyNumberFormat="1"/>
    <xf numFmtId="14" fontId="0" fillId="0" borderId="0" xfId="0" applyNumberFormat="1" applyAlignment="1">
      <alignment horizontal="center"/>
    </xf>
    <xf numFmtId="0" fontId="0" fillId="0" borderId="0" xfId="0" quotePrefix="1"/>
    <xf numFmtId="0" fontId="0" fillId="5" borderId="0" xfId="0" applyFill="1"/>
    <xf numFmtId="14" fontId="0" fillId="3" borderId="0" xfId="0" applyNumberFormat="1" applyFill="1"/>
    <xf numFmtId="0" fontId="1" fillId="0" borderId="0" xfId="0" applyFont="1"/>
    <xf numFmtId="0" fontId="1" fillId="0" borderId="0" xfId="0" quotePrefix="1" applyFont="1"/>
    <xf numFmtId="0" fontId="0" fillId="0" borderId="0" xfId="0" applyAlignment="1">
      <alignment vertical="center"/>
    </xf>
    <xf numFmtId="165" fontId="0" fillId="3" borderId="0" xfId="0" applyNumberFormat="1" applyFill="1"/>
    <xf numFmtId="0" fontId="5" fillId="0" borderId="0" xfId="0" applyFont="1"/>
    <xf numFmtId="15" fontId="0" fillId="0" borderId="0" xfId="0" applyNumberFormat="1"/>
    <xf numFmtId="0" fontId="2" fillId="4" borderId="0" xfId="0" applyFont="1" applyFill="1" applyAlignment="1">
      <alignment horizontal="center"/>
    </xf>
  </cellXfs>
  <cellStyles count="2">
    <cellStyle name="Normal" xfId="0" builtinId="0"/>
    <cellStyle name="Normal 2" xfId="1" xr:uid="{E0068ADA-C4D5-4C4C-83DB-C828A57F8A46}"/>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yyyy/mm/dd"/>
      <alignment horizontal="center" vertical="bottom" textRotation="0" wrapText="0" indent="0" justifyLastLine="0" shrinkToFit="0" readingOrder="0"/>
    </dxf>
    <dxf>
      <numFmt numFmtId="1" formatCode="0"/>
      <fill>
        <patternFill patternType="solid">
          <fgColor indexed="64"/>
          <bgColor theme="9" tint="0.79998168889431442"/>
        </patternFill>
      </fill>
      <alignment horizontal="center" vertical="bottom" textRotation="0" wrapText="0" indent="0" justifyLastLine="0" shrinkToFit="0" readingOrder="0"/>
    </dxf>
    <dxf>
      <numFmt numFmtId="0" formatCode="General"/>
      <fill>
        <patternFill patternType="solid">
          <fgColor indexed="64"/>
          <bgColor theme="9" tint="0.79998168889431442"/>
        </patternFill>
      </fill>
      <alignment horizontal="center" vertical="bottom" textRotation="0" wrapText="0" indent="0" justifyLastLine="0" shrinkToFit="0" readingOrder="0"/>
    </dxf>
    <dxf>
      <numFmt numFmtId="1" formatCode="0"/>
      <fill>
        <patternFill patternType="solid">
          <fgColor indexed="64"/>
          <bgColor rgb="FFFFCCCC"/>
        </patternFill>
      </fill>
    </dxf>
    <dxf>
      <numFmt numFmtId="1" formatCode="0"/>
      <fill>
        <patternFill patternType="solid">
          <fgColor indexed="64"/>
          <bgColor rgb="FFFFCCCC"/>
        </patternFill>
      </fill>
    </dxf>
    <dxf>
      <numFmt numFmtId="0" formatCode="General"/>
      <fill>
        <patternFill patternType="solid">
          <fgColor indexed="64"/>
          <bgColor rgb="FFFFCCCC"/>
        </patternFill>
      </fill>
    </dxf>
    <dxf>
      <numFmt numFmtId="0" formatCode="General"/>
      <fill>
        <patternFill patternType="solid">
          <fgColor indexed="64"/>
          <bgColor rgb="FFFFCCCC"/>
        </patternFill>
      </fill>
    </dxf>
    <dxf>
      <numFmt numFmtId="165" formatCode="dd/mm/yyyy"/>
      <fill>
        <patternFill patternType="solid">
          <fgColor indexed="64"/>
          <bgColor rgb="FFFFCCCC"/>
        </patternFill>
      </fill>
    </dxf>
    <dxf>
      <numFmt numFmtId="1" formatCode="0"/>
    </dxf>
  </dxfs>
  <tableStyles count="0" defaultTableStyle="TableStyleMedium2" defaultPivotStyle="PivotStyleLight16"/>
  <colors>
    <mruColors>
      <color rgb="FFFFCCCC"/>
      <color rgb="FF006100"/>
      <color rgb="FFC6EFCE"/>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theme" Target="theme/theme1.xml"/><Relationship Id="rId21" Type="http://schemas.openxmlformats.org/officeDocument/2006/relationships/customXml" Target="../customXml/item11.xml"/><Relationship Id="rId7" Type="http://schemas.openxmlformats.org/officeDocument/2006/relationships/sheetMetadata" Target="metadata.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24" Type="http://schemas.openxmlformats.org/officeDocument/2006/relationships/customXml" Target="../customXml/item14.xml"/><Relationship Id="rId5" Type="http://schemas.openxmlformats.org/officeDocument/2006/relationships/styles" Target="styles.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calcChain" Target="calcChain.xml"/><Relationship Id="rId19" Type="http://schemas.openxmlformats.org/officeDocument/2006/relationships/customXml" Target="../customXml/item9.xml"/><Relationship Id="rId4" Type="http://schemas.openxmlformats.org/officeDocument/2006/relationships/connections" Target="connections.xml"/><Relationship Id="rId9" Type="http://schemas.microsoft.com/office/2017/10/relationships/person" Target="persons/person.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D000000}" name="AthleteInfo" displayName="AthleteInfo" ref="A2:F397" totalsRowShown="0">
  <autoFilter ref="A2:F397" xr:uid="{00000000-0009-0000-0100-000005000000}"/>
  <sortState xmlns:xlrd2="http://schemas.microsoft.com/office/spreadsheetml/2017/richdata2" ref="A3:F396">
    <sortCondition ref="A2:A396"/>
  </sortState>
  <tableColumns count="6">
    <tableColumn id="7" xr3:uid="{00000000-0010-0000-0D00-000007000000}" name="Full name"/>
    <tableColumn id="1" xr3:uid="{00000000-0010-0000-0D00-000001000000}" name="Sex"/>
    <tableColumn id="3" xr3:uid="{00000000-0010-0000-0D00-000003000000}" name="Day"/>
    <tableColumn id="2" xr3:uid="{00000000-0010-0000-0D00-000002000000}" name="Month" dataDxfId="12"/>
    <tableColumn id="4" xr3:uid="{00000000-0010-0000-0D00-000004000000}" name="Year"/>
    <tableColumn id="8" xr3:uid="{00000000-0010-0000-0D00-000008000000}" name="Date" dataDxfId="11">
      <calculatedColumnFormula>DATE(AthleteInfo[[#This Row],[Year]],AthleteInfo[[#This Row],[Month]],AthleteInfo[[#This Row],[Day]])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039762-6A88-4928-9834-7D50FB9F6265}" name="SnC_5" displayName="SnC_5" ref="A1:AR517" totalsRowShown="0">
  <autoFilter ref="A1:AR517" xr:uid="{F1039762-6A88-4928-9834-7D50FB9F6265}"/>
  <sortState xmlns:xlrd2="http://schemas.microsoft.com/office/spreadsheetml/2017/richdata2" ref="A462:AR516">
    <sortCondition ref="H1:H517"/>
  </sortState>
  <tableColumns count="44">
    <tableColumn id="64" xr3:uid="{358ABEE7-144C-465F-86ED-1C0F8684E7AA}" name="Identifier" dataDxfId="10">
      <calculatedColumnFormula>CONCATENATE(SnC_5[[#This Row],[Full Name]], "   ", TEXT(SnC_5[[#This Row],[Date]], "yyyy-mm-dd"))</calculatedColumnFormula>
    </tableColumn>
    <tableColumn id="35" xr3:uid="{99D34428-EB3F-43FD-BCF3-A4434B1A85A4}" name="Full Name" dataDxfId="9">
      <calculatedColumnFormula>CONCATENATE(SnC_5[[#This Row],[First Name]], " ", SnC_5[[#This Row],[Last Name]])</calculatedColumnFormula>
    </tableColumn>
    <tableColumn id="36" xr3:uid="{208BC54A-2BF2-4296-B408-7B5958FA20FE}" name="Year on Test" dataDxfId="8">
      <calculatedColumnFormula>IFERROR(YEAR(G2) - YEAR(INDEX(AthleteInfo[#Data], MATCH(SnC_5[[#This Row],[Full Name]], AthleteInfo[Full name], 0), 6)), 99)</calculatedColumnFormula>
    </tableColumn>
    <tableColumn id="38" xr3:uid="{0ED35971-CFF1-4140-961A-55977E511A8D}" name="Birth Year" dataDxfId="7">
      <calculatedColumnFormula>IFERROR(INDEX(AthleteInfo[#Data], MATCH(SnC_5[[#This Row],[Full Name]], AthleteInfo[Full name], 0), 5), 99)</calculatedColumnFormula>
    </tableColumn>
    <tableColumn id="3" xr3:uid="{969ADBAA-FE06-4CD9-8934-B5D4483E2A83}" name="Sex" dataDxfId="6">
      <calculatedColumnFormula array="1">IFERROR(IF(INDEX(AthleteInfo[#Data], MATCH(SnC_5[[#This Row],[Full Name]], AthleteInfo[Full name], 0), 2)&lt;&gt;"",INDEX(AthleteInfo[#Data], MATCH(SnC_5[[#This Row],[Full Name]], AthleteInfo[Full name], 0), 2), "Edit AthleteInfo Tab"), "Edit AthleteInfo Tab")</calculatedColumnFormula>
    </tableColumn>
    <tableColumn id="37" xr3:uid="{03A20F55-C75D-4F42-AF87-B06CB5EF3A4F}" name="Age" dataDxfId="5">
      <calculatedColumnFormula>IFERROR(INT((G2 - INDEX(AthleteInfo[#Data], MATCH(SnC_5[[#This Row],[Full Name]], AthleteInfo[Full name], 0), 6))/365), 99)</calculatedColumnFormula>
    </tableColumn>
    <tableColumn id="4" xr3:uid="{C9A16B1D-F8A9-4665-8A24-C662DA147766}" name="Date" dataDxfId="4"/>
    <tableColumn id="1" xr3:uid="{C72CE1C0-5B11-4917-B00C-C5CBB644AF79}" name="First Name"/>
    <tableColumn id="2" xr3:uid="{33214FAF-67A6-4B1C-AEFB-F1A99A351016}" name="Last Name"/>
    <tableColumn id="6" xr3:uid="{214E89FD-6998-413D-8859-70E7951D88D1}" name="Body Mass (kg)"/>
    <tableColumn id="7" xr3:uid="{AB7CEB27-FBDB-4CAF-8DFE-DD715D4150B8}" name="Vertical jump L leg (in)"/>
    <tableColumn id="8" xr3:uid="{1F8CF6AB-6534-4435-B257-509F686C24A9}" name="Vertical jump R leg (in)"/>
    <tableColumn id="9" xr3:uid="{B844C35D-F303-416D-A8EA-B5D82D275049}" name="Broad jump (m)"/>
    <tableColumn id="10" xr3:uid="{2EE2F2A6-C6E5-48AC-B76B-C767CA254269}" name="Pentajump L (m)"/>
    <tableColumn id="11" xr3:uid="{D35FFD53-2C8F-4CFB-B59D-DE0E9A4C2D63}" name="Pentajump R (m)"/>
    <tableColumn id="12" xr3:uid="{34C3DC30-E7AD-4B60-AC36-0A31BA81DF38}" name="Bench Press 3RM (kg)"/>
    <tableColumn id="13" xr3:uid="{FB6D4765-713D-4DEA-92F2-9201142E12DD}" name="Bench Pull 3RM (kg)"/>
    <tableColumn id="14" xr3:uid="{DC458B65-6A6F-4A9E-8234-37323A46E463}" name="Pull up max weight (kg)"/>
    <tableColumn id="15" xr3:uid="{F8ABD9A6-B1C1-4627-A0B7-A194DCD149BA}" name="Absolute Pull-up weight (kg)"/>
    <tableColumn id="16" xr3:uid="{F117E34F-E1C2-4A67-867C-99B5B9507A5A}" name="Pull-up weight to body weight ratio (kg/kg)"/>
    <tableColumn id="17" xr3:uid="{64EE956D-3B3C-42FF-B3BC-9450863043E3}" name="AMRAP Weight Used (15kg F, 25kg M)"/>
    <tableColumn id="18" xr3:uid="{10666BCA-9B36-45BC-92F0-2A72239C54FE}" name="AMRAP TEMPO Bench Press (120BPM, 1-0-1-0, to block on chest)"/>
    <tableColumn id="19" xr3:uid="{FA3E29A9-94C5-4A7A-BE8F-51ED670B149B}" name="AMRAP TEMPO Bench Pull (120BPM, 1-0-1-0, to block on chest)"/>
    <tableColumn id="20" xr3:uid="{27820F40-FD8E-4C07-B509-B9E291455151}" name="AMRAP Pull-Up 1-min, neutral grip"/>
    <tableColumn id="21" xr3:uid="{B748ABBB-A995-4F71-9B76-41BFFF0A4213}" name="Trunk Extensor Endurance (s)(McGill)"/>
    <tableColumn id="22" xr3:uid="{02A0BB0E-DDD7-480C-8558-D5D49AB914A8}" name="Trunk Flexor Endurance (McGill)"/>
    <tableColumn id="23" xr3:uid="{ED2F3052-742E-4905-BEEF-5B9F113612C3}" name="L Side Plank (McGill)"/>
    <tableColumn id="24" xr3:uid="{D2AEAE12-F156-4737-BAB8-6BC5F43FB7AE}" name="R Side Plank (McGill)"/>
    <tableColumn id="25" xr3:uid="{0EAE8E01-4BE7-4385-95DE-0C269F6D9D04}" name="Trunk Stability Push-Up"/>
    <tableColumn id="26" xr3:uid="{A6524942-8853-47A5-A1B4-7226E15D950E}" name="SL Landing L (12 inch)"/>
    <tableColumn id="27" xr3:uid="{4F98A394-FCDF-4CEF-BB90-C60940485558}" name="SL Landing R (12 inch)"/>
    <tableColumn id="28" xr3:uid="{0259AF7D-21F9-4125-B680-E723484349AF}" name="Postural Notes"/>
    <tableColumn id="43" xr3:uid="{3ED75756-F1CA-48FE-86FD-A822A86D723A}" name="Continuous AMRAP Pull-Up"/>
    <tableColumn id="41" xr3:uid="{12B4A06F-7B95-424D-A549-84AD7BE4FF7A}" name="Seated Med Ball Throw(m)"/>
    <tableColumn id="29" xr3:uid="{956CEEFF-CCEB-46E3-A576-F6D11A6E4B7C}" name="Force Plate Drop and Stick 50cm Time to 95% Stabilization"/>
    <tableColumn id="30" xr3:uid="{7750E404-FD7C-4A4B-9A81-A02448FF853B}" name="Force Plate Drop and Stick 50cm Peak Force"/>
    <tableColumn id="31" xr3:uid="{5368EDA9-70A7-40F3-BE7F-BBEA02294C93}" name="CMJ Height (TOV)"/>
    <tableColumn id="40" xr3:uid="{8EEEE699-0D39-4DD2-A3FC-17815CE9E1C3}" name="CMJ PP"/>
    <tableColumn id="42" xr3:uid="{8D161C4F-8F2F-487C-A2AC-B17064DE009F}" name="CMJ RSI"/>
    <tableColumn id="32" xr3:uid="{A00FF58B-2738-4D13-B270-BD9D5DDA9F9F}" name="SJ Height (TOV)"/>
    <tableColumn id="33" xr3:uid="{E6437263-784D-477F-8E3A-DB3AF63B2875}" name="IMTP Peak"/>
    <tableColumn id="5" xr3:uid="{4EBA1B3D-66BD-421E-9727-0DFE18993001}" name="IMTP Peak (N/N)"/>
    <tableColumn id="39" xr3:uid="{BB135453-23B6-447A-8E7D-7252D1AFC29D}" name="Notes"/>
    <tableColumn id="34" xr3:uid="{5D533F74-1FCE-48B1-836B-D9EBD01AAD47}" name="Force Plate Asymmetry 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7"/>
  <sheetViews>
    <sheetView zoomScale="134" workbookViewId="0">
      <pane ySplit="2" topLeftCell="A246" activePane="bottomLeft" state="frozen"/>
      <selection pane="bottomLeft" activeCell="F352" sqref="F352"/>
    </sheetView>
  </sheetViews>
  <sheetFormatPr defaultColWidth="8.81640625" defaultRowHeight="14.5"/>
  <cols>
    <col min="1" max="1" width="36.453125" customWidth="1"/>
    <col min="2" max="2" width="12.453125" customWidth="1"/>
    <col min="3" max="3" width="8.453125" customWidth="1"/>
    <col min="6" max="6" width="22.1796875" customWidth="1"/>
    <col min="15" max="17" width="11" customWidth="1"/>
  </cols>
  <sheetData>
    <row r="1" spans="1:6">
      <c r="C1" s="19" t="s">
        <v>6</v>
      </c>
      <c r="D1" s="19"/>
      <c r="E1" s="19"/>
    </row>
    <row r="2" spans="1:6">
      <c r="A2" t="s">
        <v>31</v>
      </c>
      <c r="B2" t="s">
        <v>0</v>
      </c>
      <c r="C2" t="s">
        <v>32</v>
      </c>
      <c r="D2" t="s">
        <v>33</v>
      </c>
      <c r="E2" t="s">
        <v>4</v>
      </c>
      <c r="F2" t="s">
        <v>7</v>
      </c>
    </row>
    <row r="3" spans="1:6">
      <c r="A3" t="s">
        <v>34</v>
      </c>
      <c r="B3" t="s">
        <v>1</v>
      </c>
      <c r="C3">
        <v>9</v>
      </c>
      <c r="D3" s="2">
        <v>1</v>
      </c>
      <c r="E3">
        <v>2004</v>
      </c>
      <c r="F3" s="12">
        <f>DATE(AthleteInfo[[#This Row],[Year]],AthleteInfo[[#This Row],[Month]],AthleteInfo[[#This Row],[Day]])</f>
        <v>37995</v>
      </c>
    </row>
    <row r="4" spans="1:6">
      <c r="A4" t="s">
        <v>35</v>
      </c>
      <c r="B4" t="s">
        <v>1</v>
      </c>
      <c r="C4">
        <v>24</v>
      </c>
      <c r="D4" s="2">
        <v>7</v>
      </c>
      <c r="E4">
        <v>2006</v>
      </c>
      <c r="F4" s="12">
        <f>DATE(AthleteInfo[[#This Row],[Year]],AthleteInfo[[#This Row],[Month]],AthleteInfo[[#This Row],[Day]])</f>
        <v>38922</v>
      </c>
    </row>
    <row r="5" spans="1:6">
      <c r="A5" t="s">
        <v>36</v>
      </c>
      <c r="B5" t="s">
        <v>37</v>
      </c>
      <c r="C5">
        <v>3</v>
      </c>
      <c r="D5" s="2">
        <v>1</v>
      </c>
      <c r="E5">
        <v>2005</v>
      </c>
      <c r="F5" s="12">
        <f>DATE(AthleteInfo[[#This Row],[Year]],AthleteInfo[[#This Row],[Month]],AthleteInfo[[#This Row],[Day]])</f>
        <v>38355</v>
      </c>
    </row>
    <row r="6" spans="1:6">
      <c r="A6" t="s">
        <v>38</v>
      </c>
      <c r="B6" t="s">
        <v>37</v>
      </c>
      <c r="C6">
        <v>7</v>
      </c>
      <c r="D6" s="2">
        <v>4</v>
      </c>
      <c r="E6">
        <v>2009</v>
      </c>
      <c r="F6" s="12">
        <f>DATE(AthleteInfo[[#This Row],[Year]],AthleteInfo[[#This Row],[Month]],AthleteInfo[[#This Row],[Day]])</f>
        <v>39910</v>
      </c>
    </row>
    <row r="7" spans="1:6">
      <c r="A7" t="s">
        <v>39</v>
      </c>
      <c r="B7" t="s">
        <v>37</v>
      </c>
      <c r="C7">
        <v>12</v>
      </c>
      <c r="D7" s="2">
        <v>8</v>
      </c>
      <c r="E7">
        <v>2007</v>
      </c>
      <c r="F7" s="12">
        <f>DATE(AthleteInfo[[#This Row],[Year]],AthleteInfo[[#This Row],[Month]],AthleteInfo[[#This Row],[Day]])</f>
        <v>39306</v>
      </c>
    </row>
    <row r="8" spans="1:6">
      <c r="A8" t="s">
        <v>40</v>
      </c>
      <c r="B8" t="s">
        <v>37</v>
      </c>
      <c r="C8">
        <v>19</v>
      </c>
      <c r="D8" s="2">
        <v>4</v>
      </c>
      <c r="E8">
        <v>2004</v>
      </c>
      <c r="F8" s="12">
        <f>DATE(AthleteInfo[[#This Row],[Year]],AthleteInfo[[#This Row],[Month]],AthleteInfo[[#This Row],[Day]])</f>
        <v>38096</v>
      </c>
    </row>
    <row r="9" spans="1:6">
      <c r="A9" t="s">
        <v>41</v>
      </c>
      <c r="B9" t="s">
        <v>37</v>
      </c>
      <c r="C9">
        <v>7</v>
      </c>
      <c r="D9" s="2">
        <v>6</v>
      </c>
      <c r="E9">
        <v>2002</v>
      </c>
      <c r="F9" s="12">
        <f>DATE(AthleteInfo[[#This Row],[Year]],AthleteInfo[[#This Row],[Month]],AthleteInfo[[#This Row],[Day]])</f>
        <v>37414</v>
      </c>
    </row>
    <row r="10" spans="1:6">
      <c r="A10" t="s">
        <v>42</v>
      </c>
      <c r="B10" t="s">
        <v>1</v>
      </c>
      <c r="C10">
        <v>17</v>
      </c>
      <c r="D10" s="2">
        <v>8</v>
      </c>
      <c r="E10">
        <v>2000</v>
      </c>
      <c r="F10" s="12">
        <f>DATE(AthleteInfo[[#This Row],[Year]],AthleteInfo[[#This Row],[Month]],AthleteInfo[[#This Row],[Day]])</f>
        <v>36755</v>
      </c>
    </row>
    <row r="11" spans="1:6">
      <c r="A11" t="s">
        <v>43</v>
      </c>
      <c r="B11" t="s">
        <v>1</v>
      </c>
      <c r="C11">
        <v>24</v>
      </c>
      <c r="D11" s="2">
        <v>12</v>
      </c>
      <c r="E11">
        <v>2008</v>
      </c>
      <c r="F11" s="12">
        <f>DATE(AthleteInfo[[#This Row],[Year]],AthleteInfo[[#This Row],[Month]],AthleteInfo[[#This Row],[Day]])</f>
        <v>39806</v>
      </c>
    </row>
    <row r="12" spans="1:6">
      <c r="A12" t="s">
        <v>44</v>
      </c>
      <c r="B12" t="s">
        <v>1</v>
      </c>
      <c r="C12">
        <v>10</v>
      </c>
      <c r="D12" s="2">
        <v>7</v>
      </c>
      <c r="E12">
        <v>2006</v>
      </c>
      <c r="F12" s="12">
        <f>DATE(AthleteInfo[[#This Row],[Year]],AthleteInfo[[#This Row],[Month]],AthleteInfo[[#This Row],[Day]])</f>
        <v>38908</v>
      </c>
    </row>
    <row r="13" spans="1:6">
      <c r="A13" t="s">
        <v>45</v>
      </c>
      <c r="B13" t="s">
        <v>37</v>
      </c>
      <c r="C13">
        <v>21</v>
      </c>
      <c r="D13" s="2">
        <v>4</v>
      </c>
      <c r="E13">
        <v>2009</v>
      </c>
      <c r="F13" s="12">
        <f>DATE(AthleteInfo[[#This Row],[Year]],AthleteInfo[[#This Row],[Month]],AthleteInfo[[#This Row],[Day]])</f>
        <v>39924</v>
      </c>
    </row>
    <row r="14" spans="1:6">
      <c r="A14" t="s">
        <v>46</v>
      </c>
      <c r="B14" t="s">
        <v>37</v>
      </c>
      <c r="C14">
        <v>11</v>
      </c>
      <c r="D14" s="2">
        <v>7</v>
      </c>
      <c r="E14">
        <v>1996</v>
      </c>
      <c r="F14" s="12">
        <f>DATE(AthleteInfo[[#This Row],[Year]],AthleteInfo[[#This Row],[Month]],AthleteInfo[[#This Row],[Day]])</f>
        <v>35257</v>
      </c>
    </row>
    <row r="15" spans="1:6">
      <c r="A15" t="s">
        <v>47</v>
      </c>
      <c r="B15" t="s">
        <v>37</v>
      </c>
      <c r="C15">
        <v>22</v>
      </c>
      <c r="D15" s="2">
        <v>11</v>
      </c>
      <c r="E15">
        <v>1997</v>
      </c>
      <c r="F15" s="12">
        <f>DATE(AthleteInfo[[#This Row],[Year]],AthleteInfo[[#This Row],[Month]],AthleteInfo[[#This Row],[Day]])</f>
        <v>35756</v>
      </c>
    </row>
    <row r="16" spans="1:6">
      <c r="A16" t="s">
        <v>48</v>
      </c>
      <c r="B16" t="s">
        <v>37</v>
      </c>
      <c r="C16">
        <v>22</v>
      </c>
      <c r="D16" s="2">
        <v>10</v>
      </c>
      <c r="E16">
        <v>2008</v>
      </c>
      <c r="F16" s="12">
        <f>DATE(AthleteInfo[[#This Row],[Year]],AthleteInfo[[#This Row],[Month]],AthleteInfo[[#This Row],[Day]])</f>
        <v>39743</v>
      </c>
    </row>
    <row r="17" spans="1:6">
      <c r="A17" t="s">
        <v>49</v>
      </c>
      <c r="B17" t="s">
        <v>37</v>
      </c>
      <c r="C17">
        <v>16</v>
      </c>
      <c r="D17" s="2">
        <v>2</v>
      </c>
      <c r="E17">
        <v>2002</v>
      </c>
      <c r="F17" s="12">
        <f>DATE(AthleteInfo[[#This Row],[Year]],AthleteInfo[[#This Row],[Month]],AthleteInfo[[#This Row],[Day]])</f>
        <v>37303</v>
      </c>
    </row>
    <row r="18" spans="1:6">
      <c r="A18" t="s">
        <v>50</v>
      </c>
      <c r="B18" t="s">
        <v>1</v>
      </c>
      <c r="C18">
        <v>18</v>
      </c>
      <c r="D18" s="2">
        <v>12</v>
      </c>
      <c r="E18">
        <v>2004</v>
      </c>
      <c r="F18" s="12">
        <f>DATE(AthleteInfo[[#This Row],[Year]],AthleteInfo[[#This Row],[Month]],AthleteInfo[[#This Row],[Day]])</f>
        <v>38339</v>
      </c>
    </row>
    <row r="19" spans="1:6">
      <c r="A19" t="s">
        <v>51</v>
      </c>
      <c r="B19" t="s">
        <v>1</v>
      </c>
      <c r="C19">
        <v>15</v>
      </c>
      <c r="D19" s="2">
        <v>6</v>
      </c>
      <c r="E19">
        <v>2006</v>
      </c>
      <c r="F19" s="12">
        <f>DATE(AthleteInfo[[#This Row],[Year]],AthleteInfo[[#This Row],[Month]],AthleteInfo[[#This Row],[Day]])</f>
        <v>38883</v>
      </c>
    </row>
    <row r="20" spans="1:6">
      <c r="A20" t="s">
        <v>52</v>
      </c>
      <c r="B20" t="s">
        <v>1</v>
      </c>
      <c r="C20">
        <v>6</v>
      </c>
      <c r="D20" s="2">
        <v>6</v>
      </c>
      <c r="E20">
        <v>2002</v>
      </c>
      <c r="F20" s="12">
        <f>DATE(AthleteInfo[[#This Row],[Year]],AthleteInfo[[#This Row],[Month]],AthleteInfo[[#This Row],[Day]])</f>
        <v>37413</v>
      </c>
    </row>
    <row r="21" spans="1:6">
      <c r="A21" t="s">
        <v>53</v>
      </c>
      <c r="B21" t="s">
        <v>37</v>
      </c>
      <c r="C21">
        <v>13</v>
      </c>
      <c r="D21" s="2">
        <v>7</v>
      </c>
      <c r="E21">
        <v>2008</v>
      </c>
      <c r="F21" s="12">
        <f>DATE(AthleteInfo[[#This Row],[Year]],AthleteInfo[[#This Row],[Month]],AthleteInfo[[#This Row],[Day]])</f>
        <v>39642</v>
      </c>
    </row>
    <row r="22" spans="1:6">
      <c r="A22" t="s">
        <v>54</v>
      </c>
      <c r="B22" t="s">
        <v>37</v>
      </c>
      <c r="C22">
        <v>1</v>
      </c>
      <c r="D22" s="2">
        <v>8</v>
      </c>
      <c r="E22">
        <v>2008</v>
      </c>
      <c r="F22" s="12">
        <f>DATE(AthleteInfo[[#This Row],[Year]],AthleteInfo[[#This Row],[Month]],AthleteInfo[[#This Row],[Day]])</f>
        <v>39661</v>
      </c>
    </row>
    <row r="23" spans="1:6">
      <c r="A23" t="s">
        <v>55</v>
      </c>
      <c r="B23" t="s">
        <v>37</v>
      </c>
      <c r="C23">
        <v>9</v>
      </c>
      <c r="D23" s="2">
        <v>4</v>
      </c>
      <c r="E23">
        <v>1997</v>
      </c>
      <c r="F23" s="12">
        <f>DATE(AthleteInfo[[#This Row],[Year]],AthleteInfo[[#This Row],[Month]],AthleteInfo[[#This Row],[Day]])</f>
        <v>35529</v>
      </c>
    </row>
    <row r="24" spans="1:6">
      <c r="A24" t="s">
        <v>56</v>
      </c>
      <c r="B24" t="s">
        <v>1</v>
      </c>
      <c r="C24">
        <v>19</v>
      </c>
      <c r="D24" s="2">
        <v>5</v>
      </c>
      <c r="E24">
        <v>2006</v>
      </c>
      <c r="F24" s="12">
        <f>DATE(AthleteInfo[[#This Row],[Year]],AthleteInfo[[#This Row],[Month]],AthleteInfo[[#This Row],[Day]])</f>
        <v>38856</v>
      </c>
    </row>
    <row r="25" spans="1:6">
      <c r="A25" t="s">
        <v>57</v>
      </c>
      <c r="B25" t="s">
        <v>1</v>
      </c>
      <c r="C25">
        <v>31</v>
      </c>
      <c r="D25" s="2">
        <v>8</v>
      </c>
      <c r="E25">
        <v>2006</v>
      </c>
      <c r="F25" s="12">
        <f>DATE(AthleteInfo[[#This Row],[Year]],AthleteInfo[[#This Row],[Month]],AthleteInfo[[#This Row],[Day]])</f>
        <v>38960</v>
      </c>
    </row>
    <row r="26" spans="1:6">
      <c r="A26" t="s">
        <v>58</v>
      </c>
      <c r="B26" t="s">
        <v>1</v>
      </c>
      <c r="C26">
        <v>29</v>
      </c>
      <c r="D26" s="2">
        <v>3</v>
      </c>
      <c r="E26">
        <v>2009</v>
      </c>
      <c r="F26" s="12">
        <f>DATE(AthleteInfo[[#This Row],[Year]],AthleteInfo[[#This Row],[Month]],AthleteInfo[[#This Row],[Day]])</f>
        <v>39901</v>
      </c>
    </row>
    <row r="27" spans="1:6">
      <c r="A27" t="s">
        <v>59</v>
      </c>
      <c r="B27" t="s">
        <v>1</v>
      </c>
      <c r="C27">
        <v>17</v>
      </c>
      <c r="D27" s="2">
        <v>10</v>
      </c>
      <c r="E27">
        <v>2004</v>
      </c>
      <c r="F27" s="12">
        <f>DATE(AthleteInfo[[#This Row],[Year]],AthleteInfo[[#This Row],[Month]],AthleteInfo[[#This Row],[Day]])</f>
        <v>38277</v>
      </c>
    </row>
    <row r="28" spans="1:6">
      <c r="A28" t="s">
        <v>60</v>
      </c>
      <c r="B28" t="s">
        <v>1</v>
      </c>
      <c r="C28">
        <v>3</v>
      </c>
      <c r="D28" s="2">
        <v>12</v>
      </c>
      <c r="E28">
        <v>2008</v>
      </c>
      <c r="F28" s="12">
        <f>DATE(AthleteInfo[[#This Row],[Year]],AthleteInfo[[#This Row],[Month]],AthleteInfo[[#This Row],[Day]])</f>
        <v>39785</v>
      </c>
    </row>
    <row r="29" spans="1:6">
      <c r="A29" t="s">
        <v>61</v>
      </c>
      <c r="B29" t="s">
        <v>1</v>
      </c>
      <c r="C29">
        <v>30</v>
      </c>
      <c r="D29" s="2">
        <v>4</v>
      </c>
      <c r="E29">
        <v>1999</v>
      </c>
      <c r="F29" s="12">
        <f>DATE(AthleteInfo[[#This Row],[Year]],AthleteInfo[[#This Row],[Month]],AthleteInfo[[#This Row],[Day]])</f>
        <v>36280</v>
      </c>
    </row>
    <row r="30" spans="1:6">
      <c r="A30" t="s">
        <v>62</v>
      </c>
      <c r="B30" t="s">
        <v>1</v>
      </c>
      <c r="C30">
        <v>15</v>
      </c>
      <c r="D30" s="2">
        <v>3</v>
      </c>
      <c r="E30">
        <v>2007</v>
      </c>
      <c r="F30" s="12">
        <f>DATE(AthleteInfo[[#This Row],[Year]],AthleteInfo[[#This Row],[Month]],AthleteInfo[[#This Row],[Day]])</f>
        <v>39156</v>
      </c>
    </row>
    <row r="31" spans="1:6">
      <c r="A31" t="s">
        <v>63</v>
      </c>
      <c r="B31" t="s">
        <v>1</v>
      </c>
      <c r="C31">
        <v>2</v>
      </c>
      <c r="D31" s="2">
        <v>7</v>
      </c>
      <c r="E31">
        <v>2009</v>
      </c>
      <c r="F31" s="12">
        <f>DATE(AthleteInfo[[#This Row],[Year]],AthleteInfo[[#This Row],[Month]],AthleteInfo[[#This Row],[Day]])</f>
        <v>39996</v>
      </c>
    </row>
    <row r="32" spans="1:6">
      <c r="A32" t="s">
        <v>64</v>
      </c>
      <c r="B32" t="s">
        <v>1</v>
      </c>
      <c r="C32">
        <v>8</v>
      </c>
      <c r="D32" s="2">
        <v>1</v>
      </c>
      <c r="E32">
        <v>1998</v>
      </c>
      <c r="F32" s="12">
        <f>DATE(AthleteInfo[[#This Row],[Year]],AthleteInfo[[#This Row],[Month]],AthleteInfo[[#This Row],[Day]])</f>
        <v>35803</v>
      </c>
    </row>
    <row r="33" spans="1:6">
      <c r="A33" s="17" t="s">
        <v>65</v>
      </c>
      <c r="B33" t="s">
        <v>1</v>
      </c>
      <c r="C33">
        <v>17</v>
      </c>
      <c r="D33" s="2">
        <v>7</v>
      </c>
      <c r="E33">
        <v>2009</v>
      </c>
      <c r="F33" s="16">
        <f>DATE(AthleteInfo[[#This Row],[Year]],AthleteInfo[[#This Row],[Month]],AthleteInfo[[#This Row],[Day]])</f>
        <v>40011</v>
      </c>
    </row>
    <row r="34" spans="1:6">
      <c r="A34" t="s">
        <v>66</v>
      </c>
      <c r="B34" t="s">
        <v>1</v>
      </c>
      <c r="C34">
        <v>20</v>
      </c>
      <c r="D34" s="2">
        <v>5</v>
      </c>
      <c r="E34">
        <v>2009</v>
      </c>
      <c r="F34" s="12">
        <f>DATE(AthleteInfo[[#This Row],[Year]],AthleteInfo[[#This Row],[Month]],AthleteInfo[[#This Row],[Day]])</f>
        <v>39953</v>
      </c>
    </row>
    <row r="35" spans="1:6">
      <c r="A35" t="s">
        <v>67</v>
      </c>
      <c r="B35" t="s">
        <v>68</v>
      </c>
      <c r="C35">
        <v>4</v>
      </c>
      <c r="D35" s="2">
        <v>5</v>
      </c>
      <c r="E35">
        <v>2006</v>
      </c>
      <c r="F35" s="12">
        <f>DATE(AthleteInfo[[#This Row],[Year]],AthleteInfo[[#This Row],[Month]],AthleteInfo[[#This Row],[Day]])</f>
        <v>38841</v>
      </c>
    </row>
    <row r="36" spans="1:6">
      <c r="A36" t="s">
        <v>69</v>
      </c>
      <c r="B36" t="s">
        <v>1</v>
      </c>
      <c r="C36">
        <v>6</v>
      </c>
      <c r="D36" s="2">
        <v>5</v>
      </c>
      <c r="E36">
        <v>2006</v>
      </c>
      <c r="F36" s="12">
        <f>DATE(AthleteInfo[[#This Row],[Year]],AthleteInfo[[#This Row],[Month]],AthleteInfo[[#This Row],[Day]])</f>
        <v>38843</v>
      </c>
    </row>
    <row r="37" spans="1:6">
      <c r="A37" t="s">
        <v>70</v>
      </c>
      <c r="B37" t="s">
        <v>1</v>
      </c>
      <c r="C37">
        <v>24</v>
      </c>
      <c r="D37" s="2">
        <v>9</v>
      </c>
      <c r="E37">
        <v>2007</v>
      </c>
      <c r="F37" s="12">
        <f>DATE(AthleteInfo[[#This Row],[Year]],AthleteInfo[[#This Row],[Month]],AthleteInfo[[#This Row],[Day]])</f>
        <v>39349</v>
      </c>
    </row>
    <row r="38" spans="1:6">
      <c r="A38" t="s">
        <v>71</v>
      </c>
      <c r="B38" t="s">
        <v>1</v>
      </c>
      <c r="C38">
        <v>14</v>
      </c>
      <c r="D38" s="2">
        <v>5</v>
      </c>
      <c r="E38">
        <v>2006</v>
      </c>
      <c r="F38" s="12">
        <f>DATE(AthleteInfo[[#This Row],[Year]],AthleteInfo[[#This Row],[Month]],AthleteInfo[[#This Row],[Day]])</f>
        <v>38851</v>
      </c>
    </row>
    <row r="39" spans="1:6">
      <c r="A39" s="17" t="s">
        <v>72</v>
      </c>
      <c r="B39" t="s">
        <v>1</v>
      </c>
      <c r="C39">
        <v>29</v>
      </c>
      <c r="D39" s="2">
        <v>6</v>
      </c>
      <c r="E39">
        <v>2009</v>
      </c>
      <c r="F39" s="16">
        <f>DATE(AthleteInfo[[#This Row],[Year]],AthleteInfo[[#This Row],[Month]],AthleteInfo[[#This Row],[Day]])</f>
        <v>39993</v>
      </c>
    </row>
    <row r="40" spans="1:6">
      <c r="A40" t="s">
        <v>73</v>
      </c>
      <c r="B40" t="s">
        <v>37</v>
      </c>
      <c r="C40">
        <v>17</v>
      </c>
      <c r="D40" s="2">
        <v>6</v>
      </c>
      <c r="E40">
        <v>2006</v>
      </c>
      <c r="F40" s="12">
        <f>DATE(AthleteInfo[[#This Row],[Year]],AthleteInfo[[#This Row],[Month]],AthleteInfo[[#This Row],[Day]])</f>
        <v>38885</v>
      </c>
    </row>
    <row r="41" spans="1:6">
      <c r="A41" t="s">
        <v>74</v>
      </c>
      <c r="B41" t="s">
        <v>37</v>
      </c>
      <c r="C41">
        <v>14</v>
      </c>
      <c r="D41" s="2">
        <v>4</v>
      </c>
      <c r="E41">
        <v>2007</v>
      </c>
      <c r="F41" s="12">
        <f>DATE(AthleteInfo[[#This Row],[Year]],AthleteInfo[[#This Row],[Month]],AthleteInfo[[#This Row],[Day]])</f>
        <v>39186</v>
      </c>
    </row>
    <row r="42" spans="1:6">
      <c r="A42" t="s">
        <v>75</v>
      </c>
      <c r="B42" t="s">
        <v>1</v>
      </c>
      <c r="C42">
        <v>9</v>
      </c>
      <c r="D42" s="2">
        <v>6</v>
      </c>
      <c r="E42">
        <v>2006</v>
      </c>
      <c r="F42" s="12">
        <f>DATE(AthleteInfo[[#This Row],[Year]],AthleteInfo[[#This Row],[Month]],AthleteInfo[[#This Row],[Day]])</f>
        <v>38877</v>
      </c>
    </row>
    <row r="43" spans="1:6">
      <c r="A43" t="s">
        <v>76</v>
      </c>
      <c r="B43" t="s">
        <v>1</v>
      </c>
      <c r="C43">
        <v>12</v>
      </c>
      <c r="D43" s="2">
        <v>1</v>
      </c>
      <c r="E43">
        <v>2009</v>
      </c>
      <c r="F43" s="16">
        <f>DATE(AthleteInfo[[#This Row],[Year]],AthleteInfo[[#This Row],[Month]],AthleteInfo[[#This Row],[Day]])</f>
        <v>39825</v>
      </c>
    </row>
    <row r="44" spans="1:6">
      <c r="A44" t="s">
        <v>77</v>
      </c>
      <c r="B44" t="s">
        <v>37</v>
      </c>
      <c r="C44">
        <v>16</v>
      </c>
      <c r="D44" s="2">
        <v>2</v>
      </c>
      <c r="E44">
        <v>2004</v>
      </c>
      <c r="F44" s="12">
        <f>DATE(AthleteInfo[[#This Row],[Year]],AthleteInfo[[#This Row],[Month]],AthleteInfo[[#This Row],[Day]])</f>
        <v>38033</v>
      </c>
    </row>
    <row r="45" spans="1:6">
      <c r="A45" t="s">
        <v>78</v>
      </c>
      <c r="B45" t="s">
        <v>37</v>
      </c>
      <c r="C45">
        <v>22</v>
      </c>
      <c r="D45" s="2">
        <v>5</v>
      </c>
      <c r="E45">
        <v>2006</v>
      </c>
      <c r="F45" s="12">
        <f>DATE(AthleteInfo[[#This Row],[Year]],AthleteInfo[[#This Row],[Month]],AthleteInfo[[#This Row],[Day]])</f>
        <v>38859</v>
      </c>
    </row>
    <row r="46" spans="1:6">
      <c r="A46" t="s">
        <v>79</v>
      </c>
      <c r="B46" t="s">
        <v>1</v>
      </c>
      <c r="C46">
        <v>29</v>
      </c>
      <c r="D46" s="2">
        <v>9</v>
      </c>
      <c r="E46">
        <v>2000</v>
      </c>
      <c r="F46" s="12">
        <f>DATE(AthleteInfo[[#This Row],[Year]],AthleteInfo[[#This Row],[Month]],AthleteInfo[[#This Row],[Day]])</f>
        <v>36798</v>
      </c>
    </row>
    <row r="47" spans="1:6">
      <c r="A47" t="s">
        <v>80</v>
      </c>
      <c r="B47" t="s">
        <v>37</v>
      </c>
      <c r="C47">
        <v>15</v>
      </c>
      <c r="D47" s="2">
        <v>6</v>
      </c>
      <c r="E47">
        <v>2006</v>
      </c>
      <c r="F47" s="12">
        <f>DATE(AthleteInfo[[#This Row],[Year]],AthleteInfo[[#This Row],[Month]],AthleteInfo[[#This Row],[Day]])</f>
        <v>38883</v>
      </c>
    </row>
    <row r="48" spans="1:6">
      <c r="A48" t="s">
        <v>81</v>
      </c>
      <c r="B48" t="s">
        <v>37</v>
      </c>
      <c r="C48">
        <v>27</v>
      </c>
      <c r="D48" s="2">
        <v>7</v>
      </c>
      <c r="E48">
        <v>2000</v>
      </c>
      <c r="F48" s="12">
        <f>DATE(AthleteInfo[[#This Row],[Year]],AthleteInfo[[#This Row],[Month]],AthleteInfo[[#This Row],[Day]])</f>
        <v>36734</v>
      </c>
    </row>
    <row r="49" spans="1:6">
      <c r="A49" t="s">
        <v>82</v>
      </c>
      <c r="B49" t="s">
        <v>37</v>
      </c>
      <c r="C49">
        <v>14</v>
      </c>
      <c r="D49" s="2">
        <v>6</v>
      </c>
      <c r="E49">
        <v>2001</v>
      </c>
      <c r="F49" s="12">
        <f>DATE(AthleteInfo[[#This Row],[Year]],AthleteInfo[[#This Row],[Month]],AthleteInfo[[#This Row],[Day]])</f>
        <v>37056</v>
      </c>
    </row>
    <row r="50" spans="1:6">
      <c r="A50" t="s">
        <v>83</v>
      </c>
      <c r="B50" t="s">
        <v>1</v>
      </c>
      <c r="C50">
        <v>1</v>
      </c>
      <c r="D50" s="2">
        <v>12</v>
      </c>
      <c r="E50">
        <v>2000</v>
      </c>
      <c r="F50" s="12">
        <f>DATE(AthleteInfo[[#This Row],[Year]],AthleteInfo[[#This Row],[Month]],AthleteInfo[[#This Row],[Day]])</f>
        <v>36861</v>
      </c>
    </row>
    <row r="51" spans="1:6">
      <c r="A51" t="s">
        <v>84</v>
      </c>
      <c r="B51" t="s">
        <v>1</v>
      </c>
      <c r="C51">
        <v>1</v>
      </c>
      <c r="D51" s="2">
        <v>3</v>
      </c>
      <c r="E51">
        <v>2005</v>
      </c>
      <c r="F51" s="12">
        <f>DATE(AthleteInfo[[#This Row],[Year]],AthleteInfo[[#This Row],[Month]],AthleteInfo[[#This Row],[Day]])</f>
        <v>38412</v>
      </c>
    </row>
    <row r="52" spans="1:6">
      <c r="A52" t="s">
        <v>85</v>
      </c>
      <c r="B52" t="s">
        <v>37</v>
      </c>
      <c r="C52">
        <v>22</v>
      </c>
      <c r="D52" s="2">
        <v>1</v>
      </c>
      <c r="E52">
        <v>2005</v>
      </c>
      <c r="F52" s="12">
        <f>DATE(AthleteInfo[[#This Row],[Year]],AthleteInfo[[#This Row],[Month]],AthleteInfo[[#This Row],[Day]])</f>
        <v>38374</v>
      </c>
    </row>
    <row r="53" spans="1:6">
      <c r="A53" t="s">
        <v>86</v>
      </c>
      <c r="B53" t="s">
        <v>68</v>
      </c>
      <c r="C53">
        <v>12</v>
      </c>
      <c r="D53" s="2">
        <v>11</v>
      </c>
      <c r="E53">
        <v>2004</v>
      </c>
      <c r="F53" s="12">
        <f>DATE(AthleteInfo[[#This Row],[Year]],AthleteInfo[[#This Row],[Month]],AthleteInfo[[#This Row],[Day]])</f>
        <v>38303</v>
      </c>
    </row>
    <row r="54" spans="1:6">
      <c r="A54" t="s">
        <v>87</v>
      </c>
      <c r="B54" t="s">
        <v>1</v>
      </c>
      <c r="C54">
        <v>24</v>
      </c>
      <c r="D54" s="2">
        <v>9</v>
      </c>
      <c r="E54">
        <v>2005</v>
      </c>
      <c r="F54" s="12">
        <f>DATE(AthleteInfo[[#This Row],[Year]],AthleteInfo[[#This Row],[Month]],AthleteInfo[[#This Row],[Day]])</f>
        <v>38619</v>
      </c>
    </row>
    <row r="55" spans="1:6">
      <c r="A55" t="s">
        <v>88</v>
      </c>
      <c r="B55" t="s">
        <v>1</v>
      </c>
      <c r="C55">
        <v>1</v>
      </c>
      <c r="D55" s="2">
        <v>2</v>
      </c>
      <c r="E55">
        <v>2005</v>
      </c>
      <c r="F55" s="12">
        <f>DATE(AthleteInfo[[#This Row],[Year]],AthleteInfo[[#This Row],[Month]],AthleteInfo[[#This Row],[Day]])</f>
        <v>38384</v>
      </c>
    </row>
    <row r="56" spans="1:6">
      <c r="A56" t="s">
        <v>89</v>
      </c>
      <c r="B56" t="s">
        <v>37</v>
      </c>
      <c r="C56">
        <v>3</v>
      </c>
      <c r="D56" s="2">
        <v>8</v>
      </c>
      <c r="E56">
        <v>2005</v>
      </c>
      <c r="F56" s="12">
        <f>DATE(AthleteInfo[[#This Row],[Year]],AthleteInfo[[#This Row],[Month]],AthleteInfo[[#This Row],[Day]])</f>
        <v>38567</v>
      </c>
    </row>
    <row r="57" spans="1:6">
      <c r="A57" t="s">
        <v>90</v>
      </c>
      <c r="B57" t="s">
        <v>1</v>
      </c>
      <c r="C57">
        <v>2</v>
      </c>
      <c r="D57" s="2">
        <v>8</v>
      </c>
      <c r="E57">
        <v>2007</v>
      </c>
      <c r="F57" s="12">
        <f>DATE(AthleteInfo[[#This Row],[Year]],AthleteInfo[[#This Row],[Month]],AthleteInfo[[#This Row],[Day]])</f>
        <v>39296</v>
      </c>
    </row>
    <row r="58" spans="1:6">
      <c r="A58" t="s">
        <v>91</v>
      </c>
      <c r="B58" t="s">
        <v>37</v>
      </c>
      <c r="C58">
        <v>28</v>
      </c>
      <c r="D58" s="2">
        <v>7</v>
      </c>
      <c r="E58">
        <v>2006</v>
      </c>
      <c r="F58" s="12">
        <f>DATE(AthleteInfo[[#This Row],[Year]],AthleteInfo[[#This Row],[Month]],AthleteInfo[[#This Row],[Day]])</f>
        <v>38926</v>
      </c>
    </row>
    <row r="59" spans="1:6">
      <c r="A59" t="s">
        <v>92</v>
      </c>
      <c r="B59" t="s">
        <v>37</v>
      </c>
      <c r="C59">
        <v>29</v>
      </c>
      <c r="D59" s="2">
        <v>3</v>
      </c>
      <c r="E59">
        <v>2002</v>
      </c>
      <c r="F59" s="12">
        <f>DATE(AthleteInfo[[#This Row],[Year]],AthleteInfo[[#This Row],[Month]],AthleteInfo[[#This Row],[Day]])</f>
        <v>37344</v>
      </c>
    </row>
    <row r="60" spans="1:6">
      <c r="A60" t="s">
        <v>93</v>
      </c>
      <c r="B60" t="s">
        <v>37</v>
      </c>
      <c r="C60">
        <v>10</v>
      </c>
      <c r="D60" s="2">
        <v>4</v>
      </c>
      <c r="E60">
        <v>2009</v>
      </c>
      <c r="F60" s="16">
        <f>DATE(AthleteInfo[[#This Row],[Year]],AthleteInfo[[#This Row],[Month]],AthleteInfo[[#This Row],[Day]])</f>
        <v>39913</v>
      </c>
    </row>
    <row r="61" spans="1:6">
      <c r="A61" t="s">
        <v>94</v>
      </c>
      <c r="B61" t="s">
        <v>37</v>
      </c>
      <c r="C61">
        <v>20</v>
      </c>
      <c r="D61" s="2">
        <v>8</v>
      </c>
      <c r="E61">
        <v>2007</v>
      </c>
      <c r="F61" s="12">
        <f>DATE(AthleteInfo[[#This Row],[Year]],AthleteInfo[[#This Row],[Month]],AthleteInfo[[#This Row],[Day]])</f>
        <v>39314</v>
      </c>
    </row>
    <row r="62" spans="1:6">
      <c r="A62" t="s">
        <v>95</v>
      </c>
      <c r="B62" t="s">
        <v>37</v>
      </c>
      <c r="C62">
        <v>10</v>
      </c>
      <c r="D62" s="2">
        <v>4</v>
      </c>
      <c r="E62">
        <v>2009</v>
      </c>
      <c r="F62" s="12">
        <f>DATE(AthleteInfo[[#This Row],[Year]],AthleteInfo[[#This Row],[Month]],AthleteInfo[[#This Row],[Day]])</f>
        <v>39913</v>
      </c>
    </row>
    <row r="63" spans="1:6">
      <c r="A63" t="s">
        <v>96</v>
      </c>
      <c r="B63" t="s">
        <v>1</v>
      </c>
      <c r="C63">
        <v>5</v>
      </c>
      <c r="D63" s="2">
        <v>12</v>
      </c>
      <c r="E63">
        <v>2005</v>
      </c>
      <c r="F63" s="12">
        <f>DATE(AthleteInfo[[#This Row],[Year]],AthleteInfo[[#This Row],[Month]],AthleteInfo[[#This Row],[Day]])</f>
        <v>38691</v>
      </c>
    </row>
    <row r="64" spans="1:6">
      <c r="A64" t="s">
        <v>97</v>
      </c>
      <c r="B64" t="s">
        <v>1</v>
      </c>
      <c r="C64">
        <v>24</v>
      </c>
      <c r="D64" s="2">
        <v>3</v>
      </c>
      <c r="E64">
        <v>2005</v>
      </c>
      <c r="F64" s="12">
        <f>DATE(AthleteInfo[[#This Row],[Year]],AthleteInfo[[#This Row],[Month]],AthleteInfo[[#This Row],[Day]])</f>
        <v>38435</v>
      </c>
    </row>
    <row r="65" spans="1:6">
      <c r="A65" t="s">
        <v>98</v>
      </c>
      <c r="B65" t="s">
        <v>1</v>
      </c>
      <c r="C65">
        <v>21</v>
      </c>
      <c r="D65" s="2">
        <v>9</v>
      </c>
      <c r="E65">
        <v>2006</v>
      </c>
      <c r="F65" s="12">
        <f>DATE(AthleteInfo[[#This Row],[Year]],AthleteInfo[[#This Row],[Month]],AthleteInfo[[#This Row],[Day]])</f>
        <v>38981</v>
      </c>
    </row>
    <row r="66" spans="1:6">
      <c r="A66" t="s">
        <v>99</v>
      </c>
      <c r="B66" t="s">
        <v>1</v>
      </c>
      <c r="C66">
        <v>20</v>
      </c>
      <c r="D66" s="2">
        <v>6</v>
      </c>
      <c r="E66">
        <v>2007</v>
      </c>
      <c r="F66" s="12">
        <f>DATE(AthleteInfo[[#This Row],[Year]],AthleteInfo[[#This Row],[Month]],AthleteInfo[[#This Row],[Day]])</f>
        <v>39253</v>
      </c>
    </row>
    <row r="67" spans="1:6">
      <c r="A67" t="s">
        <v>100</v>
      </c>
      <c r="B67" t="s">
        <v>1</v>
      </c>
      <c r="C67">
        <v>20</v>
      </c>
      <c r="D67" s="2">
        <v>6</v>
      </c>
      <c r="E67">
        <v>2007</v>
      </c>
      <c r="F67" s="12">
        <v>39253</v>
      </c>
    </row>
    <row r="68" spans="1:6">
      <c r="A68" t="s">
        <v>101</v>
      </c>
      <c r="B68" t="s">
        <v>1</v>
      </c>
      <c r="C68">
        <v>19</v>
      </c>
      <c r="D68" s="2">
        <v>7</v>
      </c>
      <c r="E68">
        <v>2002</v>
      </c>
      <c r="F68" s="12">
        <f>DATE(AthleteInfo[[#This Row],[Year]],AthleteInfo[[#This Row],[Month]],AthleteInfo[[#This Row],[Day]])</f>
        <v>37456</v>
      </c>
    </row>
    <row r="69" spans="1:6">
      <c r="A69" t="s">
        <v>102</v>
      </c>
      <c r="B69" t="s">
        <v>1</v>
      </c>
      <c r="C69">
        <v>27</v>
      </c>
      <c r="D69" s="2">
        <v>5</v>
      </c>
      <c r="E69">
        <v>2004</v>
      </c>
      <c r="F69" s="12">
        <f>DATE(AthleteInfo[[#This Row],[Year]],AthleteInfo[[#This Row],[Month]],AthleteInfo[[#This Row],[Day]])</f>
        <v>38134</v>
      </c>
    </row>
    <row r="70" spans="1:6">
      <c r="A70" t="s">
        <v>103</v>
      </c>
      <c r="B70" t="s">
        <v>1</v>
      </c>
      <c r="C70">
        <v>18</v>
      </c>
      <c r="D70" s="2">
        <v>9</v>
      </c>
      <c r="E70">
        <v>2006</v>
      </c>
      <c r="F70" s="12">
        <f>DATE(AthleteInfo[[#This Row],[Year]],AthleteInfo[[#This Row],[Month]],AthleteInfo[[#This Row],[Day]])</f>
        <v>38978</v>
      </c>
    </row>
    <row r="71" spans="1:6">
      <c r="A71" t="s">
        <v>104</v>
      </c>
      <c r="B71" t="s">
        <v>37</v>
      </c>
      <c r="C71">
        <v>6</v>
      </c>
      <c r="D71" s="2">
        <v>12</v>
      </c>
      <c r="E71">
        <v>2004</v>
      </c>
      <c r="F71" s="12">
        <f>DATE(AthleteInfo[[#This Row],[Year]],AthleteInfo[[#This Row],[Month]],AthleteInfo[[#This Row],[Day]])</f>
        <v>38327</v>
      </c>
    </row>
    <row r="72" spans="1:6">
      <c r="A72" t="s">
        <v>105</v>
      </c>
      <c r="B72" t="s">
        <v>37</v>
      </c>
      <c r="C72">
        <v>1</v>
      </c>
      <c r="D72" s="2">
        <v>4</v>
      </c>
      <c r="E72">
        <v>2008</v>
      </c>
      <c r="F72" s="12">
        <f>DATE(AthleteInfo[[#This Row],[Year]],AthleteInfo[[#This Row],[Month]],AthleteInfo[[#This Row],[Day]])</f>
        <v>39539</v>
      </c>
    </row>
    <row r="73" spans="1:6">
      <c r="A73" t="s">
        <v>106</v>
      </c>
      <c r="B73" t="s">
        <v>1</v>
      </c>
      <c r="C73">
        <v>27</v>
      </c>
      <c r="D73" s="2">
        <v>2</v>
      </c>
      <c r="E73">
        <v>2007</v>
      </c>
      <c r="F73" s="12">
        <f>DATE(AthleteInfo[[#This Row],[Year]],AthleteInfo[[#This Row],[Month]],AthleteInfo[[#This Row],[Day]])</f>
        <v>39140</v>
      </c>
    </row>
    <row r="74" spans="1:6">
      <c r="A74" t="s">
        <v>107</v>
      </c>
      <c r="B74" t="s">
        <v>1</v>
      </c>
      <c r="C74">
        <v>16</v>
      </c>
      <c r="D74" s="2">
        <v>10</v>
      </c>
      <c r="E74">
        <v>2005</v>
      </c>
      <c r="F74" s="12">
        <f>DATE(AthleteInfo[[#This Row],[Year]],AthleteInfo[[#This Row],[Month]],AthleteInfo[[#This Row],[Day]])</f>
        <v>38641</v>
      </c>
    </row>
    <row r="75" spans="1:6">
      <c r="A75" t="s">
        <v>108</v>
      </c>
      <c r="B75" t="s">
        <v>1</v>
      </c>
      <c r="C75">
        <v>14</v>
      </c>
      <c r="D75" s="2">
        <v>8</v>
      </c>
      <c r="E75">
        <v>2007</v>
      </c>
      <c r="F75" s="12">
        <f>DATE(AthleteInfo[[#This Row],[Year]],AthleteInfo[[#This Row],[Month]],AthleteInfo[[#This Row],[Day]])</f>
        <v>39308</v>
      </c>
    </row>
    <row r="76" spans="1:6">
      <c r="A76" t="s">
        <v>109</v>
      </c>
      <c r="B76" t="s">
        <v>1</v>
      </c>
      <c r="C76">
        <v>2</v>
      </c>
      <c r="D76" s="2">
        <v>5</v>
      </c>
      <c r="E76">
        <v>2003</v>
      </c>
      <c r="F76" s="12">
        <f>DATE(AthleteInfo[[#This Row],[Year]],AthleteInfo[[#This Row],[Month]],AthleteInfo[[#This Row],[Day]])</f>
        <v>37743</v>
      </c>
    </row>
    <row r="77" spans="1:6">
      <c r="A77" t="s">
        <v>110</v>
      </c>
      <c r="B77" t="s">
        <v>1</v>
      </c>
      <c r="C77">
        <v>21</v>
      </c>
      <c r="D77" s="2">
        <v>11</v>
      </c>
      <c r="E77">
        <v>2001</v>
      </c>
      <c r="F77" s="12">
        <f>DATE(AthleteInfo[[#This Row],[Year]],AthleteInfo[[#This Row],[Month]],AthleteInfo[[#This Row],[Day]])</f>
        <v>37216</v>
      </c>
    </row>
    <row r="78" spans="1:6">
      <c r="A78" t="s">
        <v>111</v>
      </c>
      <c r="B78" t="s">
        <v>37</v>
      </c>
      <c r="C78">
        <v>17</v>
      </c>
      <c r="D78" s="2">
        <v>10</v>
      </c>
      <c r="E78">
        <v>2007</v>
      </c>
      <c r="F78" s="12">
        <f>DATE(AthleteInfo[[#This Row],[Year]],AthleteInfo[[#This Row],[Month]],AthleteInfo[[#This Row],[Day]])</f>
        <v>39372</v>
      </c>
    </row>
    <row r="79" spans="1:6">
      <c r="A79" t="s">
        <v>112</v>
      </c>
      <c r="B79" t="s">
        <v>37</v>
      </c>
      <c r="C79">
        <v>17</v>
      </c>
      <c r="D79" s="2">
        <v>1</v>
      </c>
      <c r="E79">
        <v>2007</v>
      </c>
      <c r="F79" s="12">
        <f>DATE(AthleteInfo[[#This Row],[Year]],AthleteInfo[[#This Row],[Month]],AthleteInfo[[#This Row],[Day]])</f>
        <v>39099</v>
      </c>
    </row>
    <row r="80" spans="1:6">
      <c r="A80" t="s">
        <v>113</v>
      </c>
      <c r="B80" t="s">
        <v>37</v>
      </c>
      <c r="C80">
        <v>31</v>
      </c>
      <c r="D80" s="2">
        <v>7</v>
      </c>
      <c r="E80">
        <v>2001</v>
      </c>
      <c r="F80" s="12">
        <f>DATE(AthleteInfo[[#This Row],[Year]],AthleteInfo[[#This Row],[Month]],AthleteInfo[[#This Row],[Day]])</f>
        <v>37103</v>
      </c>
    </row>
    <row r="81" spans="1:6">
      <c r="A81" t="s">
        <v>114</v>
      </c>
      <c r="B81" t="s">
        <v>37</v>
      </c>
      <c r="C81">
        <v>21</v>
      </c>
      <c r="D81" s="2">
        <v>5</v>
      </c>
      <c r="E81">
        <v>2002</v>
      </c>
      <c r="F81" s="12">
        <f>DATE(AthleteInfo[[#This Row],[Year]],AthleteInfo[[#This Row],[Month]],AthleteInfo[[#This Row],[Day]])</f>
        <v>37397</v>
      </c>
    </row>
    <row r="82" spans="1:6">
      <c r="A82" t="s">
        <v>115</v>
      </c>
      <c r="B82" t="s">
        <v>68</v>
      </c>
      <c r="C82">
        <v>8</v>
      </c>
      <c r="D82" s="2">
        <v>9</v>
      </c>
      <c r="E82">
        <v>2006</v>
      </c>
      <c r="F82" s="12">
        <f>DATE(AthleteInfo[[#This Row],[Year]],AthleteInfo[[#This Row],[Month]],AthleteInfo[[#This Row],[Day]])</f>
        <v>38968</v>
      </c>
    </row>
    <row r="83" spans="1:6">
      <c r="A83" t="s">
        <v>116</v>
      </c>
      <c r="B83" t="s">
        <v>37</v>
      </c>
      <c r="C83">
        <v>26</v>
      </c>
      <c r="D83" s="2">
        <v>9</v>
      </c>
      <c r="E83">
        <v>2002</v>
      </c>
      <c r="F83" s="12">
        <f>DATE(AthleteInfo[[#This Row],[Year]],AthleteInfo[[#This Row],[Month]],AthleteInfo[[#This Row],[Day]])</f>
        <v>37525</v>
      </c>
    </row>
    <row r="84" spans="1:6">
      <c r="A84" t="s">
        <v>117</v>
      </c>
      <c r="B84" t="s">
        <v>37</v>
      </c>
      <c r="C84">
        <v>12</v>
      </c>
      <c r="D84" s="2">
        <v>9</v>
      </c>
      <c r="E84">
        <v>2003</v>
      </c>
      <c r="F84" s="12">
        <f>DATE(AthleteInfo[[#This Row],[Year]],AthleteInfo[[#This Row],[Month]],AthleteInfo[[#This Row],[Day]])</f>
        <v>37876</v>
      </c>
    </row>
    <row r="85" spans="1:6">
      <c r="A85" t="s">
        <v>118</v>
      </c>
      <c r="B85" t="s">
        <v>37</v>
      </c>
      <c r="C85">
        <v>18</v>
      </c>
      <c r="D85" s="2">
        <v>7</v>
      </c>
      <c r="E85">
        <v>2005</v>
      </c>
      <c r="F85" s="12">
        <f>DATE(AthleteInfo[[#This Row],[Year]],AthleteInfo[[#This Row],[Month]],AthleteInfo[[#This Row],[Day]])</f>
        <v>38551</v>
      </c>
    </row>
    <row r="86" spans="1:6">
      <c r="A86" t="s">
        <v>119</v>
      </c>
      <c r="B86" t="s">
        <v>37</v>
      </c>
      <c r="C86">
        <v>23</v>
      </c>
      <c r="D86" s="2">
        <v>11</v>
      </c>
      <c r="E86">
        <v>2003</v>
      </c>
      <c r="F86" s="12">
        <f>DATE(AthleteInfo[[#This Row],[Year]],AthleteInfo[[#This Row],[Month]],AthleteInfo[[#This Row],[Day]])</f>
        <v>37948</v>
      </c>
    </row>
    <row r="87" spans="1:6">
      <c r="A87" t="s">
        <v>120</v>
      </c>
      <c r="B87" t="s">
        <v>37</v>
      </c>
      <c r="C87">
        <v>18</v>
      </c>
      <c r="D87" s="2">
        <v>9</v>
      </c>
      <c r="E87">
        <v>1999</v>
      </c>
      <c r="F87" s="12">
        <f>DATE(AthleteInfo[[#This Row],[Year]],AthleteInfo[[#This Row],[Month]],AthleteInfo[[#This Row],[Day]])</f>
        <v>36421</v>
      </c>
    </row>
    <row r="88" spans="1:6">
      <c r="A88" t="s">
        <v>121</v>
      </c>
      <c r="B88" t="s">
        <v>37</v>
      </c>
      <c r="C88">
        <v>31</v>
      </c>
      <c r="D88" s="2">
        <v>8</v>
      </c>
      <c r="E88">
        <v>2007</v>
      </c>
      <c r="F88" s="12">
        <f>DATE(AthleteInfo[[#This Row],[Year]],AthleteInfo[[#This Row],[Month]],AthleteInfo[[#This Row],[Day]])</f>
        <v>39325</v>
      </c>
    </row>
    <row r="89" spans="1:6">
      <c r="A89" t="s">
        <v>122</v>
      </c>
      <c r="B89" t="s">
        <v>1</v>
      </c>
      <c r="C89">
        <v>24</v>
      </c>
      <c r="D89" s="2">
        <v>9</v>
      </c>
      <c r="E89">
        <v>2005</v>
      </c>
      <c r="F89" s="12">
        <f>DATE(AthleteInfo[[#This Row],[Year]],AthleteInfo[[#This Row],[Month]],AthleteInfo[[#This Row],[Day]])</f>
        <v>38619</v>
      </c>
    </row>
    <row r="90" spans="1:6">
      <c r="A90" t="s">
        <v>123</v>
      </c>
      <c r="B90" t="s">
        <v>37</v>
      </c>
      <c r="C90">
        <v>25</v>
      </c>
      <c r="D90" s="2">
        <v>3</v>
      </c>
      <c r="E90">
        <v>1989</v>
      </c>
      <c r="F90" s="12">
        <f>DATE(AthleteInfo[[#This Row],[Year]],AthleteInfo[[#This Row],[Month]],AthleteInfo[[#This Row],[Day]])</f>
        <v>32592</v>
      </c>
    </row>
    <row r="91" spans="1:6">
      <c r="A91" t="s">
        <v>124</v>
      </c>
      <c r="B91" t="s">
        <v>37</v>
      </c>
      <c r="C91">
        <v>1</v>
      </c>
      <c r="D91" s="2">
        <v>1</v>
      </c>
      <c r="E91">
        <v>1997</v>
      </c>
      <c r="F91" s="12">
        <f>DATE(AthleteInfo[[#This Row],[Year]],AthleteInfo[[#This Row],[Month]],AthleteInfo[[#This Row],[Day]])</f>
        <v>35431</v>
      </c>
    </row>
    <row r="92" spans="1:6">
      <c r="A92" t="s">
        <v>125</v>
      </c>
      <c r="B92" t="s">
        <v>37</v>
      </c>
      <c r="C92">
        <v>15</v>
      </c>
      <c r="D92" s="2">
        <v>1</v>
      </c>
      <c r="E92">
        <v>2009</v>
      </c>
      <c r="F92" s="12">
        <f>DATE(AthleteInfo[[#This Row],[Year]],AthleteInfo[[#This Row],[Month]],AthleteInfo[[#This Row],[Day]])</f>
        <v>39828</v>
      </c>
    </row>
    <row r="93" spans="1:6">
      <c r="A93" t="s">
        <v>126</v>
      </c>
      <c r="B93" t="s">
        <v>37</v>
      </c>
      <c r="C93">
        <v>4</v>
      </c>
      <c r="D93" s="2">
        <v>12</v>
      </c>
      <c r="E93">
        <v>2007</v>
      </c>
      <c r="F93" s="12">
        <f>DATE(AthleteInfo[[#This Row],[Year]],AthleteInfo[[#This Row],[Month]],AthleteInfo[[#This Row],[Day]])</f>
        <v>39420</v>
      </c>
    </row>
    <row r="94" spans="1:6">
      <c r="A94" t="s">
        <v>127</v>
      </c>
      <c r="B94" t="s">
        <v>37</v>
      </c>
      <c r="C94">
        <v>27</v>
      </c>
      <c r="D94" s="2">
        <v>4</v>
      </c>
      <c r="E94">
        <v>2003</v>
      </c>
      <c r="F94" s="12">
        <f>DATE(AthleteInfo[[#This Row],[Year]],AthleteInfo[[#This Row],[Month]],AthleteInfo[[#This Row],[Day]])</f>
        <v>37738</v>
      </c>
    </row>
    <row r="95" spans="1:6">
      <c r="A95" t="s">
        <v>128</v>
      </c>
      <c r="B95" t="s">
        <v>37</v>
      </c>
      <c r="C95">
        <v>22</v>
      </c>
      <c r="D95" s="2">
        <v>10</v>
      </c>
      <c r="E95">
        <v>2005</v>
      </c>
      <c r="F95" s="12">
        <f>DATE(AthleteInfo[[#This Row],[Year]],AthleteInfo[[#This Row],[Month]],AthleteInfo[[#This Row],[Day]])</f>
        <v>38647</v>
      </c>
    </row>
    <row r="96" spans="1:6">
      <c r="A96" t="s">
        <v>129</v>
      </c>
      <c r="B96" t="s">
        <v>37</v>
      </c>
      <c r="D96" s="2"/>
      <c r="F96" s="12" t="e">
        <f>DATE(AthleteInfo[[#This Row],[Year]],AthleteInfo[[#This Row],[Month]],AthleteInfo[[#This Row],[Day]])</f>
        <v>#NUM!</v>
      </c>
    </row>
    <row r="97" spans="1:6">
      <c r="A97" t="s">
        <v>130</v>
      </c>
      <c r="B97" t="s">
        <v>37</v>
      </c>
      <c r="C97">
        <v>12</v>
      </c>
      <c r="D97" s="2">
        <v>3</v>
      </c>
      <c r="E97">
        <v>2006</v>
      </c>
      <c r="F97" s="12">
        <f>DATE(AthleteInfo[[#This Row],[Year]],AthleteInfo[[#This Row],[Month]],AthleteInfo[[#This Row],[Day]])</f>
        <v>38788</v>
      </c>
    </row>
    <row r="98" spans="1:6">
      <c r="A98" t="s">
        <v>131</v>
      </c>
      <c r="B98" t="s">
        <v>1</v>
      </c>
      <c r="C98">
        <v>25</v>
      </c>
      <c r="D98" s="2">
        <v>6</v>
      </c>
      <c r="E98">
        <v>2007</v>
      </c>
      <c r="F98" s="12">
        <f>DATE(AthleteInfo[[#This Row],[Year]],AthleteInfo[[#This Row],[Month]],AthleteInfo[[#This Row],[Day]])</f>
        <v>39258</v>
      </c>
    </row>
    <row r="99" spans="1:6">
      <c r="A99" t="s">
        <v>132</v>
      </c>
      <c r="B99" t="s">
        <v>68</v>
      </c>
      <c r="C99">
        <v>3</v>
      </c>
      <c r="D99" s="2">
        <v>11</v>
      </c>
      <c r="E99">
        <v>2005</v>
      </c>
      <c r="F99" s="12">
        <f>DATE(AthleteInfo[[#This Row],[Year]],AthleteInfo[[#This Row],[Month]],AthleteInfo[[#This Row],[Day]])</f>
        <v>38659</v>
      </c>
    </row>
    <row r="100" spans="1:6">
      <c r="A100" t="s">
        <v>133</v>
      </c>
      <c r="B100" t="s">
        <v>37</v>
      </c>
      <c r="C100">
        <v>4</v>
      </c>
      <c r="D100" s="2">
        <v>7</v>
      </c>
      <c r="E100">
        <v>2003</v>
      </c>
      <c r="F100" s="12">
        <f>DATE(AthleteInfo[[#This Row],[Year]],AthleteInfo[[#This Row],[Month]],AthleteInfo[[#This Row],[Day]])</f>
        <v>37806</v>
      </c>
    </row>
    <row r="101" spans="1:6">
      <c r="A101" s="17" t="s">
        <v>134</v>
      </c>
      <c r="B101" t="s">
        <v>1</v>
      </c>
      <c r="C101">
        <v>17</v>
      </c>
      <c r="D101" s="2">
        <v>9</v>
      </c>
      <c r="E101">
        <v>2009</v>
      </c>
      <c r="F101" s="16">
        <f>DATE(AthleteInfo[[#This Row],[Year]],AthleteInfo[[#This Row],[Month]],AthleteInfo[[#This Row],[Day]])</f>
        <v>40073</v>
      </c>
    </row>
    <row r="102" spans="1:6">
      <c r="A102" t="s">
        <v>135</v>
      </c>
      <c r="B102" t="s">
        <v>1</v>
      </c>
      <c r="C102">
        <v>30</v>
      </c>
      <c r="D102" s="2">
        <v>7</v>
      </c>
      <c r="E102">
        <v>2000</v>
      </c>
      <c r="F102" s="12">
        <f>DATE(AthleteInfo[[#This Row],[Year]],AthleteInfo[[#This Row],[Month]],AthleteInfo[[#This Row],[Day]])</f>
        <v>36737</v>
      </c>
    </row>
    <row r="103" spans="1:6">
      <c r="A103" t="s">
        <v>136</v>
      </c>
      <c r="B103" t="s">
        <v>1</v>
      </c>
      <c r="C103">
        <v>30</v>
      </c>
      <c r="D103" s="2">
        <v>5</v>
      </c>
      <c r="E103">
        <v>2009</v>
      </c>
      <c r="F103" s="12">
        <f>DATE(AthleteInfo[[#This Row],[Year]],AthleteInfo[[#This Row],[Month]],AthleteInfo[[#This Row],[Day]])</f>
        <v>39963</v>
      </c>
    </row>
    <row r="104" spans="1:6">
      <c r="A104" t="s">
        <v>137</v>
      </c>
      <c r="B104" t="s">
        <v>1</v>
      </c>
      <c r="C104">
        <v>18</v>
      </c>
      <c r="D104" s="2">
        <v>9</v>
      </c>
      <c r="E104">
        <v>2007</v>
      </c>
      <c r="F104" s="12">
        <f>DATE(AthleteInfo[[#This Row],[Year]],AthleteInfo[[#This Row],[Month]],AthleteInfo[[#This Row],[Day]])</f>
        <v>39343</v>
      </c>
    </row>
    <row r="105" spans="1:6">
      <c r="A105" t="s">
        <v>138</v>
      </c>
      <c r="B105" t="s">
        <v>37</v>
      </c>
      <c r="C105">
        <v>16</v>
      </c>
      <c r="D105" s="2">
        <v>7</v>
      </c>
      <c r="E105">
        <v>2004</v>
      </c>
      <c r="F105" s="12">
        <f>DATE(AthleteInfo[[#This Row],[Year]],AthleteInfo[[#This Row],[Month]],AthleteInfo[[#This Row],[Day]])</f>
        <v>38184</v>
      </c>
    </row>
    <row r="106" spans="1:6">
      <c r="A106" t="s">
        <v>139</v>
      </c>
      <c r="B106" t="s">
        <v>1</v>
      </c>
      <c r="C106">
        <v>3</v>
      </c>
      <c r="D106" s="2">
        <v>9</v>
      </c>
      <c r="E106">
        <v>2009</v>
      </c>
      <c r="F106" s="12">
        <f>DATE(AthleteInfo[[#This Row],[Year]],AthleteInfo[[#This Row],[Month]],AthleteInfo[[#This Row],[Day]])</f>
        <v>40059</v>
      </c>
    </row>
    <row r="107" spans="1:6">
      <c r="A107" t="s">
        <v>140</v>
      </c>
      <c r="B107" t="s">
        <v>1</v>
      </c>
      <c r="C107">
        <v>6</v>
      </c>
      <c r="D107" s="2">
        <v>9</v>
      </c>
      <c r="E107">
        <v>2009</v>
      </c>
      <c r="F107" s="12">
        <f>DATE(AthleteInfo[[#This Row],[Year]],AthleteInfo[[#This Row],[Month]],AthleteInfo[[#This Row],[Day]])</f>
        <v>40062</v>
      </c>
    </row>
    <row r="108" spans="1:6">
      <c r="A108" t="s">
        <v>141</v>
      </c>
      <c r="B108" t="s">
        <v>1</v>
      </c>
      <c r="C108">
        <v>14</v>
      </c>
      <c r="D108" s="2">
        <v>7</v>
      </c>
      <c r="E108">
        <v>2009</v>
      </c>
      <c r="F108" s="12">
        <f>DATE(AthleteInfo[[#This Row],[Year]],AthleteInfo[[#This Row],[Month]],AthleteInfo[[#This Row],[Day]])</f>
        <v>40008</v>
      </c>
    </row>
    <row r="109" spans="1:6">
      <c r="A109" t="s">
        <v>142</v>
      </c>
      <c r="B109" t="s">
        <v>1</v>
      </c>
      <c r="C109">
        <v>19</v>
      </c>
      <c r="D109" s="2">
        <v>9</v>
      </c>
      <c r="E109">
        <v>2003</v>
      </c>
      <c r="F109" s="12">
        <f>DATE(AthleteInfo[[#This Row],[Year]],AthleteInfo[[#This Row],[Month]],AthleteInfo[[#This Row],[Day]])</f>
        <v>37883</v>
      </c>
    </row>
    <row r="110" spans="1:6">
      <c r="A110" t="s">
        <v>143</v>
      </c>
      <c r="B110" t="s">
        <v>1</v>
      </c>
      <c r="C110">
        <v>15</v>
      </c>
      <c r="D110" s="2">
        <v>1</v>
      </c>
      <c r="E110">
        <v>1991</v>
      </c>
      <c r="F110" s="12">
        <f>DATE(AthleteInfo[[#This Row],[Year]],AthleteInfo[[#This Row],[Month]],AthleteInfo[[#This Row],[Day]])</f>
        <v>33253</v>
      </c>
    </row>
    <row r="111" spans="1:6">
      <c r="A111" t="s">
        <v>144</v>
      </c>
      <c r="B111" t="s">
        <v>1</v>
      </c>
      <c r="C111">
        <v>15</v>
      </c>
      <c r="D111" s="2">
        <v>11</v>
      </c>
      <c r="E111">
        <v>2002</v>
      </c>
      <c r="F111" s="12">
        <f>DATE(AthleteInfo[[#This Row],[Year]],AthleteInfo[[#This Row],[Month]],AthleteInfo[[#This Row],[Day]])</f>
        <v>37575</v>
      </c>
    </row>
    <row r="112" spans="1:6">
      <c r="A112" t="s">
        <v>145</v>
      </c>
      <c r="B112" t="s">
        <v>37</v>
      </c>
      <c r="C112">
        <v>19</v>
      </c>
      <c r="D112" s="2">
        <v>12</v>
      </c>
      <c r="E112">
        <v>2001</v>
      </c>
      <c r="F112" s="12">
        <f>DATE(AthleteInfo[[#This Row],[Year]],AthleteInfo[[#This Row],[Month]],AthleteInfo[[#This Row],[Day]])</f>
        <v>37244</v>
      </c>
    </row>
    <row r="113" spans="1:6">
      <c r="A113" t="s">
        <v>146</v>
      </c>
      <c r="B113" t="s">
        <v>1</v>
      </c>
      <c r="C113">
        <v>11</v>
      </c>
      <c r="D113" s="2">
        <v>6</v>
      </c>
      <c r="E113">
        <v>2002</v>
      </c>
      <c r="F113" s="12">
        <f>DATE(AthleteInfo[[#This Row],[Year]],AthleteInfo[[#This Row],[Month]],AthleteInfo[[#This Row],[Day]])</f>
        <v>37418</v>
      </c>
    </row>
    <row r="114" spans="1:6">
      <c r="A114" t="s">
        <v>147</v>
      </c>
      <c r="B114" t="s">
        <v>1</v>
      </c>
      <c r="C114">
        <v>26</v>
      </c>
      <c r="D114" s="2">
        <v>6</v>
      </c>
      <c r="E114">
        <v>2005</v>
      </c>
      <c r="F114" s="12">
        <f>DATE(AthleteInfo[[#This Row],[Year]],AthleteInfo[[#This Row],[Month]],AthleteInfo[[#This Row],[Day]])</f>
        <v>38529</v>
      </c>
    </row>
    <row r="115" spans="1:6">
      <c r="A115" t="s">
        <v>148</v>
      </c>
      <c r="B115" t="s">
        <v>37</v>
      </c>
      <c r="C115">
        <v>2</v>
      </c>
      <c r="D115" s="2">
        <v>7</v>
      </c>
      <c r="E115">
        <v>2005</v>
      </c>
      <c r="F115" s="12">
        <f>DATE(AthleteInfo[[#This Row],[Year]],AthleteInfo[[#This Row],[Month]],AthleteInfo[[#This Row],[Day]])</f>
        <v>38535</v>
      </c>
    </row>
    <row r="116" spans="1:6">
      <c r="A116" t="s">
        <v>149</v>
      </c>
      <c r="B116" t="s">
        <v>37</v>
      </c>
      <c r="C116">
        <v>4</v>
      </c>
      <c r="D116" s="2">
        <v>8</v>
      </c>
      <c r="E116">
        <v>2001</v>
      </c>
      <c r="F116" s="12">
        <f>DATE(AthleteInfo[[#This Row],[Year]],AthleteInfo[[#This Row],[Month]],AthleteInfo[[#This Row],[Day]])</f>
        <v>37107</v>
      </c>
    </row>
    <row r="117" spans="1:6">
      <c r="A117" t="s">
        <v>150</v>
      </c>
      <c r="B117" t="s">
        <v>37</v>
      </c>
      <c r="C117">
        <v>28</v>
      </c>
      <c r="D117" s="2">
        <v>12</v>
      </c>
      <c r="E117">
        <v>2009</v>
      </c>
      <c r="F117" s="12">
        <f>DATE(AthleteInfo[[#This Row],[Year]],AthleteInfo[[#This Row],[Month]],AthleteInfo[[#This Row],[Day]])</f>
        <v>40175</v>
      </c>
    </row>
    <row r="118" spans="1:6">
      <c r="A118" t="s">
        <v>151</v>
      </c>
      <c r="B118" t="s">
        <v>37</v>
      </c>
      <c r="C118">
        <v>30</v>
      </c>
      <c r="D118" s="2">
        <v>4</v>
      </c>
      <c r="E118">
        <v>1999</v>
      </c>
      <c r="F118" s="12">
        <f>DATE(AthleteInfo[[#This Row],[Year]],AthleteInfo[[#This Row],[Month]],AthleteInfo[[#This Row],[Day]])</f>
        <v>36280</v>
      </c>
    </row>
    <row r="119" spans="1:6">
      <c r="A119" t="s">
        <v>152</v>
      </c>
      <c r="B119" t="s">
        <v>68</v>
      </c>
      <c r="C119">
        <v>25</v>
      </c>
      <c r="D119" s="2">
        <v>11</v>
      </c>
      <c r="E119">
        <v>2009</v>
      </c>
      <c r="F119" s="12">
        <f>DATE(AthleteInfo[[#This Row],[Year]],AthleteInfo[[#This Row],[Month]],AthleteInfo[[#This Row],[Day]])</f>
        <v>40142</v>
      </c>
    </row>
    <row r="120" spans="1:6">
      <c r="A120" t="s">
        <v>153</v>
      </c>
      <c r="B120" t="s">
        <v>68</v>
      </c>
      <c r="C120">
        <v>2</v>
      </c>
      <c r="D120" s="2">
        <v>4</v>
      </c>
      <c r="E120">
        <v>2004</v>
      </c>
      <c r="F120" s="12">
        <f>DATE(AthleteInfo[[#This Row],[Year]],AthleteInfo[[#This Row],[Month]],AthleteInfo[[#This Row],[Day]])</f>
        <v>38079</v>
      </c>
    </row>
    <row r="121" spans="1:6">
      <c r="A121" s="17" t="s">
        <v>154</v>
      </c>
      <c r="B121" t="s">
        <v>1</v>
      </c>
      <c r="C121">
        <v>9</v>
      </c>
      <c r="D121" s="2">
        <v>1</v>
      </c>
      <c r="E121">
        <v>2009</v>
      </c>
      <c r="F121" s="16">
        <f>DATE(AthleteInfo[[#This Row],[Year]],AthleteInfo[[#This Row],[Month]],AthleteInfo[[#This Row],[Day]])</f>
        <v>39822</v>
      </c>
    </row>
    <row r="122" spans="1:6">
      <c r="A122" t="s">
        <v>155</v>
      </c>
      <c r="B122" t="s">
        <v>37</v>
      </c>
      <c r="C122">
        <v>22</v>
      </c>
      <c r="D122" s="2">
        <v>5</v>
      </c>
      <c r="E122">
        <v>2006</v>
      </c>
      <c r="F122" s="12">
        <f>DATE(AthleteInfo[[#This Row],[Year]],AthleteInfo[[#This Row],[Month]],AthleteInfo[[#This Row],[Day]])</f>
        <v>38859</v>
      </c>
    </row>
    <row r="123" spans="1:6">
      <c r="A123" t="s">
        <v>156</v>
      </c>
      <c r="B123" t="s">
        <v>37</v>
      </c>
      <c r="C123">
        <v>22</v>
      </c>
      <c r="D123" s="2">
        <v>2</v>
      </c>
      <c r="E123">
        <v>2005</v>
      </c>
      <c r="F123" s="12">
        <f>DATE(AthleteInfo[[#This Row],[Year]],AthleteInfo[[#This Row],[Month]],AthleteInfo[[#This Row],[Day]])</f>
        <v>38405</v>
      </c>
    </row>
    <row r="124" spans="1:6">
      <c r="A124" t="s">
        <v>157</v>
      </c>
      <c r="B124" t="s">
        <v>37</v>
      </c>
      <c r="C124">
        <v>18</v>
      </c>
      <c r="D124" s="2">
        <v>6</v>
      </c>
      <c r="E124">
        <v>2007</v>
      </c>
      <c r="F124" s="12">
        <f>DATE(AthleteInfo[[#This Row],[Year]],AthleteInfo[[#This Row],[Month]],AthleteInfo[[#This Row],[Day]])</f>
        <v>39251</v>
      </c>
    </row>
    <row r="125" spans="1:6">
      <c r="A125" t="s">
        <v>158</v>
      </c>
      <c r="B125" t="s">
        <v>37</v>
      </c>
      <c r="C125">
        <v>6</v>
      </c>
      <c r="D125" s="2">
        <v>6</v>
      </c>
      <c r="E125">
        <v>2008</v>
      </c>
      <c r="F125" s="12">
        <f>DATE(AthleteInfo[[#This Row],[Year]],AthleteInfo[[#This Row],[Month]],AthleteInfo[[#This Row],[Day]])</f>
        <v>39605</v>
      </c>
    </row>
    <row r="126" spans="1:6">
      <c r="A126" t="s">
        <v>159</v>
      </c>
      <c r="B126" t="s">
        <v>1</v>
      </c>
      <c r="C126">
        <v>7</v>
      </c>
      <c r="D126" s="2">
        <v>12</v>
      </c>
      <c r="E126">
        <v>2007</v>
      </c>
      <c r="F126" s="12">
        <f>DATE(AthleteInfo[[#This Row],[Year]],AthleteInfo[[#This Row],[Month]],AthleteInfo[[#This Row],[Day]])</f>
        <v>39423</v>
      </c>
    </row>
    <row r="127" spans="1:6">
      <c r="A127" t="s">
        <v>160</v>
      </c>
      <c r="B127" t="s">
        <v>37</v>
      </c>
      <c r="C127">
        <v>8</v>
      </c>
      <c r="D127" s="2">
        <v>3</v>
      </c>
      <c r="E127">
        <v>2003</v>
      </c>
      <c r="F127" s="12">
        <f>DATE(AthleteInfo[[#This Row],[Year]],AthleteInfo[[#This Row],[Month]],AthleteInfo[[#This Row],[Day]])</f>
        <v>37688</v>
      </c>
    </row>
    <row r="128" spans="1:6">
      <c r="A128" t="s">
        <v>161</v>
      </c>
      <c r="B128" t="s">
        <v>37</v>
      </c>
      <c r="C128">
        <v>30</v>
      </c>
      <c r="D128" s="2">
        <v>6</v>
      </c>
      <c r="E128">
        <v>2006</v>
      </c>
      <c r="F128" s="12">
        <f>DATE(AthleteInfo[[#This Row],[Year]],AthleteInfo[[#This Row],[Month]],AthleteInfo[[#This Row],[Day]])</f>
        <v>38898</v>
      </c>
    </row>
    <row r="129" spans="1:6">
      <c r="A129" t="s">
        <v>162</v>
      </c>
      <c r="B129" t="s">
        <v>37</v>
      </c>
      <c r="C129">
        <v>25</v>
      </c>
      <c r="D129" s="2">
        <v>2</v>
      </c>
      <c r="E129">
        <v>2005</v>
      </c>
      <c r="F129" s="12">
        <f>DATE(AthleteInfo[[#This Row],[Year]],AthleteInfo[[#This Row],[Month]],AthleteInfo[[#This Row],[Day]])</f>
        <v>38408</v>
      </c>
    </row>
    <row r="130" spans="1:6">
      <c r="A130" t="s">
        <v>163</v>
      </c>
      <c r="B130" t="s">
        <v>37</v>
      </c>
      <c r="C130">
        <v>21</v>
      </c>
      <c r="D130" s="2">
        <v>2</v>
      </c>
      <c r="E130">
        <v>2003</v>
      </c>
      <c r="F130" s="12">
        <f>DATE(AthleteInfo[[#This Row],[Year]],AthleteInfo[[#This Row],[Month]],AthleteInfo[[#This Row],[Day]])</f>
        <v>37673</v>
      </c>
    </row>
    <row r="131" spans="1:6">
      <c r="A131" t="s">
        <v>5</v>
      </c>
      <c r="B131" t="s">
        <v>37</v>
      </c>
      <c r="C131">
        <v>20</v>
      </c>
      <c r="D131" s="2">
        <v>1</v>
      </c>
      <c r="E131">
        <v>2007</v>
      </c>
      <c r="F131" s="12">
        <f>DATE(AthleteInfo[[#This Row],[Year]],AthleteInfo[[#This Row],[Month]],AthleteInfo[[#This Row],[Day]])</f>
        <v>39102</v>
      </c>
    </row>
    <row r="132" spans="1:6">
      <c r="A132" t="s">
        <v>5</v>
      </c>
      <c r="B132" t="s">
        <v>37</v>
      </c>
      <c r="C132">
        <v>1</v>
      </c>
      <c r="D132" s="2">
        <v>7</v>
      </c>
      <c r="E132">
        <v>2006</v>
      </c>
      <c r="F132" s="12">
        <v>38899</v>
      </c>
    </row>
    <row r="133" spans="1:6">
      <c r="A133" t="s">
        <v>164</v>
      </c>
      <c r="B133" t="s">
        <v>1</v>
      </c>
      <c r="C133">
        <v>16</v>
      </c>
      <c r="D133" s="2">
        <v>9</v>
      </c>
      <c r="E133">
        <v>2008</v>
      </c>
      <c r="F133" s="12">
        <f>DATE(AthleteInfo[[#This Row],[Year]],AthleteInfo[[#This Row],[Month]],AthleteInfo[[#This Row],[Day]])</f>
        <v>39707</v>
      </c>
    </row>
    <row r="134" spans="1:6">
      <c r="A134" t="s">
        <v>165</v>
      </c>
      <c r="B134" t="s">
        <v>37</v>
      </c>
      <c r="D134" s="2"/>
      <c r="F134" s="12" t="e">
        <f>DATE(AthleteInfo[[#This Row],[Year]],AthleteInfo[[#This Row],[Month]],AthleteInfo[[#This Row],[Day]])</f>
        <v>#NUM!</v>
      </c>
    </row>
    <row r="135" spans="1:6">
      <c r="A135" t="s">
        <v>166</v>
      </c>
      <c r="B135" t="s">
        <v>37</v>
      </c>
      <c r="C135">
        <v>9</v>
      </c>
      <c r="D135" s="2">
        <v>11</v>
      </c>
      <c r="E135">
        <v>2004</v>
      </c>
      <c r="F135" s="12">
        <f>DATE(AthleteInfo[[#This Row],[Year]],AthleteInfo[[#This Row],[Month]],AthleteInfo[[#This Row],[Day]])</f>
        <v>38300</v>
      </c>
    </row>
    <row r="136" spans="1:6">
      <c r="A136" t="s">
        <v>167</v>
      </c>
      <c r="B136" t="s">
        <v>37</v>
      </c>
      <c r="C136">
        <v>26</v>
      </c>
      <c r="D136" s="2">
        <v>8</v>
      </c>
      <c r="E136">
        <v>2005</v>
      </c>
      <c r="F136" s="12">
        <f>DATE(AthleteInfo[[#This Row],[Year]],AthleteInfo[[#This Row],[Month]],AthleteInfo[[#This Row],[Day]])</f>
        <v>38590</v>
      </c>
    </row>
    <row r="137" spans="1:6">
      <c r="A137" t="s">
        <v>168</v>
      </c>
      <c r="B137" t="s">
        <v>37</v>
      </c>
      <c r="C137">
        <v>10</v>
      </c>
      <c r="D137" s="2">
        <v>9</v>
      </c>
      <c r="E137">
        <v>2002</v>
      </c>
      <c r="F137" s="12">
        <f>DATE(AthleteInfo[[#This Row],[Year]],AthleteInfo[[#This Row],[Month]],AthleteInfo[[#This Row],[Day]])</f>
        <v>37509</v>
      </c>
    </row>
    <row r="138" spans="1:6">
      <c r="A138" s="17" t="s">
        <v>169</v>
      </c>
      <c r="B138" t="s">
        <v>1</v>
      </c>
      <c r="C138">
        <v>1</v>
      </c>
      <c r="D138" s="2">
        <v>12</v>
      </c>
      <c r="E138">
        <v>2007</v>
      </c>
      <c r="F138" s="16">
        <f>DATE(AthleteInfo[[#This Row],[Year]],AthleteInfo[[#This Row],[Month]],AthleteInfo[[#This Row],[Day]])</f>
        <v>39417</v>
      </c>
    </row>
    <row r="139" spans="1:6">
      <c r="A139" t="s">
        <v>170</v>
      </c>
      <c r="B139" t="s">
        <v>37</v>
      </c>
      <c r="C139">
        <v>24</v>
      </c>
      <c r="D139" s="2">
        <v>11</v>
      </c>
      <c r="E139">
        <v>2002</v>
      </c>
      <c r="F139" s="12">
        <f>DATE(AthleteInfo[[#This Row],[Year]],AthleteInfo[[#This Row],[Month]],AthleteInfo[[#This Row],[Day]])</f>
        <v>37584</v>
      </c>
    </row>
    <row r="140" spans="1:6">
      <c r="A140" t="s">
        <v>171</v>
      </c>
      <c r="B140" t="s">
        <v>37</v>
      </c>
      <c r="C140">
        <v>2</v>
      </c>
      <c r="D140" s="2">
        <v>1</v>
      </c>
      <c r="E140">
        <v>2009</v>
      </c>
      <c r="F140" s="12">
        <f>DATE(AthleteInfo[[#This Row],[Year]],AthleteInfo[[#This Row],[Month]],AthleteInfo[[#This Row],[Day]])</f>
        <v>39815</v>
      </c>
    </row>
    <row r="141" spans="1:6">
      <c r="A141" t="s">
        <v>172</v>
      </c>
      <c r="B141" t="s">
        <v>37</v>
      </c>
      <c r="C141">
        <v>23</v>
      </c>
      <c r="D141" s="2">
        <v>8</v>
      </c>
      <c r="E141">
        <v>1997</v>
      </c>
      <c r="F141" s="12">
        <f>DATE(AthleteInfo[[#This Row],[Year]],AthleteInfo[[#This Row],[Month]],AthleteInfo[[#This Row],[Day]])</f>
        <v>35665</v>
      </c>
    </row>
    <row r="142" spans="1:6">
      <c r="A142" t="s">
        <v>173</v>
      </c>
      <c r="B142" t="s">
        <v>37</v>
      </c>
      <c r="C142">
        <v>21</v>
      </c>
      <c r="D142" s="2">
        <v>7</v>
      </c>
      <c r="E142">
        <v>2006</v>
      </c>
      <c r="F142" s="12">
        <f>DATE(AthleteInfo[[#This Row],[Year]],AthleteInfo[[#This Row],[Month]],AthleteInfo[[#This Row],[Day]])</f>
        <v>38919</v>
      </c>
    </row>
    <row r="143" spans="1:6">
      <c r="A143" t="s">
        <v>174</v>
      </c>
      <c r="B143" t="s">
        <v>37</v>
      </c>
      <c r="C143">
        <v>8</v>
      </c>
      <c r="D143" s="2">
        <v>2</v>
      </c>
      <c r="E143">
        <v>2004</v>
      </c>
      <c r="F143" s="12">
        <f>DATE(AthleteInfo[[#This Row],[Year]],AthleteInfo[[#This Row],[Month]],AthleteInfo[[#This Row],[Day]])</f>
        <v>38025</v>
      </c>
    </row>
    <row r="144" spans="1:6">
      <c r="A144" t="s">
        <v>175</v>
      </c>
      <c r="B144" t="s">
        <v>37</v>
      </c>
      <c r="C144">
        <v>11</v>
      </c>
      <c r="D144" s="2">
        <v>2</v>
      </c>
      <c r="E144">
        <v>2007</v>
      </c>
      <c r="F144" s="12">
        <f>DATE(AthleteInfo[[#This Row],[Year]],AthleteInfo[[#This Row],[Month]],AthleteInfo[[#This Row],[Day]])</f>
        <v>39124</v>
      </c>
    </row>
    <row r="145" spans="1:6">
      <c r="A145" t="s">
        <v>176</v>
      </c>
      <c r="B145" t="s">
        <v>1</v>
      </c>
      <c r="C145">
        <v>18</v>
      </c>
      <c r="D145" s="2">
        <v>9</v>
      </c>
      <c r="E145">
        <v>2008</v>
      </c>
      <c r="F145" s="12">
        <f>DATE(AthleteInfo[[#This Row],[Year]],AthleteInfo[[#This Row],[Month]],AthleteInfo[[#This Row],[Day]])</f>
        <v>39709</v>
      </c>
    </row>
    <row r="146" spans="1:6">
      <c r="A146" t="s">
        <v>177</v>
      </c>
      <c r="B146" t="s">
        <v>1</v>
      </c>
      <c r="C146">
        <v>19</v>
      </c>
      <c r="D146" s="2">
        <v>9</v>
      </c>
      <c r="E146">
        <v>2004</v>
      </c>
      <c r="F146" s="12">
        <f>DATE(AthleteInfo[[#This Row],[Year]],AthleteInfo[[#This Row],[Month]],AthleteInfo[[#This Row],[Day]])</f>
        <v>38249</v>
      </c>
    </row>
    <row r="147" spans="1:6">
      <c r="A147" t="s">
        <v>178</v>
      </c>
      <c r="B147" t="s">
        <v>1</v>
      </c>
      <c r="C147">
        <v>15</v>
      </c>
      <c r="D147" s="2">
        <v>7</v>
      </c>
      <c r="E147">
        <v>1997</v>
      </c>
      <c r="F147" s="12">
        <f>DATE(AthleteInfo[[#This Row],[Year]],AthleteInfo[[#This Row],[Month]],AthleteInfo[[#This Row],[Day]])</f>
        <v>35626</v>
      </c>
    </row>
    <row r="148" spans="1:6">
      <c r="A148" t="s">
        <v>179</v>
      </c>
      <c r="B148" t="s">
        <v>1</v>
      </c>
      <c r="C148">
        <v>11</v>
      </c>
      <c r="D148" s="2">
        <v>12</v>
      </c>
      <c r="E148">
        <v>2004</v>
      </c>
      <c r="F148" s="12">
        <f>DATE(AthleteInfo[[#This Row],[Year]],AthleteInfo[[#This Row],[Month]],AthleteInfo[[#This Row],[Day]])</f>
        <v>38332</v>
      </c>
    </row>
    <row r="149" spans="1:6">
      <c r="A149" t="s">
        <v>180</v>
      </c>
      <c r="B149" t="s">
        <v>37</v>
      </c>
      <c r="C149">
        <v>5</v>
      </c>
      <c r="D149" s="2">
        <v>8</v>
      </c>
      <c r="E149">
        <v>2008</v>
      </c>
      <c r="F149" s="12">
        <f>DATE(AthleteInfo[[#This Row],[Year]],AthleteInfo[[#This Row],[Month]],AthleteInfo[[#This Row],[Day]])</f>
        <v>39665</v>
      </c>
    </row>
    <row r="150" spans="1:6">
      <c r="A150" t="s">
        <v>181</v>
      </c>
      <c r="B150" t="s">
        <v>37</v>
      </c>
      <c r="C150">
        <v>1</v>
      </c>
      <c r="D150" s="2">
        <v>4</v>
      </c>
      <c r="E150">
        <v>2002</v>
      </c>
      <c r="F150" s="12">
        <f>DATE(AthleteInfo[[#This Row],[Year]],AthleteInfo[[#This Row],[Month]],AthleteInfo[[#This Row],[Day]])</f>
        <v>37347</v>
      </c>
    </row>
    <row r="151" spans="1:6">
      <c r="A151" t="s">
        <v>182</v>
      </c>
      <c r="B151" t="s">
        <v>37</v>
      </c>
      <c r="C151">
        <v>21</v>
      </c>
      <c r="D151" s="2">
        <v>6</v>
      </c>
      <c r="E151">
        <v>2003</v>
      </c>
      <c r="F151" s="12">
        <f>DATE(AthleteInfo[[#This Row],[Year]],AthleteInfo[[#This Row],[Month]],AthleteInfo[[#This Row],[Day]])</f>
        <v>37793</v>
      </c>
    </row>
    <row r="152" spans="1:6">
      <c r="A152" t="s">
        <v>183</v>
      </c>
      <c r="B152" t="s">
        <v>37</v>
      </c>
      <c r="C152">
        <v>16</v>
      </c>
      <c r="D152" s="2">
        <v>8</v>
      </c>
      <c r="E152">
        <v>2003</v>
      </c>
      <c r="F152" s="12">
        <f>DATE(AthleteInfo[[#This Row],[Year]],AthleteInfo[[#This Row],[Month]],AthleteInfo[[#This Row],[Day]])</f>
        <v>37849</v>
      </c>
    </row>
    <row r="153" spans="1:6">
      <c r="A153" t="s">
        <v>184</v>
      </c>
      <c r="B153" t="s">
        <v>1</v>
      </c>
      <c r="C153">
        <v>25</v>
      </c>
      <c r="D153" s="2">
        <v>9</v>
      </c>
      <c r="E153">
        <v>2007</v>
      </c>
      <c r="F153" s="12">
        <f>DATE(AthleteInfo[[#This Row],[Year]],AthleteInfo[[#This Row],[Month]],AthleteInfo[[#This Row],[Day]])</f>
        <v>39350</v>
      </c>
    </row>
    <row r="154" spans="1:6">
      <c r="A154" t="s">
        <v>185</v>
      </c>
      <c r="B154" t="s">
        <v>1</v>
      </c>
      <c r="C154">
        <v>31</v>
      </c>
      <c r="D154" s="2">
        <v>5</v>
      </c>
      <c r="E154">
        <v>1998</v>
      </c>
      <c r="F154" s="12">
        <f>DATE(AthleteInfo[[#This Row],[Year]],AthleteInfo[[#This Row],[Month]],AthleteInfo[[#This Row],[Day]])</f>
        <v>35946</v>
      </c>
    </row>
    <row r="155" spans="1:6">
      <c r="A155" t="s">
        <v>186</v>
      </c>
      <c r="B155" t="s">
        <v>1</v>
      </c>
      <c r="C155">
        <v>22</v>
      </c>
      <c r="D155" s="2">
        <v>11</v>
      </c>
      <c r="E155">
        <v>2001</v>
      </c>
      <c r="F155" s="12">
        <f>DATE(AthleteInfo[[#This Row],[Year]],AthleteInfo[[#This Row],[Month]],AthleteInfo[[#This Row],[Day]])</f>
        <v>37217</v>
      </c>
    </row>
    <row r="156" spans="1:6">
      <c r="A156" t="s">
        <v>187</v>
      </c>
      <c r="B156" t="s">
        <v>1</v>
      </c>
      <c r="C156">
        <v>6</v>
      </c>
      <c r="D156" s="2">
        <v>9</v>
      </c>
      <c r="E156">
        <v>2006</v>
      </c>
      <c r="F156" s="12">
        <f>DATE(AthleteInfo[[#This Row],[Year]],AthleteInfo[[#This Row],[Month]],AthleteInfo[[#This Row],[Day]])</f>
        <v>38966</v>
      </c>
    </row>
    <row r="157" spans="1:6">
      <c r="A157" t="s">
        <v>188</v>
      </c>
      <c r="B157" t="s">
        <v>37</v>
      </c>
      <c r="C157">
        <v>28</v>
      </c>
      <c r="D157" s="2">
        <v>12</v>
      </c>
      <c r="E157">
        <v>2006</v>
      </c>
      <c r="F157" s="12">
        <f>DATE(AthleteInfo[[#This Row],[Year]],AthleteInfo[[#This Row],[Month]],AthleteInfo[[#This Row],[Day]])</f>
        <v>39079</v>
      </c>
    </row>
    <row r="158" spans="1:6">
      <c r="A158" t="s">
        <v>189</v>
      </c>
      <c r="B158" t="s">
        <v>1</v>
      </c>
      <c r="C158">
        <v>16</v>
      </c>
      <c r="D158" s="2">
        <v>11</v>
      </c>
      <c r="E158">
        <v>2005</v>
      </c>
      <c r="F158" s="12">
        <f>DATE(AthleteInfo[[#This Row],[Year]],AthleteInfo[[#This Row],[Month]],AthleteInfo[[#This Row],[Day]])</f>
        <v>38672</v>
      </c>
    </row>
    <row r="159" spans="1:6">
      <c r="A159" t="s">
        <v>190</v>
      </c>
      <c r="B159" t="s">
        <v>37</v>
      </c>
      <c r="C159">
        <v>21</v>
      </c>
      <c r="D159" s="2">
        <v>2</v>
      </c>
      <c r="E159">
        <v>2004</v>
      </c>
      <c r="F159" s="12">
        <f>DATE(AthleteInfo[[#This Row],[Year]],AthleteInfo[[#This Row],[Month]],AthleteInfo[[#This Row],[Day]])</f>
        <v>38038</v>
      </c>
    </row>
    <row r="160" spans="1:6">
      <c r="A160" t="s">
        <v>191</v>
      </c>
      <c r="B160" t="s">
        <v>37</v>
      </c>
      <c r="C160">
        <v>1</v>
      </c>
      <c r="D160" s="2">
        <v>8</v>
      </c>
      <c r="E160">
        <v>2003</v>
      </c>
      <c r="F160" s="12">
        <f>DATE(AthleteInfo[[#This Row],[Year]],AthleteInfo[[#This Row],[Month]],AthleteInfo[[#This Row],[Day]])</f>
        <v>37834</v>
      </c>
    </row>
    <row r="161" spans="1:6">
      <c r="A161" t="s">
        <v>192</v>
      </c>
      <c r="B161" t="s">
        <v>37</v>
      </c>
      <c r="C161">
        <v>4</v>
      </c>
      <c r="D161" s="2">
        <v>7</v>
      </c>
      <c r="E161">
        <v>2001</v>
      </c>
      <c r="F161" s="12">
        <f>DATE(AthleteInfo[[#This Row],[Year]],AthleteInfo[[#This Row],[Month]],AthleteInfo[[#This Row],[Day]])</f>
        <v>37076</v>
      </c>
    </row>
    <row r="162" spans="1:6">
      <c r="A162" t="s">
        <v>193</v>
      </c>
      <c r="B162" t="s">
        <v>37</v>
      </c>
      <c r="C162">
        <v>19</v>
      </c>
      <c r="D162" s="2">
        <v>2</v>
      </c>
      <c r="E162">
        <v>2009</v>
      </c>
      <c r="F162" s="12">
        <f>DATE(AthleteInfo[[#This Row],[Year]],AthleteInfo[[#This Row],[Month]],AthleteInfo[[#This Row],[Day]])</f>
        <v>39863</v>
      </c>
    </row>
    <row r="163" spans="1:6">
      <c r="A163" t="s">
        <v>194</v>
      </c>
      <c r="B163" t="s">
        <v>37</v>
      </c>
      <c r="C163">
        <v>2</v>
      </c>
      <c r="D163" s="2">
        <v>7</v>
      </c>
      <c r="E163">
        <v>2006</v>
      </c>
      <c r="F163" s="12">
        <f>DATE(AthleteInfo[[#This Row],[Year]],AthleteInfo[[#This Row],[Month]],AthleteInfo[[#This Row],[Day]])</f>
        <v>38900</v>
      </c>
    </row>
    <row r="164" spans="1:6">
      <c r="A164" t="s">
        <v>195</v>
      </c>
      <c r="B164" t="s">
        <v>37</v>
      </c>
      <c r="C164">
        <v>15</v>
      </c>
      <c r="D164" s="2">
        <v>5</v>
      </c>
      <c r="E164">
        <v>2000</v>
      </c>
      <c r="F164" s="12">
        <f>DATE(AthleteInfo[[#This Row],[Year]],AthleteInfo[[#This Row],[Month]],AthleteInfo[[#This Row],[Day]])</f>
        <v>36661</v>
      </c>
    </row>
    <row r="165" spans="1:6">
      <c r="A165" t="s">
        <v>196</v>
      </c>
      <c r="B165" t="s">
        <v>68</v>
      </c>
      <c r="C165">
        <v>30</v>
      </c>
      <c r="D165" s="2">
        <v>9</v>
      </c>
      <c r="E165">
        <v>2006</v>
      </c>
      <c r="F165" s="12">
        <f>DATE(AthleteInfo[[#This Row],[Year]],AthleteInfo[[#This Row],[Month]],AthleteInfo[[#This Row],[Day]])</f>
        <v>38990</v>
      </c>
    </row>
    <row r="166" spans="1:6">
      <c r="A166" t="s">
        <v>197</v>
      </c>
      <c r="B166" t="s">
        <v>1</v>
      </c>
      <c r="C166">
        <v>16</v>
      </c>
      <c r="D166" s="2">
        <v>8</v>
      </c>
      <c r="E166">
        <v>2005</v>
      </c>
      <c r="F166" s="12">
        <f>DATE(AthleteInfo[[#This Row],[Year]],AthleteInfo[[#This Row],[Month]],AthleteInfo[[#This Row],[Day]])</f>
        <v>38580</v>
      </c>
    </row>
    <row r="167" spans="1:6">
      <c r="A167" t="s">
        <v>198</v>
      </c>
      <c r="B167" t="s">
        <v>1</v>
      </c>
      <c r="C167">
        <v>21</v>
      </c>
      <c r="D167" s="2">
        <v>5</v>
      </c>
      <c r="E167">
        <v>2006</v>
      </c>
      <c r="F167" s="12">
        <f>DATE(AthleteInfo[[#This Row],[Year]],AthleteInfo[[#This Row],[Month]],AthleteInfo[[#This Row],[Day]])</f>
        <v>38858</v>
      </c>
    </row>
    <row r="168" spans="1:6">
      <c r="A168" t="s">
        <v>199</v>
      </c>
      <c r="B168" t="s">
        <v>1</v>
      </c>
      <c r="C168">
        <v>12</v>
      </c>
      <c r="D168" s="2">
        <v>7</v>
      </c>
      <c r="E168">
        <v>2004</v>
      </c>
      <c r="F168" s="12">
        <f>DATE(AthleteInfo[[#This Row],[Year]],AthleteInfo[[#This Row],[Month]],AthleteInfo[[#This Row],[Day]])</f>
        <v>38180</v>
      </c>
    </row>
    <row r="169" spans="1:6">
      <c r="A169" t="s">
        <v>200</v>
      </c>
      <c r="B169" t="s">
        <v>1</v>
      </c>
      <c r="C169">
        <v>6</v>
      </c>
      <c r="D169" s="2">
        <v>9</v>
      </c>
      <c r="E169">
        <v>2007</v>
      </c>
      <c r="F169" s="12">
        <f>DATE(AthleteInfo[[#This Row],[Year]],AthleteInfo[[#This Row],[Month]],AthleteInfo[[#This Row],[Day]])</f>
        <v>39331</v>
      </c>
    </row>
    <row r="170" spans="1:6">
      <c r="A170" t="s">
        <v>201</v>
      </c>
      <c r="B170" t="s">
        <v>68</v>
      </c>
      <c r="C170">
        <v>23</v>
      </c>
      <c r="D170" s="2">
        <v>10</v>
      </c>
      <c r="E170">
        <v>2004</v>
      </c>
      <c r="F170" s="12">
        <f>DATE(AthleteInfo[[#This Row],[Year]],AthleteInfo[[#This Row],[Month]],AthleteInfo[[#This Row],[Day]])</f>
        <v>38283</v>
      </c>
    </row>
    <row r="171" spans="1:6">
      <c r="A171" t="s">
        <v>202</v>
      </c>
      <c r="B171" t="s">
        <v>1</v>
      </c>
      <c r="C171">
        <v>3</v>
      </c>
      <c r="D171" s="2">
        <v>9</v>
      </c>
      <c r="E171">
        <v>2003</v>
      </c>
      <c r="F171" s="12">
        <f>DATE(AthleteInfo[[#This Row],[Year]],AthleteInfo[[#This Row],[Month]],AthleteInfo[[#This Row],[Day]])</f>
        <v>37867</v>
      </c>
    </row>
    <row r="172" spans="1:6">
      <c r="A172" t="s">
        <v>203</v>
      </c>
      <c r="B172" t="s">
        <v>37</v>
      </c>
      <c r="C172">
        <v>21</v>
      </c>
      <c r="D172" s="2">
        <v>6</v>
      </c>
      <c r="E172">
        <v>2004</v>
      </c>
      <c r="F172" s="12">
        <f>DATE(AthleteInfo[[#This Row],[Year]],AthleteInfo[[#This Row],[Month]],AthleteInfo[[#This Row],[Day]])</f>
        <v>38159</v>
      </c>
    </row>
    <row r="173" spans="1:6">
      <c r="A173" t="s">
        <v>204</v>
      </c>
      <c r="B173" t="s">
        <v>37</v>
      </c>
      <c r="C173">
        <v>12</v>
      </c>
      <c r="D173" s="2">
        <v>7</v>
      </c>
      <c r="E173">
        <v>2005</v>
      </c>
      <c r="F173" s="12">
        <f>DATE(AthleteInfo[[#This Row],[Year]],AthleteInfo[[#This Row],[Month]],AthleteInfo[[#This Row],[Day]])</f>
        <v>38545</v>
      </c>
    </row>
    <row r="174" spans="1:6">
      <c r="A174" t="s">
        <v>205</v>
      </c>
      <c r="B174" t="s">
        <v>37</v>
      </c>
      <c r="C174">
        <v>27</v>
      </c>
      <c r="D174" s="2">
        <v>11</v>
      </c>
      <c r="E174">
        <v>2006</v>
      </c>
      <c r="F174" s="12">
        <f>DATE(AthleteInfo[[#This Row],[Year]],AthleteInfo[[#This Row],[Month]],AthleteInfo[[#This Row],[Day]])</f>
        <v>39048</v>
      </c>
    </row>
    <row r="175" spans="1:6">
      <c r="A175" t="s">
        <v>206</v>
      </c>
      <c r="B175" t="s">
        <v>37</v>
      </c>
      <c r="C175">
        <v>20</v>
      </c>
      <c r="D175" s="2">
        <v>9</v>
      </c>
      <c r="E175">
        <v>2005</v>
      </c>
      <c r="F175" s="12">
        <f>DATE(AthleteInfo[[#This Row],[Year]],AthleteInfo[[#This Row],[Month]],AthleteInfo[[#This Row],[Day]])</f>
        <v>38615</v>
      </c>
    </row>
    <row r="176" spans="1:6">
      <c r="A176" t="s">
        <v>207</v>
      </c>
      <c r="B176" t="s">
        <v>37</v>
      </c>
      <c r="C176">
        <v>18</v>
      </c>
      <c r="D176" s="2">
        <v>2</v>
      </c>
      <c r="E176">
        <v>2008</v>
      </c>
      <c r="F176" s="12">
        <f>DATE(AthleteInfo[[#This Row],[Year]],AthleteInfo[[#This Row],[Month]],AthleteInfo[[#This Row],[Day]])</f>
        <v>39496</v>
      </c>
    </row>
    <row r="177" spans="1:6">
      <c r="A177" t="s">
        <v>208</v>
      </c>
      <c r="B177" t="s">
        <v>37</v>
      </c>
      <c r="C177">
        <v>25</v>
      </c>
      <c r="D177" s="2">
        <v>3</v>
      </c>
      <c r="E177">
        <v>2006</v>
      </c>
      <c r="F177" s="12">
        <f>DATE(AthleteInfo[[#This Row],[Year]],AthleteInfo[[#This Row],[Month]],AthleteInfo[[#This Row],[Day]])</f>
        <v>38801</v>
      </c>
    </row>
    <row r="178" spans="1:6">
      <c r="A178" t="s">
        <v>209</v>
      </c>
      <c r="B178" t="s">
        <v>1</v>
      </c>
      <c r="C178">
        <v>20</v>
      </c>
      <c r="D178" s="2">
        <v>7</v>
      </c>
      <c r="E178">
        <v>2002</v>
      </c>
      <c r="F178" s="12">
        <f>DATE(AthleteInfo[[#This Row],[Year]],AthleteInfo[[#This Row],[Month]],AthleteInfo[[#This Row],[Day]])</f>
        <v>37457</v>
      </c>
    </row>
    <row r="179" spans="1:6">
      <c r="A179" t="s">
        <v>210</v>
      </c>
      <c r="B179" t="s">
        <v>1</v>
      </c>
      <c r="C179">
        <v>26</v>
      </c>
      <c r="D179" s="2">
        <v>4</v>
      </c>
      <c r="E179">
        <v>2008</v>
      </c>
      <c r="F179" s="12">
        <f>DATE(AthleteInfo[[#This Row],[Year]],AthleteInfo[[#This Row],[Month]],AthleteInfo[[#This Row],[Day]])</f>
        <v>39564</v>
      </c>
    </row>
    <row r="180" spans="1:6">
      <c r="A180" t="s">
        <v>211</v>
      </c>
      <c r="B180" t="s">
        <v>37</v>
      </c>
      <c r="C180">
        <v>5</v>
      </c>
      <c r="D180" s="2">
        <v>7</v>
      </c>
      <c r="E180">
        <v>2005</v>
      </c>
      <c r="F180" s="12">
        <f>DATE(AthleteInfo[[#This Row],[Year]],AthleteInfo[[#This Row],[Month]],AthleteInfo[[#This Row],[Day]])</f>
        <v>38538</v>
      </c>
    </row>
    <row r="181" spans="1:6">
      <c r="A181" t="s">
        <v>212</v>
      </c>
      <c r="B181" t="s">
        <v>37</v>
      </c>
      <c r="D181" s="2"/>
      <c r="F181" s="12" t="e">
        <f>DATE(AthleteInfo[[#This Row],[Year]],AthleteInfo[[#This Row],[Month]],AthleteInfo[[#This Row],[Day]])</f>
        <v>#NUM!</v>
      </c>
    </row>
    <row r="182" spans="1:6">
      <c r="A182" t="s">
        <v>213</v>
      </c>
      <c r="B182" t="s">
        <v>1</v>
      </c>
      <c r="C182">
        <v>2</v>
      </c>
      <c r="D182" s="2">
        <v>5</v>
      </c>
      <c r="E182">
        <v>1999</v>
      </c>
      <c r="F182" s="12">
        <f>DATE(AthleteInfo[[#This Row],[Year]],AthleteInfo[[#This Row],[Month]],AthleteInfo[[#This Row],[Day]])</f>
        <v>36282</v>
      </c>
    </row>
    <row r="183" spans="1:6">
      <c r="A183" t="s">
        <v>214</v>
      </c>
      <c r="B183" t="s">
        <v>1</v>
      </c>
      <c r="C183">
        <v>12</v>
      </c>
      <c r="D183" s="2">
        <v>1</v>
      </c>
      <c r="E183">
        <v>2007</v>
      </c>
      <c r="F183" s="12">
        <f>DATE(AthleteInfo[[#This Row],[Year]],AthleteInfo[[#This Row],[Month]],AthleteInfo[[#This Row],[Day]])</f>
        <v>39094</v>
      </c>
    </row>
    <row r="184" spans="1:6">
      <c r="A184" t="s">
        <v>215</v>
      </c>
      <c r="B184" t="s">
        <v>37</v>
      </c>
      <c r="C184">
        <v>31</v>
      </c>
      <c r="D184" s="2">
        <v>5</v>
      </c>
      <c r="E184">
        <v>2001</v>
      </c>
      <c r="F184" s="12">
        <f>DATE(AthleteInfo[[#This Row],[Year]],AthleteInfo[[#This Row],[Month]],AthleteInfo[[#This Row],[Day]])</f>
        <v>37042</v>
      </c>
    </row>
    <row r="185" spans="1:6">
      <c r="A185" t="s">
        <v>216</v>
      </c>
      <c r="B185" t="s">
        <v>37</v>
      </c>
      <c r="C185">
        <v>21</v>
      </c>
      <c r="D185" s="2">
        <v>6</v>
      </c>
      <c r="E185">
        <v>2008</v>
      </c>
      <c r="F185" s="12">
        <f>DATE(AthleteInfo[[#This Row],[Year]],AthleteInfo[[#This Row],[Month]],AthleteInfo[[#This Row],[Day]])</f>
        <v>39620</v>
      </c>
    </row>
    <row r="186" spans="1:6">
      <c r="A186" t="s">
        <v>217</v>
      </c>
      <c r="B186" t="s">
        <v>1</v>
      </c>
      <c r="C186">
        <v>17</v>
      </c>
      <c r="D186" s="2">
        <v>10</v>
      </c>
      <c r="E186">
        <v>2007</v>
      </c>
      <c r="F186" s="12">
        <f>DATE(AthleteInfo[[#This Row],[Year]],AthleteInfo[[#This Row],[Month]],AthleteInfo[[#This Row],[Day]])</f>
        <v>39372</v>
      </c>
    </row>
    <row r="187" spans="1:6">
      <c r="A187" t="s">
        <v>218</v>
      </c>
      <c r="B187" t="s">
        <v>1</v>
      </c>
      <c r="C187">
        <v>13</v>
      </c>
      <c r="D187" s="2">
        <v>4</v>
      </c>
      <c r="E187">
        <v>1993</v>
      </c>
      <c r="F187" s="12">
        <f>DATE(AthleteInfo[[#This Row],[Year]],AthleteInfo[[#This Row],[Month]],AthleteInfo[[#This Row],[Day]])</f>
        <v>34072</v>
      </c>
    </row>
    <row r="188" spans="1:6">
      <c r="A188" t="s">
        <v>219</v>
      </c>
      <c r="B188" t="s">
        <v>68</v>
      </c>
      <c r="C188">
        <v>26</v>
      </c>
      <c r="D188" s="2">
        <v>6</v>
      </c>
      <c r="E188">
        <v>2006</v>
      </c>
      <c r="F188" s="12">
        <f>DATE(AthleteInfo[[#This Row],[Year]],AthleteInfo[[#This Row],[Month]],AthleteInfo[[#This Row],[Day]])</f>
        <v>38894</v>
      </c>
    </row>
    <row r="189" spans="1:6">
      <c r="A189" t="s">
        <v>220</v>
      </c>
      <c r="B189" t="s">
        <v>37</v>
      </c>
      <c r="C189">
        <v>27</v>
      </c>
      <c r="D189" s="2">
        <v>2</v>
      </c>
      <c r="E189">
        <v>2001</v>
      </c>
      <c r="F189" s="12">
        <f>DATE(AthleteInfo[[#This Row],[Year]],AthleteInfo[[#This Row],[Month]],AthleteInfo[[#This Row],[Day]])</f>
        <v>36949</v>
      </c>
    </row>
    <row r="190" spans="1:6">
      <c r="A190" t="s">
        <v>221</v>
      </c>
      <c r="B190" t="s">
        <v>37</v>
      </c>
      <c r="C190">
        <v>7</v>
      </c>
      <c r="D190" s="2">
        <v>4</v>
      </c>
      <c r="E190">
        <v>2006</v>
      </c>
      <c r="F190" s="12">
        <f>DATE(AthleteInfo[[#This Row],[Year]],AthleteInfo[[#This Row],[Month]],AthleteInfo[[#This Row],[Day]])</f>
        <v>38814</v>
      </c>
    </row>
    <row r="191" spans="1:6">
      <c r="A191" t="s">
        <v>222</v>
      </c>
      <c r="B191" t="s">
        <v>37</v>
      </c>
      <c r="D191" s="2"/>
      <c r="F191" s="12" t="e">
        <f>DATE(AthleteInfo[[#This Row],[Year]],AthleteInfo[[#This Row],[Month]],AthleteInfo[[#This Row],[Day]])</f>
        <v>#NUM!</v>
      </c>
    </row>
    <row r="192" spans="1:6">
      <c r="A192" t="s">
        <v>223</v>
      </c>
      <c r="B192" t="s">
        <v>68</v>
      </c>
      <c r="C192">
        <v>15</v>
      </c>
      <c r="D192" s="2">
        <v>3</v>
      </c>
      <c r="E192">
        <v>2006</v>
      </c>
      <c r="F192" s="12">
        <f>DATE(AthleteInfo[[#This Row],[Year]],AthleteInfo[[#This Row],[Month]],AthleteInfo[[#This Row],[Day]])</f>
        <v>38791</v>
      </c>
    </row>
    <row r="193" spans="1:6">
      <c r="A193" t="s">
        <v>224</v>
      </c>
      <c r="B193" t="s">
        <v>37</v>
      </c>
      <c r="C193">
        <v>26</v>
      </c>
      <c r="D193" s="2">
        <v>9</v>
      </c>
      <c r="E193">
        <v>2005</v>
      </c>
      <c r="F193" s="12">
        <f>DATE(AthleteInfo[[#This Row],[Year]],AthleteInfo[[#This Row],[Month]],AthleteInfo[[#This Row],[Day]])</f>
        <v>38621</v>
      </c>
    </row>
    <row r="194" spans="1:6">
      <c r="A194" t="s">
        <v>225</v>
      </c>
      <c r="B194" t="s">
        <v>37</v>
      </c>
      <c r="C194">
        <v>18</v>
      </c>
      <c r="D194" s="2">
        <v>3</v>
      </c>
      <c r="E194">
        <v>2006</v>
      </c>
      <c r="F194" s="12">
        <f>DATE(AthleteInfo[[#This Row],[Year]],AthleteInfo[[#This Row],[Month]],AthleteInfo[[#This Row],[Day]])</f>
        <v>38794</v>
      </c>
    </row>
    <row r="195" spans="1:6">
      <c r="A195" t="s">
        <v>226</v>
      </c>
      <c r="B195" t="s">
        <v>37</v>
      </c>
      <c r="C195">
        <v>9</v>
      </c>
      <c r="D195" s="2">
        <v>11</v>
      </c>
      <c r="E195">
        <v>2007</v>
      </c>
      <c r="F195" s="12">
        <f>DATE(AthleteInfo[[#This Row],[Year]],AthleteInfo[[#This Row],[Month]],AthleteInfo[[#This Row],[Day]])</f>
        <v>39395</v>
      </c>
    </row>
    <row r="196" spans="1:6">
      <c r="A196" t="s">
        <v>227</v>
      </c>
      <c r="B196" t="s">
        <v>37</v>
      </c>
      <c r="C196">
        <v>7</v>
      </c>
      <c r="D196" s="2">
        <v>1</v>
      </c>
      <c r="E196">
        <v>2006</v>
      </c>
      <c r="F196" s="12">
        <f>DATE(AthleteInfo[[#This Row],[Year]],AthleteInfo[[#This Row],[Month]],AthleteInfo[[#This Row],[Day]])</f>
        <v>38724</v>
      </c>
    </row>
    <row r="197" spans="1:6">
      <c r="A197" t="s">
        <v>228</v>
      </c>
      <c r="B197" t="s">
        <v>37</v>
      </c>
      <c r="C197">
        <v>8</v>
      </c>
      <c r="D197" s="2">
        <v>9</v>
      </c>
      <c r="E197">
        <v>2004</v>
      </c>
      <c r="F197" s="12">
        <f>DATE(AthleteInfo[[#This Row],[Year]],AthleteInfo[[#This Row],[Month]],AthleteInfo[[#This Row],[Day]])</f>
        <v>38238</v>
      </c>
    </row>
    <row r="198" spans="1:6">
      <c r="A198" t="s">
        <v>229</v>
      </c>
      <c r="B198" t="s">
        <v>1</v>
      </c>
      <c r="C198">
        <v>1</v>
      </c>
      <c r="D198" s="2">
        <v>6</v>
      </c>
      <c r="E198">
        <v>2006</v>
      </c>
      <c r="F198" s="12">
        <f>DATE(AthleteInfo[[#This Row],[Year]],AthleteInfo[[#This Row],[Month]],AthleteInfo[[#This Row],[Day]])</f>
        <v>38869</v>
      </c>
    </row>
    <row r="199" spans="1:6">
      <c r="A199" t="s">
        <v>230</v>
      </c>
      <c r="B199" t="s">
        <v>1</v>
      </c>
      <c r="C199">
        <v>5</v>
      </c>
      <c r="D199" s="2">
        <v>1</v>
      </c>
      <c r="E199">
        <v>2001</v>
      </c>
      <c r="F199" s="12">
        <f>DATE(AthleteInfo[[#This Row],[Year]],AthleteInfo[[#This Row],[Month]],AthleteInfo[[#This Row],[Day]])</f>
        <v>36896</v>
      </c>
    </row>
    <row r="200" spans="1:6">
      <c r="A200" t="s">
        <v>231</v>
      </c>
      <c r="B200" t="s">
        <v>1</v>
      </c>
      <c r="C200">
        <v>10</v>
      </c>
      <c r="D200" s="2">
        <v>2</v>
      </c>
      <c r="E200">
        <v>2004</v>
      </c>
      <c r="F200" s="12">
        <f>DATE(AthleteInfo[[#This Row],[Year]],AthleteInfo[[#This Row],[Month]],AthleteInfo[[#This Row],[Day]])</f>
        <v>38027</v>
      </c>
    </row>
    <row r="201" spans="1:6">
      <c r="A201" t="s">
        <v>232</v>
      </c>
      <c r="B201" t="s">
        <v>37</v>
      </c>
      <c r="C201">
        <v>1</v>
      </c>
      <c r="D201" s="2">
        <v>9</v>
      </c>
      <c r="E201">
        <v>1993</v>
      </c>
      <c r="F201" s="12">
        <f>DATE(AthleteInfo[[#This Row],[Year]],AthleteInfo[[#This Row],[Month]],AthleteInfo[[#This Row],[Day]])</f>
        <v>34213</v>
      </c>
    </row>
    <row r="202" spans="1:6">
      <c r="A202" t="s">
        <v>233</v>
      </c>
      <c r="B202" t="s">
        <v>1</v>
      </c>
      <c r="C202">
        <v>14</v>
      </c>
      <c r="D202" s="2">
        <v>9</v>
      </c>
      <c r="E202">
        <v>2005</v>
      </c>
      <c r="F202" s="12">
        <f>DATE(AthleteInfo[[#This Row],[Year]],AthleteInfo[[#This Row],[Month]],AthleteInfo[[#This Row],[Day]])</f>
        <v>38609</v>
      </c>
    </row>
    <row r="203" spans="1:6">
      <c r="A203" t="s">
        <v>234</v>
      </c>
      <c r="B203" t="s">
        <v>37</v>
      </c>
      <c r="C203">
        <v>17</v>
      </c>
      <c r="D203" s="2">
        <v>8</v>
      </c>
      <c r="E203">
        <v>2005</v>
      </c>
      <c r="F203" s="12">
        <f>DATE(AthleteInfo[[#This Row],[Year]],AthleteInfo[[#This Row],[Month]],AthleteInfo[[#This Row],[Day]])</f>
        <v>38581</v>
      </c>
    </row>
    <row r="204" spans="1:6">
      <c r="A204" t="s">
        <v>235</v>
      </c>
      <c r="B204" t="s">
        <v>37</v>
      </c>
      <c r="C204">
        <v>22</v>
      </c>
      <c r="D204" s="2">
        <v>7</v>
      </c>
      <c r="E204">
        <v>2006</v>
      </c>
      <c r="F204" s="12">
        <f>DATE(AthleteInfo[[#This Row],[Year]],AthleteInfo[[#This Row],[Month]],AthleteInfo[[#This Row],[Day]])</f>
        <v>38920</v>
      </c>
    </row>
    <row r="205" spans="1:6">
      <c r="A205" t="s">
        <v>236</v>
      </c>
      <c r="B205" t="s">
        <v>37</v>
      </c>
      <c r="C205">
        <v>3</v>
      </c>
      <c r="D205" s="2">
        <v>2</v>
      </c>
      <c r="E205">
        <v>2004</v>
      </c>
      <c r="F205" s="12">
        <f>DATE(AthleteInfo[[#This Row],[Year]],AthleteInfo[[#This Row],[Month]],AthleteInfo[[#This Row],[Day]])</f>
        <v>38020</v>
      </c>
    </row>
    <row r="206" spans="1:6">
      <c r="A206" t="s">
        <v>237</v>
      </c>
      <c r="B206" t="s">
        <v>37</v>
      </c>
      <c r="C206">
        <v>15</v>
      </c>
      <c r="D206" s="2">
        <v>9</v>
      </c>
      <c r="E206">
        <v>2008</v>
      </c>
      <c r="F206" s="12">
        <f>DATE(AthleteInfo[[#This Row],[Year]],AthleteInfo[[#This Row],[Month]],AthleteInfo[[#This Row],[Day]])</f>
        <v>39706</v>
      </c>
    </row>
    <row r="207" spans="1:6">
      <c r="A207" t="s">
        <v>238</v>
      </c>
      <c r="B207" t="s">
        <v>1</v>
      </c>
      <c r="C207">
        <v>31</v>
      </c>
      <c r="D207" s="2">
        <v>5</v>
      </c>
      <c r="E207">
        <v>2005</v>
      </c>
      <c r="F207" s="12">
        <f>DATE(AthleteInfo[[#This Row],[Year]],AthleteInfo[[#This Row],[Month]],AthleteInfo[[#This Row],[Day]])</f>
        <v>38503</v>
      </c>
    </row>
    <row r="208" spans="1:6">
      <c r="A208" t="s">
        <v>239</v>
      </c>
      <c r="B208" t="s">
        <v>1</v>
      </c>
      <c r="C208">
        <v>13</v>
      </c>
      <c r="D208" s="2">
        <v>8</v>
      </c>
      <c r="E208">
        <v>2006</v>
      </c>
      <c r="F208" s="12">
        <f>DATE(AthleteInfo[[#This Row],[Year]],AthleteInfo[[#This Row],[Month]],AthleteInfo[[#This Row],[Day]])</f>
        <v>38942</v>
      </c>
    </row>
    <row r="209" spans="1:6">
      <c r="A209" t="s">
        <v>240</v>
      </c>
      <c r="B209" t="s">
        <v>37</v>
      </c>
      <c r="C209">
        <v>24</v>
      </c>
      <c r="D209" s="2">
        <v>2</v>
      </c>
      <c r="E209">
        <v>2009</v>
      </c>
      <c r="F209" s="12">
        <f>DATE(AthleteInfo[[#This Row],[Year]],AthleteInfo[[#This Row],[Month]],AthleteInfo[[#This Row],[Day]])</f>
        <v>39868</v>
      </c>
    </row>
    <row r="210" spans="1:6">
      <c r="A210" t="s">
        <v>241</v>
      </c>
      <c r="B210" t="s">
        <v>1</v>
      </c>
      <c r="C210">
        <v>24</v>
      </c>
      <c r="D210" s="2">
        <v>2</v>
      </c>
      <c r="E210">
        <v>1999</v>
      </c>
      <c r="F210" s="12">
        <f>DATE(AthleteInfo[[#This Row],[Year]],AthleteInfo[[#This Row],[Month]],AthleteInfo[[#This Row],[Day]])</f>
        <v>36215</v>
      </c>
    </row>
    <row r="211" spans="1:6">
      <c r="A211" t="s">
        <v>242</v>
      </c>
      <c r="B211" t="s">
        <v>1</v>
      </c>
      <c r="C211">
        <v>1</v>
      </c>
      <c r="D211" s="2">
        <v>12</v>
      </c>
      <c r="E211">
        <v>2000</v>
      </c>
      <c r="F211" s="12">
        <f>DATE(AthleteInfo[[#This Row],[Year]],AthleteInfo[[#This Row],[Month]],AthleteInfo[[#This Row],[Day]])</f>
        <v>36861</v>
      </c>
    </row>
    <row r="212" spans="1:6">
      <c r="A212" t="s">
        <v>243</v>
      </c>
      <c r="B212" t="s">
        <v>1</v>
      </c>
      <c r="C212">
        <v>13</v>
      </c>
      <c r="D212" s="2">
        <v>7</v>
      </c>
      <c r="E212">
        <v>2007</v>
      </c>
      <c r="F212" s="12">
        <f>DATE(AthleteInfo[[#This Row],[Year]],AthleteInfo[[#This Row],[Month]],AthleteInfo[[#This Row],[Day]])</f>
        <v>39276</v>
      </c>
    </row>
    <row r="213" spans="1:6">
      <c r="A213" t="s">
        <v>244</v>
      </c>
      <c r="B213" t="s">
        <v>1</v>
      </c>
      <c r="C213">
        <v>8</v>
      </c>
      <c r="D213" s="2">
        <v>8</v>
      </c>
      <c r="E213">
        <v>2000</v>
      </c>
      <c r="F213" s="12">
        <f>DATE(AthleteInfo[[#This Row],[Year]],AthleteInfo[[#This Row],[Month]],AthleteInfo[[#This Row],[Day]])</f>
        <v>36746</v>
      </c>
    </row>
    <row r="214" spans="1:6">
      <c r="A214" t="s">
        <v>245</v>
      </c>
      <c r="B214" t="s">
        <v>1</v>
      </c>
      <c r="C214">
        <v>4</v>
      </c>
      <c r="D214" s="2">
        <v>3</v>
      </c>
      <c r="E214">
        <v>2004</v>
      </c>
      <c r="F214" s="12">
        <f>DATE(AthleteInfo[[#This Row],[Year]],AthleteInfo[[#This Row],[Month]],AthleteInfo[[#This Row],[Day]])</f>
        <v>38050</v>
      </c>
    </row>
    <row r="215" spans="1:6">
      <c r="A215" t="s">
        <v>246</v>
      </c>
      <c r="B215" t="s">
        <v>1</v>
      </c>
      <c r="C215">
        <v>3</v>
      </c>
      <c r="D215" s="2">
        <v>4</v>
      </c>
      <c r="E215">
        <v>1997</v>
      </c>
      <c r="F215" s="12">
        <f>DATE(AthleteInfo[[#This Row],[Year]],AthleteInfo[[#This Row],[Month]],AthleteInfo[[#This Row],[Day]])</f>
        <v>35523</v>
      </c>
    </row>
    <row r="216" spans="1:6">
      <c r="A216" t="s">
        <v>247</v>
      </c>
      <c r="B216" t="s">
        <v>68</v>
      </c>
      <c r="C216">
        <v>14</v>
      </c>
      <c r="D216" s="2">
        <v>4</v>
      </c>
      <c r="E216">
        <v>2008</v>
      </c>
      <c r="F216" s="12">
        <f>DATE(AthleteInfo[[#This Row],[Year]],AthleteInfo[[#This Row],[Month]],AthleteInfo[[#This Row],[Day]])</f>
        <v>39552</v>
      </c>
    </row>
    <row r="217" spans="1:6">
      <c r="A217" t="s">
        <v>248</v>
      </c>
      <c r="B217" t="s">
        <v>1</v>
      </c>
      <c r="D217" s="2"/>
      <c r="F217" s="12" t="e">
        <f>DATE(AthleteInfo[[#This Row],[Year]],AthleteInfo[[#This Row],[Month]],AthleteInfo[[#This Row],[Day]])</f>
        <v>#NUM!</v>
      </c>
    </row>
    <row r="218" spans="1:6">
      <c r="A218" t="s">
        <v>249</v>
      </c>
      <c r="B218" t="s">
        <v>1</v>
      </c>
      <c r="C218">
        <v>17</v>
      </c>
      <c r="D218" s="2">
        <v>6</v>
      </c>
      <c r="E218">
        <v>2005</v>
      </c>
      <c r="F218" s="12">
        <f>DATE(AthleteInfo[[#This Row],[Year]],AthleteInfo[[#This Row],[Month]],AthleteInfo[[#This Row],[Day]])</f>
        <v>38520</v>
      </c>
    </row>
    <row r="219" spans="1:6">
      <c r="A219" t="s">
        <v>250</v>
      </c>
      <c r="B219" t="s">
        <v>68</v>
      </c>
      <c r="D219" s="2"/>
      <c r="F219" s="12" t="e">
        <f>DATE(AthleteInfo[[#This Row],[Year]],AthleteInfo[[#This Row],[Month]],AthleteInfo[[#This Row],[Day]])</f>
        <v>#NUM!</v>
      </c>
    </row>
    <row r="220" spans="1:6">
      <c r="A220" t="s">
        <v>251</v>
      </c>
      <c r="B220" t="s">
        <v>1</v>
      </c>
      <c r="C220">
        <v>3</v>
      </c>
      <c r="D220" s="2">
        <v>9</v>
      </c>
      <c r="E220">
        <v>2007</v>
      </c>
      <c r="F220" s="12">
        <f>DATE(AthleteInfo[[#This Row],[Year]],AthleteInfo[[#This Row],[Month]],AthleteInfo[[#This Row],[Day]])</f>
        <v>39328</v>
      </c>
    </row>
    <row r="221" spans="1:6">
      <c r="A221" t="s">
        <v>252</v>
      </c>
      <c r="B221" t="s">
        <v>37</v>
      </c>
      <c r="C221">
        <v>22</v>
      </c>
      <c r="D221" s="2">
        <v>3</v>
      </c>
      <c r="E221">
        <v>2008</v>
      </c>
      <c r="F221" s="12">
        <f>DATE(AthleteInfo[[#This Row],[Year]],AthleteInfo[[#This Row],[Month]],AthleteInfo[[#This Row],[Day]])</f>
        <v>39529</v>
      </c>
    </row>
    <row r="222" spans="1:6">
      <c r="A222" t="s">
        <v>253</v>
      </c>
      <c r="B222" t="s">
        <v>37</v>
      </c>
      <c r="C222">
        <v>29</v>
      </c>
      <c r="D222" s="2">
        <v>4</v>
      </c>
      <c r="E222">
        <v>2007</v>
      </c>
      <c r="F222" s="12">
        <f>DATE(AthleteInfo[[#This Row],[Year]],AthleteInfo[[#This Row],[Month]],AthleteInfo[[#This Row],[Day]])</f>
        <v>39201</v>
      </c>
    </row>
    <row r="223" spans="1:6">
      <c r="A223" t="s">
        <v>254</v>
      </c>
      <c r="B223" t="s">
        <v>1</v>
      </c>
      <c r="C223">
        <v>28</v>
      </c>
      <c r="D223" s="2">
        <v>5</v>
      </c>
      <c r="E223">
        <v>2002</v>
      </c>
      <c r="F223" s="12">
        <f>DATE(AthleteInfo[[#This Row],[Year]],AthleteInfo[[#This Row],[Month]],AthleteInfo[[#This Row],[Day]])</f>
        <v>37404</v>
      </c>
    </row>
    <row r="224" spans="1:6">
      <c r="A224" t="s">
        <v>255</v>
      </c>
      <c r="B224" t="s">
        <v>37</v>
      </c>
      <c r="C224">
        <v>18</v>
      </c>
      <c r="D224" s="2">
        <v>9</v>
      </c>
      <c r="E224">
        <v>2000</v>
      </c>
      <c r="F224" s="12">
        <f>DATE(AthleteInfo[[#This Row],[Year]],AthleteInfo[[#This Row],[Month]],AthleteInfo[[#This Row],[Day]])</f>
        <v>36787</v>
      </c>
    </row>
    <row r="225" spans="1:6">
      <c r="A225" t="s">
        <v>256</v>
      </c>
      <c r="B225" t="s">
        <v>1</v>
      </c>
      <c r="C225">
        <v>3</v>
      </c>
      <c r="D225" s="2">
        <v>6</v>
      </c>
      <c r="E225">
        <v>2005</v>
      </c>
      <c r="F225" s="12">
        <f>DATE(AthleteInfo[[#This Row],[Year]],AthleteInfo[[#This Row],[Month]],AthleteInfo[[#This Row],[Day]])</f>
        <v>38506</v>
      </c>
    </row>
    <row r="226" spans="1:6">
      <c r="A226" t="s">
        <v>257</v>
      </c>
      <c r="B226" t="s">
        <v>37</v>
      </c>
      <c r="C226">
        <v>3</v>
      </c>
      <c r="D226" s="2">
        <v>2</v>
      </c>
      <c r="E226">
        <v>2006</v>
      </c>
      <c r="F226" s="12">
        <f>DATE(AthleteInfo[[#This Row],[Year]],AthleteInfo[[#This Row],[Month]],AthleteInfo[[#This Row],[Day]])</f>
        <v>38751</v>
      </c>
    </row>
    <row r="227" spans="1:6">
      <c r="A227" t="s">
        <v>258</v>
      </c>
      <c r="B227" t="s">
        <v>37</v>
      </c>
      <c r="C227">
        <v>22</v>
      </c>
      <c r="D227" s="2">
        <v>7</v>
      </c>
      <c r="E227">
        <v>1994</v>
      </c>
      <c r="F227" s="12">
        <f>DATE(AthleteInfo[[#This Row],[Year]],AthleteInfo[[#This Row],[Month]],AthleteInfo[[#This Row],[Day]])</f>
        <v>34537</v>
      </c>
    </row>
    <row r="228" spans="1:6">
      <c r="A228" t="s">
        <v>259</v>
      </c>
      <c r="B228" t="s">
        <v>37</v>
      </c>
      <c r="C228">
        <v>27</v>
      </c>
      <c r="D228" s="2">
        <v>1</v>
      </c>
      <c r="E228">
        <v>2009</v>
      </c>
      <c r="F228" s="12">
        <f>DATE(AthleteInfo[[#This Row],[Year]],AthleteInfo[[#This Row],[Month]],AthleteInfo[[#This Row],[Day]])</f>
        <v>39840</v>
      </c>
    </row>
    <row r="229" spans="1:6">
      <c r="A229" t="s">
        <v>260</v>
      </c>
      <c r="B229" t="s">
        <v>37</v>
      </c>
      <c r="C229">
        <v>26</v>
      </c>
      <c r="D229" s="2">
        <v>5</v>
      </c>
      <c r="E229">
        <v>2005</v>
      </c>
      <c r="F229" s="12">
        <f>DATE(AthleteInfo[[#This Row],[Year]],AthleteInfo[[#This Row],[Month]],AthleteInfo[[#This Row],[Day]])</f>
        <v>38498</v>
      </c>
    </row>
    <row r="230" spans="1:6">
      <c r="A230" t="s">
        <v>261</v>
      </c>
      <c r="B230" t="s">
        <v>1</v>
      </c>
      <c r="C230">
        <v>9</v>
      </c>
      <c r="D230" s="2">
        <v>1</v>
      </c>
      <c r="E230">
        <v>2005</v>
      </c>
      <c r="F230" s="12">
        <f>DATE(AthleteInfo[[#This Row],[Year]],AthleteInfo[[#This Row],[Month]],AthleteInfo[[#This Row],[Day]])</f>
        <v>38361</v>
      </c>
    </row>
    <row r="231" spans="1:6">
      <c r="A231" t="s">
        <v>262</v>
      </c>
      <c r="B231" t="s">
        <v>1</v>
      </c>
      <c r="C231">
        <v>10</v>
      </c>
      <c r="D231" s="2">
        <v>10</v>
      </c>
      <c r="E231">
        <v>2009</v>
      </c>
      <c r="F231" s="12">
        <f>DATE(AthleteInfo[[#This Row],[Year]],AthleteInfo[[#This Row],[Month]],AthleteInfo[[#This Row],[Day]])</f>
        <v>40096</v>
      </c>
    </row>
    <row r="232" spans="1:6">
      <c r="A232" t="s">
        <v>263</v>
      </c>
      <c r="B232" t="s">
        <v>1</v>
      </c>
      <c r="C232">
        <v>11</v>
      </c>
      <c r="D232" s="2">
        <v>1</v>
      </c>
      <c r="E232">
        <v>1993</v>
      </c>
      <c r="F232" s="12">
        <f>DATE(AthleteInfo[[#This Row],[Year]],AthleteInfo[[#This Row],[Month]],AthleteInfo[[#This Row],[Day]])</f>
        <v>33980</v>
      </c>
    </row>
    <row r="233" spans="1:6">
      <c r="A233" t="s">
        <v>264</v>
      </c>
      <c r="B233" t="s">
        <v>1</v>
      </c>
      <c r="C233">
        <v>12</v>
      </c>
      <c r="D233" s="2">
        <v>10</v>
      </c>
      <c r="E233">
        <v>2002</v>
      </c>
      <c r="F233" s="12">
        <f>DATE(AthleteInfo[[#This Row],[Year]],AthleteInfo[[#This Row],[Month]],AthleteInfo[[#This Row],[Day]])</f>
        <v>37541</v>
      </c>
    </row>
    <row r="234" spans="1:6">
      <c r="A234" t="s">
        <v>265</v>
      </c>
      <c r="B234" t="s">
        <v>1</v>
      </c>
      <c r="C234">
        <v>4</v>
      </c>
      <c r="D234" s="2">
        <v>6</v>
      </c>
      <c r="E234">
        <v>2009</v>
      </c>
      <c r="F234" s="12">
        <f>DATE(AthleteInfo[[#This Row],[Year]],AthleteInfo[[#This Row],[Month]],AthleteInfo[[#This Row],[Day]])</f>
        <v>39968</v>
      </c>
    </row>
    <row r="235" spans="1:6">
      <c r="A235" t="s">
        <v>266</v>
      </c>
      <c r="B235" t="s">
        <v>37</v>
      </c>
      <c r="D235" s="2"/>
      <c r="F235" s="12" t="e">
        <f>DATE(AthleteInfo[[#This Row],[Year]],AthleteInfo[[#This Row],[Month]],AthleteInfo[[#This Row],[Day]])</f>
        <v>#NUM!</v>
      </c>
    </row>
    <row r="236" spans="1:6">
      <c r="A236" t="s">
        <v>267</v>
      </c>
      <c r="B236" t="s">
        <v>1</v>
      </c>
      <c r="C236">
        <v>27</v>
      </c>
      <c r="D236" s="2">
        <v>7</v>
      </c>
      <c r="E236">
        <v>2006</v>
      </c>
      <c r="F236" s="12">
        <f>DATE(AthleteInfo[[#This Row],[Year]],AthleteInfo[[#This Row],[Month]],AthleteInfo[[#This Row],[Day]])</f>
        <v>38925</v>
      </c>
    </row>
    <row r="237" spans="1:6">
      <c r="A237" t="s">
        <v>268</v>
      </c>
      <c r="B237" t="s">
        <v>37</v>
      </c>
      <c r="C237">
        <v>1</v>
      </c>
      <c r="D237" s="2">
        <v>5</v>
      </c>
      <c r="E237">
        <v>2009</v>
      </c>
      <c r="F237" s="16">
        <f>DATE(AthleteInfo[[#This Row],[Year]],AthleteInfo[[#This Row],[Month]],AthleteInfo[[#This Row],[Day]])</f>
        <v>39934</v>
      </c>
    </row>
    <row r="238" spans="1:6">
      <c r="A238" t="s">
        <v>269</v>
      </c>
      <c r="B238" t="s">
        <v>37</v>
      </c>
      <c r="C238">
        <v>14</v>
      </c>
      <c r="D238" s="2">
        <v>4</v>
      </c>
      <c r="E238">
        <v>2007</v>
      </c>
      <c r="F238" s="12">
        <f>DATE(AthleteInfo[[#This Row],[Year]],AthleteInfo[[#This Row],[Month]],AthleteInfo[[#This Row],[Day]])</f>
        <v>39186</v>
      </c>
    </row>
    <row r="239" spans="1:6">
      <c r="A239" t="s">
        <v>270</v>
      </c>
      <c r="B239" t="s">
        <v>37</v>
      </c>
      <c r="C239">
        <v>29</v>
      </c>
      <c r="D239" s="2">
        <v>8</v>
      </c>
      <c r="E239">
        <v>2006</v>
      </c>
      <c r="F239" s="12">
        <f>DATE(AthleteInfo[[#This Row],[Year]],AthleteInfo[[#This Row],[Month]],AthleteInfo[[#This Row],[Day]])</f>
        <v>38958</v>
      </c>
    </row>
    <row r="240" spans="1:6">
      <c r="A240" t="s">
        <v>271</v>
      </c>
      <c r="B240" t="s">
        <v>37</v>
      </c>
      <c r="C240">
        <v>20</v>
      </c>
      <c r="D240" s="2">
        <v>2</v>
      </c>
      <c r="E240">
        <v>2003</v>
      </c>
      <c r="F240" s="12">
        <f>DATE(AthleteInfo[[#This Row],[Year]],AthleteInfo[[#This Row],[Month]],AthleteInfo[[#This Row],[Day]])</f>
        <v>37672</v>
      </c>
    </row>
    <row r="241" spans="1:6">
      <c r="A241" t="s">
        <v>272</v>
      </c>
      <c r="B241" t="s">
        <v>1</v>
      </c>
      <c r="C241">
        <v>18</v>
      </c>
      <c r="D241" s="2">
        <v>2</v>
      </c>
      <c r="E241">
        <v>2002</v>
      </c>
      <c r="F241" s="12">
        <f>DATE(AthleteInfo[[#This Row],[Year]],AthleteInfo[[#This Row],[Month]],AthleteInfo[[#This Row],[Day]])</f>
        <v>37305</v>
      </c>
    </row>
    <row r="242" spans="1:6">
      <c r="A242" t="s">
        <v>273</v>
      </c>
      <c r="B242" t="s">
        <v>37</v>
      </c>
      <c r="D242" s="2"/>
      <c r="F242" s="12" t="e">
        <f>DATE(AthleteInfo[[#This Row],[Year]],AthleteInfo[[#This Row],[Month]],AthleteInfo[[#This Row],[Day]])</f>
        <v>#NUM!</v>
      </c>
    </row>
    <row r="243" spans="1:6">
      <c r="A243" t="s">
        <v>274</v>
      </c>
      <c r="B243" t="s">
        <v>37</v>
      </c>
      <c r="C243">
        <v>17</v>
      </c>
      <c r="D243" s="2">
        <v>1</v>
      </c>
      <c r="E243">
        <v>2005</v>
      </c>
      <c r="F243" s="12">
        <f>DATE(AthleteInfo[[#This Row],[Year]],AthleteInfo[[#This Row],[Month]],AthleteInfo[[#This Row],[Day]])</f>
        <v>38369</v>
      </c>
    </row>
    <row r="244" spans="1:6">
      <c r="A244" t="s">
        <v>275</v>
      </c>
      <c r="B244" t="s">
        <v>1</v>
      </c>
      <c r="C244">
        <v>4</v>
      </c>
      <c r="D244" s="2">
        <v>11</v>
      </c>
      <c r="E244">
        <v>2007</v>
      </c>
      <c r="F244" s="12">
        <f>DATE(AthleteInfo[[#This Row],[Year]],AthleteInfo[[#This Row],[Month]],AthleteInfo[[#This Row],[Day]])</f>
        <v>39390</v>
      </c>
    </row>
    <row r="245" spans="1:6">
      <c r="A245" t="s">
        <v>276</v>
      </c>
      <c r="B245" t="s">
        <v>1</v>
      </c>
      <c r="C245">
        <v>4</v>
      </c>
      <c r="D245" s="2">
        <v>9</v>
      </c>
      <c r="E245">
        <v>2003</v>
      </c>
      <c r="F245" s="12">
        <f>DATE(AthleteInfo[[#This Row],[Year]],AthleteInfo[[#This Row],[Month]],AthleteInfo[[#This Row],[Day]])</f>
        <v>37868</v>
      </c>
    </row>
    <row r="246" spans="1:6">
      <c r="A246" t="s">
        <v>277</v>
      </c>
      <c r="B246" t="s">
        <v>1</v>
      </c>
      <c r="C246">
        <v>30</v>
      </c>
      <c r="D246" s="2">
        <v>9</v>
      </c>
      <c r="E246">
        <v>2006</v>
      </c>
      <c r="F246" s="12">
        <f>DATE(AthleteInfo[[#This Row],[Year]],AthleteInfo[[#This Row],[Month]],AthleteInfo[[#This Row],[Day]])</f>
        <v>38990</v>
      </c>
    </row>
    <row r="247" spans="1:6">
      <c r="A247" t="s">
        <v>278</v>
      </c>
      <c r="B247" t="s">
        <v>1</v>
      </c>
      <c r="C247">
        <v>1</v>
      </c>
      <c r="D247" s="2">
        <v>6</v>
      </c>
      <c r="E247">
        <v>2005</v>
      </c>
      <c r="F247" s="12">
        <f>DATE(AthleteInfo[[#This Row],[Year]],AthleteInfo[[#This Row],[Month]],AthleteInfo[[#This Row],[Day]])</f>
        <v>38504</v>
      </c>
    </row>
    <row r="248" spans="1:6">
      <c r="A248" t="s">
        <v>279</v>
      </c>
      <c r="B248" t="s">
        <v>1</v>
      </c>
      <c r="C248">
        <v>24</v>
      </c>
      <c r="D248" s="2">
        <v>9</v>
      </c>
      <c r="E248">
        <v>2007</v>
      </c>
      <c r="F248" s="12">
        <f>DATE(AthleteInfo[[#This Row],[Year]],AthleteInfo[[#This Row],[Month]],AthleteInfo[[#This Row],[Day]])</f>
        <v>39349</v>
      </c>
    </row>
    <row r="249" spans="1:6">
      <c r="A249" t="s">
        <v>280</v>
      </c>
      <c r="B249" t="s">
        <v>1</v>
      </c>
      <c r="C249">
        <v>13</v>
      </c>
      <c r="D249" s="2">
        <v>11</v>
      </c>
      <c r="E249">
        <v>2005</v>
      </c>
      <c r="F249" s="12">
        <f>DATE(AthleteInfo[[#This Row],[Year]],AthleteInfo[[#This Row],[Month]],AthleteInfo[[#This Row],[Day]])</f>
        <v>38669</v>
      </c>
    </row>
    <row r="250" spans="1:6">
      <c r="A250" t="s">
        <v>281</v>
      </c>
      <c r="B250" t="s">
        <v>1</v>
      </c>
      <c r="C250">
        <v>29</v>
      </c>
      <c r="D250" s="2">
        <v>12</v>
      </c>
      <c r="E250">
        <v>2002</v>
      </c>
      <c r="F250" s="12">
        <f>DATE(AthleteInfo[[#This Row],[Year]],AthleteInfo[[#This Row],[Month]],AthleteInfo[[#This Row],[Day]])</f>
        <v>37619</v>
      </c>
    </row>
    <row r="251" spans="1:6">
      <c r="A251" t="s">
        <v>282</v>
      </c>
      <c r="B251" t="s">
        <v>1</v>
      </c>
      <c r="C251">
        <v>25</v>
      </c>
      <c r="D251" s="2">
        <v>7</v>
      </c>
      <c r="E251">
        <v>2002</v>
      </c>
      <c r="F251" s="12">
        <f>DATE(AthleteInfo[[#This Row],[Year]],AthleteInfo[[#This Row],[Month]],AthleteInfo[[#This Row],[Day]])</f>
        <v>37462</v>
      </c>
    </row>
    <row r="252" spans="1:6">
      <c r="A252" t="s">
        <v>283</v>
      </c>
      <c r="B252" t="s">
        <v>37</v>
      </c>
      <c r="C252">
        <v>18</v>
      </c>
      <c r="D252" s="2">
        <v>5</v>
      </c>
      <c r="E252">
        <v>2009</v>
      </c>
      <c r="F252" s="12">
        <f>DATE(AthleteInfo[[#This Row],[Year]],AthleteInfo[[#This Row],[Month]],AthleteInfo[[#This Row],[Day]])</f>
        <v>39951</v>
      </c>
    </row>
    <row r="253" spans="1:6">
      <c r="A253" t="s">
        <v>284</v>
      </c>
      <c r="B253" t="s">
        <v>1</v>
      </c>
      <c r="C253">
        <v>5</v>
      </c>
      <c r="D253" s="2">
        <v>4</v>
      </c>
      <c r="E253">
        <v>2008</v>
      </c>
      <c r="F253" s="12">
        <f>DATE(AthleteInfo[[#This Row],[Year]],AthleteInfo[[#This Row],[Month]],AthleteInfo[[#This Row],[Day]])</f>
        <v>39543</v>
      </c>
    </row>
    <row r="254" spans="1:6">
      <c r="A254" t="s">
        <v>285</v>
      </c>
      <c r="B254" t="s">
        <v>1</v>
      </c>
      <c r="D254" s="2"/>
      <c r="F254" s="12" t="e">
        <f>DATE(AthleteInfo[[#This Row],[Year]],AthleteInfo[[#This Row],[Month]],AthleteInfo[[#This Row],[Day]])</f>
        <v>#NUM!</v>
      </c>
    </row>
    <row r="255" spans="1:6">
      <c r="A255" t="s">
        <v>286</v>
      </c>
      <c r="B255" t="s">
        <v>37</v>
      </c>
      <c r="C255">
        <v>1</v>
      </c>
      <c r="D255" s="2">
        <v>3</v>
      </c>
      <c r="E255">
        <v>2006</v>
      </c>
      <c r="F255" s="12">
        <f>DATE(AthleteInfo[[#This Row],[Year]],AthleteInfo[[#This Row],[Month]],AthleteInfo[[#This Row],[Day]])</f>
        <v>38777</v>
      </c>
    </row>
    <row r="256" spans="1:6">
      <c r="A256" t="s">
        <v>287</v>
      </c>
      <c r="B256" t="s">
        <v>68</v>
      </c>
      <c r="C256">
        <v>1</v>
      </c>
      <c r="D256" s="2">
        <v>11</v>
      </c>
      <c r="E256">
        <v>2007</v>
      </c>
      <c r="F256" s="12">
        <f>DATE(AthleteInfo[[#This Row],[Year]],AthleteInfo[[#This Row],[Month]],AthleteInfo[[#This Row],[Day]])</f>
        <v>39387</v>
      </c>
    </row>
    <row r="257" spans="1:6">
      <c r="A257" t="s">
        <v>288</v>
      </c>
      <c r="B257" t="s">
        <v>1</v>
      </c>
      <c r="C257">
        <v>5</v>
      </c>
      <c r="D257" s="2">
        <v>6</v>
      </c>
      <c r="E257">
        <v>2002</v>
      </c>
      <c r="F257" s="12">
        <f>DATE(AthleteInfo[[#This Row],[Year]],AthleteInfo[[#This Row],[Month]],AthleteInfo[[#This Row],[Day]])</f>
        <v>37412</v>
      </c>
    </row>
    <row r="258" spans="1:6">
      <c r="A258" t="s">
        <v>289</v>
      </c>
      <c r="B258" t="s">
        <v>1</v>
      </c>
      <c r="C258">
        <v>11</v>
      </c>
      <c r="D258" s="2">
        <v>7</v>
      </c>
      <c r="E258">
        <v>2005</v>
      </c>
      <c r="F258" s="12">
        <f>DATE(AthleteInfo[[#This Row],[Year]],AthleteInfo[[#This Row],[Month]],AthleteInfo[[#This Row],[Day]])</f>
        <v>38544</v>
      </c>
    </row>
    <row r="259" spans="1:6">
      <c r="A259" t="s">
        <v>290</v>
      </c>
      <c r="B259" t="s">
        <v>37</v>
      </c>
      <c r="C259">
        <v>5</v>
      </c>
      <c r="D259" s="2">
        <v>7</v>
      </c>
      <c r="E259">
        <v>2008</v>
      </c>
      <c r="F259" s="12">
        <f>DATE(AthleteInfo[[#This Row],[Year]],AthleteInfo[[#This Row],[Month]],AthleteInfo[[#This Row],[Day]])</f>
        <v>39634</v>
      </c>
    </row>
    <row r="260" spans="1:6">
      <c r="A260" t="s">
        <v>291</v>
      </c>
      <c r="B260" t="s">
        <v>1</v>
      </c>
      <c r="C260">
        <v>14</v>
      </c>
      <c r="D260" s="2">
        <v>10</v>
      </c>
      <c r="E260">
        <v>2003</v>
      </c>
      <c r="F260" s="12">
        <f>DATE(AthleteInfo[[#This Row],[Year]],AthleteInfo[[#This Row],[Month]],AthleteInfo[[#This Row],[Day]])</f>
        <v>37908</v>
      </c>
    </row>
    <row r="261" spans="1:6">
      <c r="A261" t="s">
        <v>292</v>
      </c>
      <c r="B261" t="s">
        <v>37</v>
      </c>
      <c r="C261">
        <v>24</v>
      </c>
      <c r="D261" s="2">
        <v>4</v>
      </c>
      <c r="E261">
        <v>2003</v>
      </c>
      <c r="F261" s="12">
        <f>DATE(AthleteInfo[[#This Row],[Year]],AthleteInfo[[#This Row],[Month]],AthleteInfo[[#This Row],[Day]])</f>
        <v>37735</v>
      </c>
    </row>
    <row r="262" spans="1:6">
      <c r="A262" t="s">
        <v>293</v>
      </c>
      <c r="B262" t="s">
        <v>1</v>
      </c>
      <c r="C262">
        <v>31</v>
      </c>
      <c r="D262" s="2">
        <v>10</v>
      </c>
      <c r="E262">
        <v>2003</v>
      </c>
      <c r="F262" s="12">
        <f>DATE(AthleteInfo[[#This Row],[Year]],AthleteInfo[[#This Row],[Month]],AthleteInfo[[#This Row],[Day]])</f>
        <v>37925</v>
      </c>
    </row>
    <row r="263" spans="1:6">
      <c r="A263" t="s">
        <v>294</v>
      </c>
      <c r="B263" t="s">
        <v>37</v>
      </c>
      <c r="C263">
        <v>17</v>
      </c>
      <c r="D263" s="2">
        <v>3</v>
      </c>
      <c r="E263">
        <v>2004</v>
      </c>
      <c r="F263" s="12">
        <f>DATE(AthleteInfo[[#This Row],[Year]],AthleteInfo[[#This Row],[Month]],AthleteInfo[[#This Row],[Day]])</f>
        <v>38063</v>
      </c>
    </row>
    <row r="264" spans="1:6">
      <c r="A264" t="s">
        <v>295</v>
      </c>
      <c r="B264" t="s">
        <v>37</v>
      </c>
      <c r="C264">
        <v>17</v>
      </c>
      <c r="D264" s="2">
        <v>3</v>
      </c>
      <c r="E264">
        <v>2004</v>
      </c>
      <c r="F264" s="12">
        <f>DATE(AthleteInfo[[#This Row],[Year]],AthleteInfo[[#This Row],[Month]],AthleteInfo[[#This Row],[Day]])</f>
        <v>38063</v>
      </c>
    </row>
    <row r="265" spans="1:6">
      <c r="A265" t="s">
        <v>296</v>
      </c>
      <c r="B265" t="s">
        <v>37</v>
      </c>
      <c r="C265">
        <v>6</v>
      </c>
      <c r="D265" s="2">
        <v>4</v>
      </c>
      <c r="E265">
        <v>2007</v>
      </c>
      <c r="F265" s="12">
        <f>DATE(AthleteInfo[[#This Row],[Year]],AthleteInfo[[#This Row],[Month]],AthleteInfo[[#This Row],[Day]])</f>
        <v>39178</v>
      </c>
    </row>
    <row r="266" spans="1:6">
      <c r="A266" t="s">
        <v>297</v>
      </c>
      <c r="B266" t="s">
        <v>37</v>
      </c>
      <c r="C266">
        <v>29</v>
      </c>
      <c r="D266" s="2">
        <v>4</v>
      </c>
      <c r="E266">
        <v>2006</v>
      </c>
      <c r="F266" s="12">
        <f>DATE(AthleteInfo[[#This Row],[Year]],AthleteInfo[[#This Row],[Month]],AthleteInfo[[#This Row],[Day]])</f>
        <v>38836</v>
      </c>
    </row>
    <row r="267" spans="1:6">
      <c r="A267" t="s">
        <v>298</v>
      </c>
      <c r="B267" t="s">
        <v>37</v>
      </c>
      <c r="C267">
        <v>29</v>
      </c>
      <c r="D267" s="2">
        <v>4</v>
      </c>
      <c r="E267">
        <v>2006</v>
      </c>
      <c r="F267" s="12">
        <f>DATE(AthleteInfo[[#This Row],[Year]],AthleteInfo[[#This Row],[Month]],AthleteInfo[[#This Row],[Day]])</f>
        <v>38836</v>
      </c>
    </row>
    <row r="268" spans="1:6">
      <c r="A268" t="s">
        <v>299</v>
      </c>
      <c r="B268" t="s">
        <v>1</v>
      </c>
      <c r="C268">
        <v>29</v>
      </c>
      <c r="D268" s="2">
        <v>7</v>
      </c>
      <c r="E268">
        <v>2006</v>
      </c>
      <c r="F268" s="12">
        <f>DATE(AthleteInfo[[#This Row],[Year]],AthleteInfo[[#This Row],[Month]],AthleteInfo[[#This Row],[Day]])</f>
        <v>38927</v>
      </c>
    </row>
    <row r="269" spans="1:6">
      <c r="A269" t="s">
        <v>300</v>
      </c>
      <c r="B269" t="s">
        <v>1</v>
      </c>
      <c r="C269">
        <v>11</v>
      </c>
      <c r="D269" s="2">
        <v>12</v>
      </c>
      <c r="E269">
        <v>1962</v>
      </c>
      <c r="F269" s="12">
        <f>DATE(AthleteInfo[[#This Row],[Year]],AthleteInfo[[#This Row],[Month]],AthleteInfo[[#This Row],[Day]])</f>
        <v>22991</v>
      </c>
    </row>
    <row r="270" spans="1:6">
      <c r="A270" t="s">
        <v>301</v>
      </c>
      <c r="B270" t="s">
        <v>1</v>
      </c>
      <c r="C270">
        <v>19</v>
      </c>
      <c r="D270" s="2">
        <v>4</v>
      </c>
      <c r="E270">
        <v>2004</v>
      </c>
      <c r="F270" s="12">
        <f>DATE(AthleteInfo[[#This Row],[Year]],AthleteInfo[[#This Row],[Month]],AthleteInfo[[#This Row],[Day]])</f>
        <v>38096</v>
      </c>
    </row>
    <row r="271" spans="1:6">
      <c r="A271" t="s">
        <v>302</v>
      </c>
      <c r="B271" t="s">
        <v>1</v>
      </c>
      <c r="C271">
        <v>22</v>
      </c>
      <c r="D271" s="2">
        <v>11</v>
      </c>
      <c r="E271">
        <v>2008</v>
      </c>
      <c r="F271" s="12">
        <f>DATE(AthleteInfo[[#This Row],[Year]],AthleteInfo[[#This Row],[Month]],AthleteInfo[[#This Row],[Day]])</f>
        <v>39774</v>
      </c>
    </row>
    <row r="272" spans="1:6">
      <c r="A272" t="s">
        <v>303</v>
      </c>
      <c r="B272" t="s">
        <v>1</v>
      </c>
      <c r="C272">
        <v>2</v>
      </c>
      <c r="D272" s="2">
        <v>9</v>
      </c>
      <c r="E272">
        <v>2006</v>
      </c>
      <c r="F272" s="12">
        <f>DATE(AthleteInfo[[#This Row],[Year]],AthleteInfo[[#This Row],[Month]],AthleteInfo[[#This Row],[Day]])</f>
        <v>38962</v>
      </c>
    </row>
    <row r="273" spans="1:6">
      <c r="A273" t="s">
        <v>304</v>
      </c>
      <c r="B273" t="s">
        <v>1</v>
      </c>
      <c r="C273">
        <v>20</v>
      </c>
      <c r="D273" s="2">
        <v>5</v>
      </c>
      <c r="E273">
        <v>2006</v>
      </c>
      <c r="F273" s="12">
        <f>DATE(AthleteInfo[[#This Row],[Year]],AthleteInfo[[#This Row],[Month]],AthleteInfo[[#This Row],[Day]])</f>
        <v>38857</v>
      </c>
    </row>
    <row r="274" spans="1:6">
      <c r="A274" t="s">
        <v>305</v>
      </c>
      <c r="B274" t="s">
        <v>1</v>
      </c>
      <c r="C274">
        <v>6</v>
      </c>
      <c r="D274" s="2">
        <v>6</v>
      </c>
      <c r="E274">
        <v>2002</v>
      </c>
      <c r="F274" s="12">
        <f>DATE(AthleteInfo[[#This Row],[Year]],AthleteInfo[[#This Row],[Month]],AthleteInfo[[#This Row],[Day]])</f>
        <v>37413</v>
      </c>
    </row>
    <row r="275" spans="1:6">
      <c r="A275" t="s">
        <v>306</v>
      </c>
      <c r="B275" t="s">
        <v>37</v>
      </c>
      <c r="C275">
        <v>26</v>
      </c>
      <c r="D275" s="2">
        <v>12</v>
      </c>
      <c r="E275">
        <v>2005</v>
      </c>
      <c r="F275" s="12">
        <f>DATE(AthleteInfo[[#This Row],[Year]],AthleteInfo[[#This Row],[Month]],AthleteInfo[[#This Row],[Day]])</f>
        <v>38712</v>
      </c>
    </row>
    <row r="276" spans="1:6">
      <c r="A276" t="s">
        <v>307</v>
      </c>
      <c r="B276" t="s">
        <v>37</v>
      </c>
      <c r="C276">
        <v>9</v>
      </c>
      <c r="D276" s="2">
        <v>1</v>
      </c>
      <c r="E276">
        <v>2000</v>
      </c>
      <c r="F276" s="12">
        <f>DATE(AthleteInfo[[#This Row],[Year]],AthleteInfo[[#This Row],[Month]],AthleteInfo[[#This Row],[Day]])</f>
        <v>36534</v>
      </c>
    </row>
    <row r="277" spans="1:6">
      <c r="A277" t="s">
        <v>308</v>
      </c>
      <c r="B277" t="s">
        <v>1</v>
      </c>
      <c r="D277" s="2"/>
      <c r="F277" s="12" t="e">
        <f>DATE(AthleteInfo[[#This Row],[Year]],AthleteInfo[[#This Row],[Month]],AthleteInfo[[#This Row],[Day]])</f>
        <v>#NUM!</v>
      </c>
    </row>
    <row r="278" spans="1:6">
      <c r="A278" t="s">
        <v>309</v>
      </c>
      <c r="B278" t="s">
        <v>37</v>
      </c>
      <c r="C278">
        <v>28</v>
      </c>
      <c r="D278" s="2">
        <v>8</v>
      </c>
      <c r="E278">
        <v>2007</v>
      </c>
      <c r="F278" s="12">
        <f>DATE(AthleteInfo[[#This Row],[Year]],AthleteInfo[[#This Row],[Month]],AthleteInfo[[#This Row],[Day]])</f>
        <v>39322</v>
      </c>
    </row>
    <row r="279" spans="1:6">
      <c r="A279" t="s">
        <v>310</v>
      </c>
      <c r="B279" t="s">
        <v>1</v>
      </c>
      <c r="C279">
        <v>3</v>
      </c>
      <c r="D279" s="2">
        <v>6</v>
      </c>
      <c r="E279">
        <v>2001</v>
      </c>
      <c r="F279" s="12">
        <f>DATE(AthleteInfo[[#This Row],[Year]],AthleteInfo[[#This Row],[Month]],AthleteInfo[[#This Row],[Day]])</f>
        <v>37045</v>
      </c>
    </row>
    <row r="280" spans="1:6">
      <c r="A280" t="s">
        <v>311</v>
      </c>
      <c r="B280" t="s">
        <v>37</v>
      </c>
      <c r="C280">
        <v>23</v>
      </c>
      <c r="D280" s="2">
        <v>11</v>
      </c>
      <c r="E280">
        <v>2008</v>
      </c>
      <c r="F280" s="12">
        <f>DATE(AthleteInfo[[#This Row],[Year]],AthleteInfo[[#This Row],[Month]],AthleteInfo[[#This Row],[Day]])</f>
        <v>39775</v>
      </c>
    </row>
    <row r="281" spans="1:6">
      <c r="A281" t="s">
        <v>312</v>
      </c>
      <c r="B281" t="s">
        <v>37</v>
      </c>
      <c r="C281">
        <v>12</v>
      </c>
      <c r="D281" s="2">
        <v>5</v>
      </c>
      <c r="E281">
        <v>2005</v>
      </c>
      <c r="F281" s="12">
        <f>DATE(AthleteInfo[[#This Row],[Year]],AthleteInfo[[#This Row],[Month]],AthleteInfo[[#This Row],[Day]])</f>
        <v>38484</v>
      </c>
    </row>
    <row r="282" spans="1:6">
      <c r="A282" t="s">
        <v>313</v>
      </c>
      <c r="B282" t="s">
        <v>1</v>
      </c>
      <c r="C282">
        <v>27</v>
      </c>
      <c r="D282" s="2">
        <v>9</v>
      </c>
      <c r="E282">
        <v>2004</v>
      </c>
      <c r="F282" s="12">
        <f>DATE(AthleteInfo[[#This Row],[Year]],AthleteInfo[[#This Row],[Month]],AthleteInfo[[#This Row],[Day]])</f>
        <v>38257</v>
      </c>
    </row>
    <row r="283" spans="1:6">
      <c r="A283" t="s">
        <v>314</v>
      </c>
      <c r="B283" t="s">
        <v>1</v>
      </c>
      <c r="C283">
        <v>1</v>
      </c>
      <c r="D283" s="2">
        <v>8</v>
      </c>
      <c r="E283">
        <v>2001</v>
      </c>
      <c r="F283" s="12">
        <f>DATE(AthleteInfo[[#This Row],[Year]],AthleteInfo[[#This Row],[Month]],AthleteInfo[[#This Row],[Day]])</f>
        <v>37104</v>
      </c>
    </row>
    <row r="284" spans="1:6">
      <c r="A284" t="s">
        <v>315</v>
      </c>
      <c r="B284" t="s">
        <v>1</v>
      </c>
      <c r="C284">
        <v>27</v>
      </c>
      <c r="D284" s="2">
        <v>10</v>
      </c>
      <c r="E284">
        <v>2008</v>
      </c>
      <c r="F284" s="12">
        <f>DATE(AthleteInfo[[#This Row],[Year]],AthleteInfo[[#This Row],[Month]],AthleteInfo[[#This Row],[Day]])</f>
        <v>39748</v>
      </c>
    </row>
    <row r="285" spans="1:6">
      <c r="A285" t="s">
        <v>316</v>
      </c>
      <c r="B285" t="s">
        <v>1</v>
      </c>
      <c r="C285">
        <v>7</v>
      </c>
      <c r="D285" s="2">
        <v>8</v>
      </c>
      <c r="E285">
        <v>2004</v>
      </c>
      <c r="F285" s="12">
        <f>DATE(AthleteInfo[[#This Row],[Year]],AthleteInfo[[#This Row],[Month]],AthleteInfo[[#This Row],[Day]])</f>
        <v>38206</v>
      </c>
    </row>
    <row r="286" spans="1:6">
      <c r="A286" t="s">
        <v>317</v>
      </c>
      <c r="B286" t="s">
        <v>1</v>
      </c>
      <c r="C286">
        <v>14</v>
      </c>
      <c r="D286" s="2">
        <v>5</v>
      </c>
      <c r="E286">
        <v>2007</v>
      </c>
      <c r="F286" s="12">
        <f>DATE(AthleteInfo[[#This Row],[Year]],AthleteInfo[[#This Row],[Month]],AthleteInfo[[#This Row],[Day]])</f>
        <v>39216</v>
      </c>
    </row>
    <row r="287" spans="1:6">
      <c r="A287" t="s">
        <v>318</v>
      </c>
      <c r="B287" t="s">
        <v>1</v>
      </c>
      <c r="C287">
        <v>30</v>
      </c>
      <c r="D287" s="2">
        <v>9</v>
      </c>
      <c r="E287">
        <v>2009</v>
      </c>
      <c r="F287" s="12">
        <f>DATE(AthleteInfo[[#This Row],[Year]],AthleteInfo[[#This Row],[Month]],AthleteInfo[[#This Row],[Day]])</f>
        <v>40086</v>
      </c>
    </row>
    <row r="288" spans="1:6">
      <c r="A288" t="s">
        <v>319</v>
      </c>
      <c r="B288" t="s">
        <v>1</v>
      </c>
      <c r="C288">
        <v>21</v>
      </c>
      <c r="D288" s="2">
        <v>1</v>
      </c>
      <c r="E288">
        <v>2001</v>
      </c>
      <c r="F288" s="12">
        <f>DATE(AthleteInfo[[#This Row],[Year]],AthleteInfo[[#This Row],[Month]],AthleteInfo[[#This Row],[Day]])</f>
        <v>36912</v>
      </c>
    </row>
    <row r="289" spans="1:6">
      <c r="A289" t="s">
        <v>320</v>
      </c>
      <c r="B289" t="s">
        <v>37</v>
      </c>
      <c r="C289">
        <v>25</v>
      </c>
      <c r="D289" s="2">
        <v>2</v>
      </c>
      <c r="E289">
        <v>2005</v>
      </c>
      <c r="F289" s="12">
        <f>DATE(AthleteInfo[[#This Row],[Year]],AthleteInfo[[#This Row],[Month]],AthleteInfo[[#This Row],[Day]])</f>
        <v>38408</v>
      </c>
    </row>
    <row r="290" spans="1:6">
      <c r="A290" t="s">
        <v>321</v>
      </c>
      <c r="B290" t="s">
        <v>37</v>
      </c>
      <c r="C290">
        <v>17</v>
      </c>
      <c r="D290" s="2">
        <v>4</v>
      </c>
      <c r="E290">
        <v>2003</v>
      </c>
      <c r="F290" s="12">
        <f>DATE(AthleteInfo[[#This Row],[Year]],AthleteInfo[[#This Row],[Month]],AthleteInfo[[#This Row],[Day]])</f>
        <v>37728</v>
      </c>
    </row>
    <row r="291" spans="1:6">
      <c r="A291" t="s">
        <v>322</v>
      </c>
      <c r="B291" t="s">
        <v>37</v>
      </c>
      <c r="C291">
        <v>9</v>
      </c>
      <c r="D291" s="2">
        <v>2</v>
      </c>
      <c r="E291">
        <v>2003</v>
      </c>
      <c r="F291" s="12">
        <f>DATE(AthleteInfo[[#This Row],[Year]],AthleteInfo[[#This Row],[Month]],AthleteInfo[[#This Row],[Day]])</f>
        <v>37661</v>
      </c>
    </row>
    <row r="292" spans="1:6">
      <c r="A292" t="s">
        <v>323</v>
      </c>
      <c r="B292" t="s">
        <v>1</v>
      </c>
      <c r="C292">
        <v>14</v>
      </c>
      <c r="D292" s="2">
        <v>1</v>
      </c>
      <c r="E292">
        <v>2004</v>
      </c>
      <c r="F292" s="12">
        <f>DATE(AthleteInfo[[#This Row],[Year]],AthleteInfo[[#This Row],[Month]],AthleteInfo[[#This Row],[Day]])</f>
        <v>38000</v>
      </c>
    </row>
    <row r="293" spans="1:6">
      <c r="A293" t="s">
        <v>324</v>
      </c>
      <c r="B293" t="s">
        <v>37</v>
      </c>
      <c r="C293">
        <v>25</v>
      </c>
      <c r="D293" s="2">
        <v>3</v>
      </c>
      <c r="E293">
        <v>2005</v>
      </c>
      <c r="F293" s="12">
        <f>DATE(AthleteInfo[[#This Row],[Year]],AthleteInfo[[#This Row],[Month]],AthleteInfo[[#This Row],[Day]])</f>
        <v>38436</v>
      </c>
    </row>
    <row r="294" spans="1:6">
      <c r="A294" t="s">
        <v>325</v>
      </c>
      <c r="B294" t="s">
        <v>37</v>
      </c>
      <c r="C294">
        <v>15</v>
      </c>
      <c r="D294" s="2">
        <v>9</v>
      </c>
      <c r="E294">
        <v>2003</v>
      </c>
      <c r="F294" s="12">
        <f>DATE(AthleteInfo[[#This Row],[Year]],AthleteInfo[[#This Row],[Month]],AthleteInfo[[#This Row],[Day]])</f>
        <v>37879</v>
      </c>
    </row>
    <row r="295" spans="1:6">
      <c r="A295" t="s">
        <v>326</v>
      </c>
      <c r="B295" t="s">
        <v>37</v>
      </c>
      <c r="C295">
        <v>15</v>
      </c>
      <c r="D295" s="2">
        <v>3</v>
      </c>
      <c r="E295">
        <v>2004</v>
      </c>
      <c r="F295" s="16">
        <f>DATE(AthleteInfo[[#This Row],[Year]],AthleteInfo[[#This Row],[Month]],AthleteInfo[[#This Row],[Day]])</f>
        <v>38061</v>
      </c>
    </row>
    <row r="296" spans="1:6">
      <c r="A296" t="s">
        <v>327</v>
      </c>
      <c r="B296" t="s">
        <v>37</v>
      </c>
      <c r="C296">
        <v>14</v>
      </c>
      <c r="D296" s="2">
        <v>3</v>
      </c>
      <c r="E296">
        <v>2008</v>
      </c>
      <c r="F296" s="12">
        <v>39521</v>
      </c>
    </row>
    <row r="297" spans="1:6">
      <c r="A297" t="s">
        <v>328</v>
      </c>
      <c r="B297" t="s">
        <v>37</v>
      </c>
      <c r="C297">
        <v>29</v>
      </c>
      <c r="D297" s="2">
        <v>6</v>
      </c>
      <c r="E297">
        <v>2006</v>
      </c>
      <c r="F297" s="12">
        <f>DATE(AthleteInfo[[#This Row],[Year]],AthleteInfo[[#This Row],[Month]],AthleteInfo[[#This Row],[Day]])</f>
        <v>38897</v>
      </c>
    </row>
    <row r="298" spans="1:6">
      <c r="A298" t="s">
        <v>329</v>
      </c>
      <c r="B298" t="s">
        <v>1</v>
      </c>
      <c r="C298">
        <v>17</v>
      </c>
      <c r="D298" s="2">
        <v>5</v>
      </c>
      <c r="E298">
        <v>2005</v>
      </c>
      <c r="F298" s="12">
        <f>DATE(AthleteInfo[[#This Row],[Year]],AthleteInfo[[#This Row],[Month]],AthleteInfo[[#This Row],[Day]])</f>
        <v>38489</v>
      </c>
    </row>
    <row r="299" spans="1:6">
      <c r="A299" t="s">
        <v>330</v>
      </c>
      <c r="B299" t="s">
        <v>1</v>
      </c>
      <c r="D299" s="2"/>
      <c r="F299" s="12" t="e">
        <f>DATE(AthleteInfo[[#This Row],[Year]],AthleteInfo[[#This Row],[Month]],AthleteInfo[[#This Row],[Day]])</f>
        <v>#NUM!</v>
      </c>
    </row>
    <row r="300" spans="1:6">
      <c r="A300" t="s">
        <v>331</v>
      </c>
      <c r="B300" t="s">
        <v>37</v>
      </c>
      <c r="C300">
        <v>3</v>
      </c>
      <c r="D300" s="2">
        <v>3</v>
      </c>
      <c r="E300">
        <v>2006</v>
      </c>
      <c r="F300" s="12">
        <f>DATE(AthleteInfo[[#This Row],[Year]],AthleteInfo[[#This Row],[Month]],AthleteInfo[[#This Row],[Day]])</f>
        <v>38779</v>
      </c>
    </row>
    <row r="301" spans="1:6">
      <c r="A301" t="s">
        <v>332</v>
      </c>
      <c r="B301" t="s">
        <v>37</v>
      </c>
      <c r="C301">
        <v>11</v>
      </c>
      <c r="D301" s="2">
        <v>9</v>
      </c>
      <c r="E301">
        <v>2006</v>
      </c>
      <c r="F301" s="12">
        <f>DATE(AthleteInfo[[#This Row],[Year]],AthleteInfo[[#This Row],[Month]],AthleteInfo[[#This Row],[Day]])</f>
        <v>38971</v>
      </c>
    </row>
    <row r="302" spans="1:6">
      <c r="A302" t="s">
        <v>333</v>
      </c>
      <c r="B302" t="s">
        <v>37</v>
      </c>
      <c r="C302">
        <v>19</v>
      </c>
      <c r="D302" s="2">
        <v>8</v>
      </c>
      <c r="E302">
        <v>2006</v>
      </c>
      <c r="F302" s="12">
        <f>DATE(AthleteInfo[[#This Row],[Year]],AthleteInfo[[#This Row],[Month]],AthleteInfo[[#This Row],[Day]])</f>
        <v>38948</v>
      </c>
    </row>
    <row r="303" spans="1:6">
      <c r="A303" t="s">
        <v>334</v>
      </c>
      <c r="B303" t="s">
        <v>37</v>
      </c>
      <c r="C303">
        <v>22</v>
      </c>
      <c r="D303" s="2">
        <v>10</v>
      </c>
      <c r="E303">
        <v>2007</v>
      </c>
      <c r="F303" s="12">
        <f>DATE(AthleteInfo[[#This Row],[Year]],AthleteInfo[[#This Row],[Month]],AthleteInfo[[#This Row],[Day]])</f>
        <v>39377</v>
      </c>
    </row>
    <row r="304" spans="1:6">
      <c r="A304" t="s">
        <v>335</v>
      </c>
      <c r="B304" t="s">
        <v>37</v>
      </c>
      <c r="C304">
        <v>10</v>
      </c>
      <c r="D304" s="2">
        <v>4</v>
      </c>
      <c r="E304">
        <v>2009</v>
      </c>
      <c r="F304" s="12">
        <f>DATE(AthleteInfo[[#This Row],[Year]],AthleteInfo[[#This Row],[Month]],AthleteInfo[[#This Row],[Day]])</f>
        <v>39913</v>
      </c>
    </row>
    <row r="305" spans="1:6">
      <c r="A305" t="s">
        <v>336</v>
      </c>
      <c r="B305" t="s">
        <v>1</v>
      </c>
      <c r="C305">
        <v>10</v>
      </c>
      <c r="D305" s="2">
        <v>3</v>
      </c>
      <c r="E305">
        <v>2000</v>
      </c>
      <c r="F305" s="12">
        <f>DATE(AthleteInfo[[#This Row],[Year]],AthleteInfo[[#This Row],[Month]],AthleteInfo[[#This Row],[Day]])</f>
        <v>36595</v>
      </c>
    </row>
    <row r="306" spans="1:6">
      <c r="A306" t="s">
        <v>337</v>
      </c>
      <c r="B306" t="s">
        <v>37</v>
      </c>
      <c r="C306">
        <v>9</v>
      </c>
      <c r="D306" s="2">
        <v>10</v>
      </c>
      <c r="E306">
        <v>2004</v>
      </c>
      <c r="F306" s="12">
        <f>DATE(AthleteInfo[[#This Row],[Year]],AthleteInfo[[#This Row],[Month]],AthleteInfo[[#This Row],[Day]])</f>
        <v>38269</v>
      </c>
    </row>
    <row r="307" spans="1:6">
      <c r="A307" t="s">
        <v>338</v>
      </c>
      <c r="B307" t="s">
        <v>37</v>
      </c>
      <c r="C307">
        <v>19</v>
      </c>
      <c r="D307" s="2">
        <v>7</v>
      </c>
      <c r="E307">
        <v>1988</v>
      </c>
      <c r="F307" s="12">
        <f>DATE(AthleteInfo[[#This Row],[Year]],AthleteInfo[[#This Row],[Month]],AthleteInfo[[#This Row],[Day]])</f>
        <v>32343</v>
      </c>
    </row>
    <row r="308" spans="1:6">
      <c r="A308" t="s">
        <v>339</v>
      </c>
      <c r="B308" t="s">
        <v>37</v>
      </c>
      <c r="C308">
        <v>22</v>
      </c>
      <c r="D308" s="2">
        <v>3</v>
      </c>
      <c r="E308">
        <v>2004</v>
      </c>
      <c r="F308" s="12">
        <f>DATE(AthleteInfo[[#This Row],[Year]],AthleteInfo[[#This Row],[Month]],AthleteInfo[[#This Row],[Day]])</f>
        <v>38068</v>
      </c>
    </row>
    <row r="309" spans="1:6">
      <c r="A309" t="s">
        <v>340</v>
      </c>
      <c r="B309" t="s">
        <v>68</v>
      </c>
      <c r="C309">
        <v>23</v>
      </c>
      <c r="D309" s="2">
        <v>2</v>
      </c>
      <c r="E309">
        <v>2004</v>
      </c>
      <c r="F309" s="12">
        <f>DATE(AthleteInfo[[#This Row],[Year]],AthleteInfo[[#This Row],[Month]],AthleteInfo[[#This Row],[Day]])</f>
        <v>38040</v>
      </c>
    </row>
    <row r="310" spans="1:6">
      <c r="A310" t="s">
        <v>341</v>
      </c>
      <c r="B310" t="s">
        <v>1</v>
      </c>
      <c r="C310">
        <v>21</v>
      </c>
      <c r="D310" s="2">
        <v>12</v>
      </c>
      <c r="E310">
        <v>2001</v>
      </c>
      <c r="F310" s="12">
        <f>DATE(AthleteInfo[[#This Row],[Year]],AthleteInfo[[#This Row],[Month]],AthleteInfo[[#This Row],[Day]])</f>
        <v>37246</v>
      </c>
    </row>
    <row r="311" spans="1:6">
      <c r="A311" t="s">
        <v>342</v>
      </c>
      <c r="B311" t="s">
        <v>37</v>
      </c>
      <c r="C311">
        <v>14</v>
      </c>
      <c r="D311" s="2">
        <v>5</v>
      </c>
      <c r="E311">
        <v>2004</v>
      </c>
      <c r="F311" s="12">
        <v>38121</v>
      </c>
    </row>
    <row r="312" spans="1:6">
      <c r="A312" t="s">
        <v>343</v>
      </c>
      <c r="B312" t="s">
        <v>37</v>
      </c>
      <c r="C312">
        <v>14</v>
      </c>
      <c r="D312" s="2">
        <v>5</v>
      </c>
      <c r="E312">
        <v>2004</v>
      </c>
      <c r="F312" s="12">
        <f>DATE(AthleteInfo[[#This Row],[Year]],AthleteInfo[[#This Row],[Month]],AthleteInfo[[#This Row],[Day]])</f>
        <v>38121</v>
      </c>
    </row>
    <row r="313" spans="1:6">
      <c r="A313" t="s">
        <v>344</v>
      </c>
      <c r="B313" t="s">
        <v>1</v>
      </c>
      <c r="C313">
        <v>20</v>
      </c>
      <c r="D313" s="2">
        <v>3</v>
      </c>
      <c r="E313">
        <v>2001</v>
      </c>
      <c r="F313" s="12">
        <f>DATE(AthleteInfo[[#This Row],[Year]],AthleteInfo[[#This Row],[Month]],AthleteInfo[[#This Row],[Day]])</f>
        <v>36970</v>
      </c>
    </row>
    <row r="314" spans="1:6">
      <c r="A314" t="s">
        <v>345</v>
      </c>
      <c r="B314" t="s">
        <v>1</v>
      </c>
      <c r="C314">
        <v>19</v>
      </c>
      <c r="D314" s="2">
        <v>10</v>
      </c>
      <c r="E314">
        <v>1999</v>
      </c>
      <c r="F314" s="12">
        <f>DATE(AthleteInfo[[#This Row],[Year]],AthleteInfo[[#This Row],[Month]],AthleteInfo[[#This Row],[Day]])</f>
        <v>36452</v>
      </c>
    </row>
    <row r="315" spans="1:6">
      <c r="A315" t="s">
        <v>346</v>
      </c>
      <c r="B315" t="s">
        <v>37</v>
      </c>
      <c r="C315">
        <v>23</v>
      </c>
      <c r="D315" s="2">
        <v>3</v>
      </c>
      <c r="E315">
        <v>2006</v>
      </c>
      <c r="F315" s="12">
        <f>DATE(AthleteInfo[[#This Row],[Year]],AthleteInfo[[#This Row],[Month]],AthleteInfo[[#This Row],[Day]])</f>
        <v>38799</v>
      </c>
    </row>
    <row r="316" spans="1:6">
      <c r="A316" t="s">
        <v>347</v>
      </c>
      <c r="B316" t="s">
        <v>37</v>
      </c>
      <c r="C316">
        <v>21</v>
      </c>
      <c r="D316" s="2">
        <v>11</v>
      </c>
      <c r="E316">
        <v>2007</v>
      </c>
      <c r="F316" s="12">
        <f>DATE(AthleteInfo[[#This Row],[Year]],AthleteInfo[[#This Row],[Month]],AthleteInfo[[#This Row],[Day]])</f>
        <v>39407</v>
      </c>
    </row>
    <row r="317" spans="1:6">
      <c r="A317" t="s">
        <v>348</v>
      </c>
      <c r="B317" t="s">
        <v>1</v>
      </c>
      <c r="C317">
        <v>16</v>
      </c>
      <c r="D317" s="2">
        <v>8</v>
      </c>
      <c r="E317">
        <v>2002</v>
      </c>
      <c r="F317" s="12">
        <f>DATE(AthleteInfo[[#This Row],[Year]],AthleteInfo[[#This Row],[Month]],AthleteInfo[[#This Row],[Day]])</f>
        <v>37484</v>
      </c>
    </row>
    <row r="318" spans="1:6">
      <c r="A318" t="s">
        <v>349</v>
      </c>
      <c r="B318" t="s">
        <v>37</v>
      </c>
      <c r="C318">
        <v>10</v>
      </c>
      <c r="D318" s="2">
        <v>2</v>
      </c>
      <c r="E318">
        <v>2002</v>
      </c>
      <c r="F318" s="12">
        <f>DATE(AthleteInfo[[#This Row],[Year]],AthleteInfo[[#This Row],[Month]],AthleteInfo[[#This Row],[Day]])</f>
        <v>37297</v>
      </c>
    </row>
    <row r="319" spans="1:6">
      <c r="A319" t="s">
        <v>350</v>
      </c>
      <c r="B319" t="s">
        <v>1</v>
      </c>
      <c r="D319" s="2"/>
      <c r="F319" s="12" t="e">
        <f>DATE(AthleteInfo[[#This Row],[Year]],AthleteInfo[[#This Row],[Month]],AthleteInfo[[#This Row],[Day]])</f>
        <v>#NUM!</v>
      </c>
    </row>
    <row r="320" spans="1:6">
      <c r="A320" t="s">
        <v>351</v>
      </c>
      <c r="B320" t="s">
        <v>37</v>
      </c>
      <c r="C320">
        <v>31</v>
      </c>
      <c r="D320" s="2">
        <v>8</v>
      </c>
      <c r="E320">
        <v>2000</v>
      </c>
      <c r="F320" s="12">
        <f>DATE(AthleteInfo[[#This Row],[Year]],AthleteInfo[[#This Row],[Month]],AthleteInfo[[#This Row],[Day]])</f>
        <v>36769</v>
      </c>
    </row>
    <row r="321" spans="1:6">
      <c r="A321" t="s">
        <v>352</v>
      </c>
      <c r="B321" t="s">
        <v>37</v>
      </c>
      <c r="C321">
        <v>30</v>
      </c>
      <c r="D321" s="2">
        <v>5</v>
      </c>
      <c r="E321">
        <v>2008</v>
      </c>
      <c r="F321" s="12">
        <f>DATE(AthleteInfo[[#This Row],[Year]],AthleteInfo[[#This Row],[Month]],AthleteInfo[[#This Row],[Day]])</f>
        <v>39598</v>
      </c>
    </row>
    <row r="322" spans="1:6">
      <c r="A322" t="s">
        <v>353</v>
      </c>
      <c r="B322" t="s">
        <v>68</v>
      </c>
      <c r="C322">
        <v>5</v>
      </c>
      <c r="D322" s="2">
        <v>5</v>
      </c>
      <c r="E322">
        <v>2006</v>
      </c>
      <c r="F322" s="12">
        <f>DATE(AthleteInfo[[#This Row],[Year]],AthleteInfo[[#This Row],[Month]],AthleteInfo[[#This Row],[Day]])</f>
        <v>38842</v>
      </c>
    </row>
    <row r="323" spans="1:6">
      <c r="A323" t="s">
        <v>354</v>
      </c>
      <c r="B323" t="s">
        <v>1</v>
      </c>
      <c r="D323" s="2"/>
      <c r="F323" s="12" t="e">
        <f>DATE(AthleteInfo[[#This Row],[Year]],AthleteInfo[[#This Row],[Month]],AthleteInfo[[#This Row],[Day]])</f>
        <v>#NUM!</v>
      </c>
    </row>
    <row r="324" spans="1:6">
      <c r="A324" t="s">
        <v>355</v>
      </c>
      <c r="B324" t="s">
        <v>37</v>
      </c>
      <c r="C324">
        <v>10</v>
      </c>
      <c r="D324" s="2">
        <v>11</v>
      </c>
      <c r="E324">
        <v>2005</v>
      </c>
      <c r="F324" s="12">
        <f>DATE(AthleteInfo[[#This Row],[Year]],AthleteInfo[[#This Row],[Month]],AthleteInfo[[#This Row],[Day]])</f>
        <v>38666</v>
      </c>
    </row>
    <row r="325" spans="1:6">
      <c r="A325" t="s">
        <v>356</v>
      </c>
      <c r="B325" t="s">
        <v>37</v>
      </c>
      <c r="C325">
        <v>1</v>
      </c>
      <c r="D325" s="2">
        <v>2</v>
      </c>
      <c r="E325">
        <v>2000</v>
      </c>
      <c r="F325" s="12">
        <f>DATE(AthleteInfo[[#This Row],[Year]],AthleteInfo[[#This Row],[Month]],AthleteInfo[[#This Row],[Day]])</f>
        <v>36557</v>
      </c>
    </row>
    <row r="326" spans="1:6">
      <c r="A326" t="s">
        <v>357</v>
      </c>
      <c r="B326" t="s">
        <v>37</v>
      </c>
      <c r="C326">
        <v>17</v>
      </c>
      <c r="D326" s="2">
        <v>5</v>
      </c>
      <c r="E326">
        <v>2008</v>
      </c>
      <c r="F326" s="12">
        <f>DATE(AthleteInfo[[#This Row],[Year]],AthleteInfo[[#This Row],[Month]],AthleteInfo[[#This Row],[Day]])</f>
        <v>39585</v>
      </c>
    </row>
    <row r="327" spans="1:6">
      <c r="A327" t="s">
        <v>358</v>
      </c>
      <c r="B327" t="s">
        <v>1</v>
      </c>
      <c r="C327">
        <v>11</v>
      </c>
      <c r="D327" s="2">
        <v>12</v>
      </c>
      <c r="E327">
        <v>2008</v>
      </c>
      <c r="F327" s="12">
        <f>DATE(AthleteInfo[[#This Row],[Year]],AthleteInfo[[#This Row],[Month]],AthleteInfo[[#This Row],[Day]])</f>
        <v>39793</v>
      </c>
    </row>
    <row r="328" spans="1:6">
      <c r="A328" t="s">
        <v>359</v>
      </c>
      <c r="B328" t="s">
        <v>37</v>
      </c>
      <c r="C328">
        <v>18</v>
      </c>
      <c r="D328" s="2">
        <v>9</v>
      </c>
      <c r="E328">
        <v>2006</v>
      </c>
      <c r="F328" s="12">
        <f>DATE(AthleteInfo[[#This Row],[Year]],AthleteInfo[[#This Row],[Month]],AthleteInfo[[#This Row],[Day]])</f>
        <v>38978</v>
      </c>
    </row>
    <row r="329" spans="1:6">
      <c r="A329" t="s">
        <v>360</v>
      </c>
      <c r="B329" t="s">
        <v>1</v>
      </c>
      <c r="C329">
        <v>2</v>
      </c>
      <c r="D329" s="2">
        <v>12</v>
      </c>
      <c r="E329">
        <v>2006</v>
      </c>
      <c r="F329" s="12">
        <f>DATE(AthleteInfo[[#This Row],[Year]],AthleteInfo[[#This Row],[Month]],AthleteInfo[[#This Row],[Day]])</f>
        <v>39053</v>
      </c>
    </row>
    <row r="330" spans="1:6">
      <c r="A330" t="s">
        <v>361</v>
      </c>
      <c r="B330" t="s">
        <v>37</v>
      </c>
      <c r="C330">
        <v>4</v>
      </c>
      <c r="D330" s="2">
        <v>7</v>
      </c>
      <c r="E330">
        <v>2005</v>
      </c>
      <c r="F330" s="12">
        <f>DATE(AthleteInfo[[#This Row],[Year]],AthleteInfo[[#This Row],[Month]],AthleteInfo[[#This Row],[Day]])</f>
        <v>38537</v>
      </c>
    </row>
    <row r="331" spans="1:6">
      <c r="A331" t="s">
        <v>362</v>
      </c>
      <c r="B331" t="s">
        <v>68</v>
      </c>
      <c r="D331" s="2"/>
      <c r="F331" s="12" t="e">
        <f>DATE(AthleteInfo[[#This Row],[Year]],AthleteInfo[[#This Row],[Month]],AthleteInfo[[#This Row],[Day]])</f>
        <v>#NUM!</v>
      </c>
    </row>
    <row r="332" spans="1:6">
      <c r="A332" t="s">
        <v>363</v>
      </c>
      <c r="B332" t="s">
        <v>1</v>
      </c>
      <c r="C332">
        <v>7</v>
      </c>
      <c r="D332" s="2">
        <v>7</v>
      </c>
      <c r="E332">
        <v>2008</v>
      </c>
      <c r="F332" s="12">
        <f>DATE(AthleteInfo[[#This Row],[Year]],AthleteInfo[[#This Row],[Month]],AthleteInfo[[#This Row],[Day]])</f>
        <v>39636</v>
      </c>
    </row>
    <row r="333" spans="1:6">
      <c r="A333" t="s">
        <v>364</v>
      </c>
      <c r="B333" t="s">
        <v>1</v>
      </c>
      <c r="C333">
        <v>30</v>
      </c>
      <c r="D333" s="2">
        <v>12</v>
      </c>
      <c r="E333">
        <v>2005</v>
      </c>
      <c r="F333" s="12">
        <f>DATE(AthleteInfo[[#This Row],[Year]],AthleteInfo[[#This Row],[Month]],AthleteInfo[[#This Row],[Day]])</f>
        <v>38716</v>
      </c>
    </row>
    <row r="334" spans="1:6">
      <c r="A334" t="s">
        <v>365</v>
      </c>
      <c r="B334" t="s">
        <v>37</v>
      </c>
      <c r="C334">
        <v>23</v>
      </c>
      <c r="D334" s="2">
        <v>8</v>
      </c>
      <c r="E334">
        <v>2005</v>
      </c>
      <c r="F334" s="12">
        <f>DATE(AthleteInfo[[#This Row],[Year]],AthleteInfo[[#This Row],[Month]],AthleteInfo[[#This Row],[Day]])</f>
        <v>38587</v>
      </c>
    </row>
    <row r="335" spans="1:6">
      <c r="A335" t="s">
        <v>366</v>
      </c>
      <c r="B335" t="s">
        <v>1</v>
      </c>
      <c r="C335">
        <v>2</v>
      </c>
      <c r="D335" s="2">
        <v>4</v>
      </c>
      <c r="E335">
        <v>2006</v>
      </c>
      <c r="F335" s="12">
        <f>DATE(AthleteInfo[[#This Row],[Year]],AthleteInfo[[#This Row],[Month]],AthleteInfo[[#This Row],[Day]])</f>
        <v>38809</v>
      </c>
    </row>
    <row r="336" spans="1:6">
      <c r="A336" t="s">
        <v>367</v>
      </c>
      <c r="B336" t="s">
        <v>1</v>
      </c>
      <c r="C336">
        <v>5</v>
      </c>
      <c r="D336" s="2">
        <v>2</v>
      </c>
      <c r="E336">
        <v>2004</v>
      </c>
      <c r="F336" s="12">
        <f>DATE(AthleteInfo[[#This Row],[Year]],AthleteInfo[[#This Row],[Month]],AthleteInfo[[#This Row],[Day]])</f>
        <v>38022</v>
      </c>
    </row>
    <row r="337" spans="1:6">
      <c r="A337" t="s">
        <v>368</v>
      </c>
      <c r="B337" t="s">
        <v>1</v>
      </c>
      <c r="C337">
        <v>1</v>
      </c>
      <c r="D337" s="2">
        <v>1</v>
      </c>
      <c r="E337">
        <v>2009</v>
      </c>
      <c r="F337" s="12">
        <f>DATE(AthleteInfo[[#This Row],[Year]],AthleteInfo[[#This Row],[Month]],AthleteInfo[[#This Row],[Day]])</f>
        <v>39814</v>
      </c>
    </row>
    <row r="338" spans="1:6">
      <c r="A338" t="s">
        <v>369</v>
      </c>
      <c r="B338" t="s">
        <v>1</v>
      </c>
      <c r="C338">
        <v>4</v>
      </c>
      <c r="D338" s="2">
        <v>10</v>
      </c>
      <c r="E338">
        <v>2006</v>
      </c>
      <c r="F338" s="12">
        <f>DATE(AthleteInfo[[#This Row],[Year]],AthleteInfo[[#This Row],[Month]],AthleteInfo[[#This Row],[Day]])</f>
        <v>38994</v>
      </c>
    </row>
    <row r="339" spans="1:6">
      <c r="A339" t="s">
        <v>370</v>
      </c>
      <c r="B339" t="s">
        <v>1</v>
      </c>
      <c r="C339">
        <v>8</v>
      </c>
      <c r="D339" s="2">
        <v>3</v>
      </c>
      <c r="E339">
        <v>2004</v>
      </c>
      <c r="F339" s="12">
        <f>DATE(AthleteInfo[[#This Row],[Year]],AthleteInfo[[#This Row],[Month]],AthleteInfo[[#This Row],[Day]])</f>
        <v>38054</v>
      </c>
    </row>
    <row r="340" spans="1:6">
      <c r="A340" t="s">
        <v>371</v>
      </c>
      <c r="B340" t="s">
        <v>37</v>
      </c>
      <c r="C340">
        <v>3</v>
      </c>
      <c r="D340" s="2">
        <v>9</v>
      </c>
      <c r="E340">
        <v>2005</v>
      </c>
      <c r="F340" s="12">
        <f>DATE(AthleteInfo[[#This Row],[Year]],AthleteInfo[[#This Row],[Month]],AthleteInfo[[#This Row],[Day]])</f>
        <v>38598</v>
      </c>
    </row>
    <row r="341" spans="1:6">
      <c r="A341" t="s">
        <v>372</v>
      </c>
      <c r="B341" t="s">
        <v>37</v>
      </c>
      <c r="C341">
        <v>29</v>
      </c>
      <c r="D341" s="2">
        <v>1</v>
      </c>
      <c r="E341">
        <v>2001</v>
      </c>
      <c r="F341" s="12">
        <f>DATE(AthleteInfo[[#This Row],[Year]],AthleteInfo[[#This Row],[Month]],AthleteInfo[[#This Row],[Day]])</f>
        <v>36920</v>
      </c>
    </row>
    <row r="342" spans="1:6">
      <c r="A342" t="s">
        <v>373</v>
      </c>
      <c r="B342" t="s">
        <v>37</v>
      </c>
      <c r="C342">
        <v>4</v>
      </c>
      <c r="D342" s="2">
        <v>5</v>
      </c>
      <c r="E342">
        <v>2007</v>
      </c>
      <c r="F342" s="12">
        <f>DATE(AthleteInfo[[#This Row],[Year]],AthleteInfo[[#This Row],[Month]],AthleteInfo[[#This Row],[Day]])</f>
        <v>39206</v>
      </c>
    </row>
    <row r="343" spans="1:6">
      <c r="A343" t="s">
        <v>374</v>
      </c>
      <c r="B343" t="s">
        <v>37</v>
      </c>
      <c r="D343" s="2"/>
      <c r="F343" s="12" t="e">
        <f>DATE(AthleteInfo[[#This Row],[Year]],AthleteInfo[[#This Row],[Month]],AthleteInfo[[#This Row],[Day]])</f>
        <v>#NUM!</v>
      </c>
    </row>
    <row r="344" spans="1:6">
      <c r="A344" t="s">
        <v>375</v>
      </c>
      <c r="B344" t="s">
        <v>1</v>
      </c>
      <c r="C344">
        <v>19</v>
      </c>
      <c r="D344" s="2">
        <v>9</v>
      </c>
      <c r="E344">
        <v>2007</v>
      </c>
      <c r="F344" s="12">
        <f>DATE(AthleteInfo[[#This Row],[Year]],AthleteInfo[[#This Row],[Month]],AthleteInfo[[#This Row],[Day]])</f>
        <v>39344</v>
      </c>
    </row>
    <row r="345" spans="1:6">
      <c r="A345" t="s">
        <v>376</v>
      </c>
      <c r="B345" t="s">
        <v>1</v>
      </c>
      <c r="C345">
        <v>6</v>
      </c>
      <c r="D345" s="2">
        <v>6</v>
      </c>
      <c r="E345">
        <v>2004</v>
      </c>
      <c r="F345" s="12">
        <f>DATE(AthleteInfo[[#This Row],[Year]],AthleteInfo[[#This Row],[Month]],AthleteInfo[[#This Row],[Day]])</f>
        <v>38144</v>
      </c>
    </row>
    <row r="346" spans="1:6">
      <c r="A346" t="s">
        <v>377</v>
      </c>
      <c r="B346" t="s">
        <v>37</v>
      </c>
      <c r="C346">
        <v>25</v>
      </c>
      <c r="D346" s="2">
        <v>10</v>
      </c>
      <c r="E346">
        <v>2005</v>
      </c>
      <c r="F346" s="12">
        <f>DATE(AthleteInfo[[#This Row],[Year]],AthleteInfo[[#This Row],[Month]],AthleteInfo[[#This Row],[Day]])</f>
        <v>38650</v>
      </c>
    </row>
    <row r="347" spans="1:6">
      <c r="A347" t="s">
        <v>378</v>
      </c>
      <c r="B347" t="s">
        <v>37</v>
      </c>
      <c r="C347">
        <v>31</v>
      </c>
      <c r="D347" s="2">
        <v>1</v>
      </c>
      <c r="E347">
        <v>2008</v>
      </c>
      <c r="F347" s="12">
        <f>DATE(AthleteInfo[[#This Row],[Year]],AthleteInfo[[#This Row],[Month]],AthleteInfo[[#This Row],[Day]])</f>
        <v>39478</v>
      </c>
    </row>
    <row r="348" spans="1:6">
      <c r="A348" t="s">
        <v>379</v>
      </c>
      <c r="B348" t="s">
        <v>1</v>
      </c>
      <c r="C348">
        <v>2</v>
      </c>
      <c r="D348" s="2">
        <v>10</v>
      </c>
      <c r="E348">
        <v>2006</v>
      </c>
      <c r="F348" s="12">
        <f>DATE(AthleteInfo[[#This Row],[Year]],AthleteInfo[[#This Row],[Month]],AthleteInfo[[#This Row],[Day]])</f>
        <v>38992</v>
      </c>
    </row>
    <row r="349" spans="1:6">
      <c r="A349" t="s">
        <v>380</v>
      </c>
      <c r="B349" t="s">
        <v>1</v>
      </c>
      <c r="C349">
        <v>1</v>
      </c>
      <c r="D349" s="2">
        <v>6</v>
      </c>
      <c r="E349">
        <v>2005</v>
      </c>
      <c r="F349" s="12">
        <f>DATE(AthleteInfo[[#This Row],[Year]],AthleteInfo[[#This Row],[Month]],AthleteInfo[[#This Row],[Day]])</f>
        <v>38504</v>
      </c>
    </row>
    <row r="350" spans="1:6">
      <c r="A350" t="s">
        <v>381</v>
      </c>
      <c r="B350" t="s">
        <v>1</v>
      </c>
      <c r="C350">
        <v>15</v>
      </c>
      <c r="D350" s="2">
        <v>12</v>
      </c>
      <c r="E350">
        <v>2002</v>
      </c>
      <c r="F350" s="16">
        <f>DATE(AthleteInfo[[#This Row],[Year]],AthleteInfo[[#This Row],[Month]],AthleteInfo[[#This Row],[Day]])</f>
        <v>37605</v>
      </c>
    </row>
    <row r="351" spans="1:6">
      <c r="A351" s="17" t="s">
        <v>382</v>
      </c>
      <c r="B351" t="s">
        <v>37</v>
      </c>
      <c r="C351">
        <v>3</v>
      </c>
      <c r="D351" s="2">
        <v>3</v>
      </c>
      <c r="E351">
        <v>2008</v>
      </c>
      <c r="F351" s="16">
        <f>DATE(AthleteInfo[[#This Row],[Year]],AthleteInfo[[#This Row],[Month]],AthleteInfo[[#This Row],[Day]])</f>
        <v>39510</v>
      </c>
    </row>
    <row r="352" spans="1:6">
      <c r="A352" t="s">
        <v>383</v>
      </c>
      <c r="B352" t="s">
        <v>1</v>
      </c>
      <c r="C352">
        <v>17</v>
      </c>
      <c r="D352" s="2">
        <v>3</v>
      </c>
      <c r="E352">
        <v>2003</v>
      </c>
      <c r="F352" s="12">
        <f>DATE(AthleteInfo[[#This Row],[Year]],AthleteInfo[[#This Row],[Month]],AthleteInfo[[#This Row],[Day]])</f>
        <v>37697</v>
      </c>
    </row>
    <row r="353" spans="1:6">
      <c r="A353" t="s">
        <v>384</v>
      </c>
      <c r="B353" t="s">
        <v>1</v>
      </c>
      <c r="C353">
        <v>3</v>
      </c>
      <c r="D353" s="2">
        <v>8</v>
      </c>
      <c r="E353">
        <v>2007</v>
      </c>
      <c r="F353" s="12">
        <f>DATE(AthleteInfo[[#This Row],[Year]],AthleteInfo[[#This Row],[Month]],AthleteInfo[[#This Row],[Day]])</f>
        <v>39297</v>
      </c>
    </row>
    <row r="354" spans="1:6">
      <c r="A354" t="s">
        <v>385</v>
      </c>
      <c r="B354" t="s">
        <v>1</v>
      </c>
      <c r="C354">
        <v>14</v>
      </c>
      <c r="D354" s="2">
        <v>3</v>
      </c>
      <c r="E354">
        <v>2007</v>
      </c>
      <c r="F354" s="12">
        <f>DATE(AthleteInfo[[#This Row],[Year]],AthleteInfo[[#This Row],[Month]],AthleteInfo[[#This Row],[Day]])</f>
        <v>39155</v>
      </c>
    </row>
    <row r="355" spans="1:6">
      <c r="A355" t="s">
        <v>386</v>
      </c>
      <c r="B355" t="s">
        <v>1</v>
      </c>
      <c r="C355">
        <v>15</v>
      </c>
      <c r="D355" s="2">
        <v>10</v>
      </c>
      <c r="E355">
        <v>2006</v>
      </c>
      <c r="F355" s="12">
        <f>DATE(AthleteInfo[[#This Row],[Year]],AthleteInfo[[#This Row],[Month]],AthleteInfo[[#This Row],[Day]])</f>
        <v>39005</v>
      </c>
    </row>
    <row r="356" spans="1:6">
      <c r="A356" t="s">
        <v>387</v>
      </c>
      <c r="B356" t="s">
        <v>1</v>
      </c>
      <c r="C356">
        <v>15</v>
      </c>
      <c r="D356" s="2">
        <v>10</v>
      </c>
      <c r="E356">
        <v>2006</v>
      </c>
      <c r="F356" s="12">
        <f>DATE(AthleteInfo[[#This Row],[Year]],AthleteInfo[[#This Row],[Month]],AthleteInfo[[#This Row],[Day]])</f>
        <v>39005</v>
      </c>
    </row>
    <row r="357" spans="1:6">
      <c r="A357" t="s">
        <v>388</v>
      </c>
      <c r="B357" t="s">
        <v>37</v>
      </c>
      <c r="C357">
        <v>3</v>
      </c>
      <c r="D357" s="2">
        <v>8</v>
      </c>
      <c r="E357">
        <v>2002</v>
      </c>
      <c r="F357" s="12">
        <f>DATE(AthleteInfo[[#This Row],[Year]],AthleteInfo[[#This Row],[Month]],AthleteInfo[[#This Row],[Day]])</f>
        <v>37471</v>
      </c>
    </row>
    <row r="358" spans="1:6">
      <c r="A358" t="s">
        <v>389</v>
      </c>
      <c r="B358" t="s">
        <v>37</v>
      </c>
      <c r="C358">
        <v>20</v>
      </c>
      <c r="D358" s="2">
        <v>2</v>
      </c>
      <c r="E358">
        <v>2002</v>
      </c>
      <c r="F358" s="12">
        <f>DATE(AthleteInfo[[#This Row],[Year]],AthleteInfo[[#This Row],[Month]],AthleteInfo[[#This Row],[Day]])</f>
        <v>37307</v>
      </c>
    </row>
    <row r="359" spans="1:6">
      <c r="A359" t="s">
        <v>390</v>
      </c>
      <c r="B359" t="s">
        <v>1</v>
      </c>
      <c r="C359">
        <v>27</v>
      </c>
      <c r="D359" s="2">
        <v>5</v>
      </c>
      <c r="E359">
        <v>2002</v>
      </c>
      <c r="F359" s="12">
        <f>DATE(AthleteInfo[[#This Row],[Year]],AthleteInfo[[#This Row],[Month]],AthleteInfo[[#This Row],[Day]])</f>
        <v>37403</v>
      </c>
    </row>
    <row r="360" spans="1:6">
      <c r="A360" t="s">
        <v>391</v>
      </c>
      <c r="B360" t="s">
        <v>1</v>
      </c>
      <c r="C360">
        <v>3</v>
      </c>
      <c r="D360" s="2">
        <v>11</v>
      </c>
      <c r="E360">
        <v>2007</v>
      </c>
      <c r="F360" s="12">
        <f>DATE(AthleteInfo[[#This Row],[Year]],AthleteInfo[[#This Row],[Month]],AthleteInfo[[#This Row],[Day]])</f>
        <v>39389</v>
      </c>
    </row>
    <row r="361" spans="1:6">
      <c r="A361" t="s">
        <v>392</v>
      </c>
      <c r="B361" t="s">
        <v>37</v>
      </c>
      <c r="C361">
        <v>27</v>
      </c>
      <c r="D361" s="2">
        <v>12</v>
      </c>
      <c r="E361">
        <v>2007</v>
      </c>
      <c r="F361" s="12">
        <f>DATE(AthleteInfo[[#This Row],[Year]],AthleteInfo[[#This Row],[Month]],AthleteInfo[[#This Row],[Day]])</f>
        <v>39443</v>
      </c>
    </row>
    <row r="362" spans="1:6">
      <c r="A362" t="s">
        <v>393</v>
      </c>
      <c r="B362" t="s">
        <v>1</v>
      </c>
      <c r="C362">
        <v>23</v>
      </c>
      <c r="D362" s="2">
        <v>7</v>
      </c>
      <c r="E362">
        <v>2004</v>
      </c>
      <c r="F362" s="12">
        <f>DATE(AthleteInfo[[#This Row],[Year]],AthleteInfo[[#This Row],[Month]],AthleteInfo[[#This Row],[Day]])</f>
        <v>38191</v>
      </c>
    </row>
    <row r="363" spans="1:6">
      <c r="A363" t="s">
        <v>394</v>
      </c>
      <c r="B363" t="s">
        <v>1</v>
      </c>
      <c r="C363">
        <v>31</v>
      </c>
      <c r="D363" s="2">
        <v>7</v>
      </c>
      <c r="E363">
        <v>2008</v>
      </c>
      <c r="F363" s="12">
        <f>DATE(AthleteInfo[[#This Row],[Year]],AthleteInfo[[#This Row],[Month]],AthleteInfo[[#This Row],[Day]])</f>
        <v>39660</v>
      </c>
    </row>
    <row r="364" spans="1:6">
      <c r="A364" t="s">
        <v>395</v>
      </c>
      <c r="B364" t="s">
        <v>37</v>
      </c>
      <c r="C364">
        <v>3</v>
      </c>
      <c r="D364" s="2">
        <v>5</v>
      </c>
      <c r="E364">
        <v>1999</v>
      </c>
      <c r="F364" s="12">
        <f>DATE(AthleteInfo[[#This Row],[Year]],AthleteInfo[[#This Row],[Month]],AthleteInfo[[#This Row],[Day]])</f>
        <v>36283</v>
      </c>
    </row>
    <row r="365" spans="1:6">
      <c r="A365" t="s">
        <v>396</v>
      </c>
      <c r="B365" t="s">
        <v>37</v>
      </c>
      <c r="C365">
        <v>25</v>
      </c>
      <c r="D365" s="2">
        <v>5</v>
      </c>
      <c r="E365">
        <v>2007</v>
      </c>
      <c r="F365" s="12">
        <f>DATE(AthleteInfo[[#This Row],[Year]],AthleteInfo[[#This Row],[Month]],AthleteInfo[[#This Row],[Day]])</f>
        <v>39227</v>
      </c>
    </row>
    <row r="366" spans="1:6">
      <c r="A366" t="s">
        <v>397</v>
      </c>
      <c r="B366" t="s">
        <v>68</v>
      </c>
      <c r="C366">
        <v>21</v>
      </c>
      <c r="D366" s="2">
        <v>6</v>
      </c>
      <c r="E366">
        <v>2007</v>
      </c>
      <c r="F366" s="12">
        <f>DATE(AthleteInfo[[#This Row],[Year]],AthleteInfo[[#This Row],[Month]],AthleteInfo[[#This Row],[Day]])</f>
        <v>39254</v>
      </c>
    </row>
    <row r="367" spans="1:6">
      <c r="A367" t="s">
        <v>398</v>
      </c>
      <c r="B367" t="s">
        <v>37</v>
      </c>
      <c r="C367">
        <v>28</v>
      </c>
      <c r="D367" s="2">
        <v>2</v>
      </c>
      <c r="E367">
        <v>2002</v>
      </c>
      <c r="F367" s="12">
        <f>DATE(AthleteInfo[[#This Row],[Year]],AthleteInfo[[#This Row],[Month]],AthleteInfo[[#This Row],[Day]])</f>
        <v>37315</v>
      </c>
    </row>
    <row r="368" spans="1:6">
      <c r="A368" t="s">
        <v>399</v>
      </c>
      <c r="B368" t="s">
        <v>1</v>
      </c>
      <c r="C368">
        <v>26</v>
      </c>
      <c r="D368" s="2">
        <v>4</v>
      </c>
      <c r="E368">
        <v>2005</v>
      </c>
      <c r="F368" s="12">
        <f>DATE(AthleteInfo[[#This Row],[Year]],AthleteInfo[[#This Row],[Month]],AthleteInfo[[#This Row],[Day]])</f>
        <v>38468</v>
      </c>
    </row>
    <row r="369" spans="1:6">
      <c r="A369" t="s">
        <v>400</v>
      </c>
      <c r="B369" t="s">
        <v>68</v>
      </c>
      <c r="D369" s="2"/>
      <c r="F369" s="12" t="e">
        <f>DATE(AthleteInfo[[#This Row],[Year]],AthleteInfo[[#This Row],[Month]],AthleteInfo[[#This Row],[Day]])</f>
        <v>#NUM!</v>
      </c>
    </row>
    <row r="370" spans="1:6">
      <c r="A370" t="s">
        <v>401</v>
      </c>
      <c r="B370" t="s">
        <v>37</v>
      </c>
      <c r="C370">
        <v>26</v>
      </c>
      <c r="D370" s="2">
        <v>3</v>
      </c>
      <c r="E370">
        <v>2002</v>
      </c>
      <c r="F370" s="12">
        <f>DATE(AthleteInfo[[#This Row],[Year]],AthleteInfo[[#This Row],[Month]],AthleteInfo[[#This Row],[Day]])</f>
        <v>37341</v>
      </c>
    </row>
    <row r="371" spans="1:6">
      <c r="A371" t="s">
        <v>402</v>
      </c>
      <c r="B371" t="s">
        <v>1</v>
      </c>
      <c r="C371">
        <v>12</v>
      </c>
      <c r="D371" s="2">
        <v>10</v>
      </c>
      <c r="E371">
        <v>2004</v>
      </c>
      <c r="F371" s="12">
        <f>DATE(AthleteInfo[[#This Row],[Year]],AthleteInfo[[#This Row],[Month]],AthleteInfo[[#This Row],[Day]])</f>
        <v>38272</v>
      </c>
    </row>
    <row r="372" spans="1:6">
      <c r="A372" t="s">
        <v>403</v>
      </c>
      <c r="B372" t="s">
        <v>1</v>
      </c>
      <c r="C372">
        <v>9</v>
      </c>
      <c r="D372" s="2">
        <v>11</v>
      </c>
      <c r="E372">
        <v>2003</v>
      </c>
      <c r="F372" s="12">
        <f>DATE(AthleteInfo[[#This Row],[Year]],AthleteInfo[[#This Row],[Month]],AthleteInfo[[#This Row],[Day]])</f>
        <v>37934</v>
      </c>
    </row>
    <row r="373" spans="1:6">
      <c r="A373" t="s">
        <v>404</v>
      </c>
      <c r="B373" t="s">
        <v>1</v>
      </c>
      <c r="C373">
        <v>1</v>
      </c>
      <c r="D373" s="2">
        <v>11</v>
      </c>
      <c r="E373">
        <v>2005</v>
      </c>
      <c r="F373" s="12">
        <f>DATE(AthleteInfo[[#This Row],[Year]],AthleteInfo[[#This Row],[Month]],AthleteInfo[[#This Row],[Day]])</f>
        <v>38657</v>
      </c>
    </row>
    <row r="374" spans="1:6">
      <c r="A374" t="s">
        <v>405</v>
      </c>
      <c r="B374" t="s">
        <v>37</v>
      </c>
      <c r="C374">
        <v>16</v>
      </c>
      <c r="D374" s="2">
        <v>4</v>
      </c>
      <c r="E374">
        <v>2003</v>
      </c>
      <c r="F374" s="12">
        <f>DATE(AthleteInfo[[#This Row],[Year]],AthleteInfo[[#This Row],[Month]],AthleteInfo[[#This Row],[Day]])</f>
        <v>37727</v>
      </c>
    </row>
    <row r="375" spans="1:6">
      <c r="A375" t="s">
        <v>406</v>
      </c>
      <c r="B375" t="s">
        <v>37</v>
      </c>
      <c r="C375">
        <v>5</v>
      </c>
      <c r="D375" s="2">
        <v>5</v>
      </c>
      <c r="E375">
        <v>1995</v>
      </c>
      <c r="F375" s="12">
        <f>DATE(AthleteInfo[[#This Row],[Year]],AthleteInfo[[#This Row],[Month]],AthleteInfo[[#This Row],[Day]])</f>
        <v>34824</v>
      </c>
    </row>
    <row r="376" spans="1:6">
      <c r="A376" t="s">
        <v>407</v>
      </c>
      <c r="B376" t="s">
        <v>37</v>
      </c>
      <c r="C376">
        <v>8</v>
      </c>
      <c r="D376" s="2">
        <v>5</v>
      </c>
      <c r="E376">
        <v>2008</v>
      </c>
      <c r="F376" s="12">
        <f>DATE(AthleteInfo[[#This Row],[Year]],AthleteInfo[[#This Row],[Month]],AthleteInfo[[#This Row],[Day]])</f>
        <v>39576</v>
      </c>
    </row>
    <row r="377" spans="1:6">
      <c r="A377" t="s">
        <v>408</v>
      </c>
      <c r="B377" t="s">
        <v>37</v>
      </c>
      <c r="C377">
        <v>14</v>
      </c>
      <c r="D377" s="2">
        <v>7</v>
      </c>
      <c r="E377">
        <v>2006</v>
      </c>
      <c r="F377" s="12">
        <f>DATE(AthleteInfo[[#This Row],[Year]],AthleteInfo[[#This Row],[Month]],AthleteInfo[[#This Row],[Day]])</f>
        <v>38912</v>
      </c>
    </row>
    <row r="378" spans="1:6">
      <c r="A378" t="s">
        <v>409</v>
      </c>
      <c r="B378" t="s">
        <v>37</v>
      </c>
      <c r="C378">
        <v>14</v>
      </c>
      <c r="D378" s="2">
        <v>2</v>
      </c>
      <c r="E378">
        <v>2007</v>
      </c>
      <c r="F378" s="12">
        <f>DATE(AthleteInfo[[#This Row],[Year]],AthleteInfo[[#This Row],[Month]],AthleteInfo[[#This Row],[Day]])</f>
        <v>39127</v>
      </c>
    </row>
    <row r="379" spans="1:6">
      <c r="A379" t="s">
        <v>410</v>
      </c>
      <c r="B379" t="s">
        <v>37</v>
      </c>
      <c r="C379">
        <v>17</v>
      </c>
      <c r="D379" s="2">
        <v>7</v>
      </c>
      <c r="E379">
        <v>2003</v>
      </c>
      <c r="F379" s="12">
        <f>DATE(AthleteInfo[[#This Row],[Year]],AthleteInfo[[#This Row],[Month]],AthleteInfo[[#This Row],[Day]])</f>
        <v>37819</v>
      </c>
    </row>
    <row r="380" spans="1:6">
      <c r="A380" t="s">
        <v>411</v>
      </c>
      <c r="B380" t="s">
        <v>1</v>
      </c>
      <c r="C380">
        <v>21</v>
      </c>
      <c r="D380" s="2">
        <v>9</v>
      </c>
      <c r="E380">
        <v>2005</v>
      </c>
      <c r="F380" s="16">
        <f>DATE(AthleteInfo[[#This Row],[Year]],AthleteInfo[[#This Row],[Month]],AthleteInfo[[#This Row],[Day]])</f>
        <v>38616</v>
      </c>
    </row>
    <row r="381" spans="1:6">
      <c r="A381" t="s">
        <v>412</v>
      </c>
      <c r="B381" t="s">
        <v>37</v>
      </c>
      <c r="C381">
        <v>4</v>
      </c>
      <c r="D381" s="2">
        <v>9</v>
      </c>
      <c r="E381">
        <v>2002</v>
      </c>
      <c r="F381" s="12">
        <f>DATE(AthleteInfo[[#This Row],[Year]],AthleteInfo[[#This Row],[Month]],AthleteInfo[[#This Row],[Day]])</f>
        <v>37503</v>
      </c>
    </row>
    <row r="382" spans="1:6">
      <c r="A382" t="s">
        <v>413</v>
      </c>
      <c r="B382" t="s">
        <v>37</v>
      </c>
      <c r="C382">
        <v>5</v>
      </c>
      <c r="D382" s="2">
        <v>3</v>
      </c>
      <c r="E382">
        <v>2003</v>
      </c>
      <c r="F382" s="12">
        <f>DATE(AthleteInfo[[#This Row],[Year]],AthleteInfo[[#This Row],[Month]],AthleteInfo[[#This Row],[Day]])</f>
        <v>37685</v>
      </c>
    </row>
    <row r="383" spans="1:6">
      <c r="A383" t="s">
        <v>414</v>
      </c>
      <c r="B383" t="s">
        <v>37</v>
      </c>
      <c r="C383">
        <v>14</v>
      </c>
      <c r="D383" s="2">
        <v>5</v>
      </c>
      <c r="E383">
        <v>2007</v>
      </c>
      <c r="F383" s="12">
        <f>DATE(AthleteInfo[[#This Row],[Year]],AthleteInfo[[#This Row],[Month]],AthleteInfo[[#This Row],[Day]])</f>
        <v>39216</v>
      </c>
    </row>
    <row r="384" spans="1:6">
      <c r="A384" t="s">
        <v>415</v>
      </c>
      <c r="B384" t="s">
        <v>37</v>
      </c>
      <c r="C384">
        <v>25</v>
      </c>
      <c r="D384" s="2">
        <v>2</v>
      </c>
      <c r="E384">
        <v>2006</v>
      </c>
      <c r="F384" s="12">
        <f>DATE(AthleteInfo[[#This Row],[Year]],AthleteInfo[[#This Row],[Month]],AthleteInfo[[#This Row],[Day]])</f>
        <v>38773</v>
      </c>
    </row>
    <row r="385" spans="1:6">
      <c r="A385" t="s">
        <v>416</v>
      </c>
      <c r="B385" t="s">
        <v>37</v>
      </c>
      <c r="C385">
        <v>25</v>
      </c>
      <c r="D385" s="2">
        <v>1</v>
      </c>
      <c r="E385">
        <v>2003</v>
      </c>
      <c r="F385" s="12">
        <f>DATE(AthleteInfo[[#This Row],[Year]],AthleteInfo[[#This Row],[Month]],AthleteInfo[[#This Row],[Day]])</f>
        <v>37646</v>
      </c>
    </row>
    <row r="386" spans="1:6">
      <c r="A386" t="s">
        <v>417</v>
      </c>
      <c r="B386" t="s">
        <v>1</v>
      </c>
      <c r="C386">
        <v>18</v>
      </c>
      <c r="D386" s="2">
        <v>3</v>
      </c>
      <c r="E386">
        <v>2006</v>
      </c>
      <c r="F386" s="12">
        <f>DATE(AthleteInfo[[#This Row],[Year]],AthleteInfo[[#This Row],[Month]],AthleteInfo[[#This Row],[Day]])</f>
        <v>38794</v>
      </c>
    </row>
    <row r="387" spans="1:6">
      <c r="A387" t="s">
        <v>418</v>
      </c>
      <c r="B387" t="s">
        <v>1</v>
      </c>
      <c r="C387">
        <v>26</v>
      </c>
      <c r="D387" s="2">
        <v>2</v>
      </c>
      <c r="E387">
        <v>2006</v>
      </c>
      <c r="F387" s="12">
        <f>DATE(AthleteInfo[[#This Row],[Year]],AthleteInfo[[#This Row],[Month]],AthleteInfo[[#This Row],[Day]])</f>
        <v>38774</v>
      </c>
    </row>
    <row r="388" spans="1:6">
      <c r="A388" t="s">
        <v>419</v>
      </c>
      <c r="B388" t="s">
        <v>1</v>
      </c>
      <c r="C388">
        <v>25</v>
      </c>
      <c r="D388" s="2">
        <v>5</v>
      </c>
      <c r="E388">
        <v>2005</v>
      </c>
      <c r="F388" s="12">
        <f>DATE(AthleteInfo[[#This Row],[Year]],AthleteInfo[[#This Row],[Month]],AthleteInfo[[#This Row],[Day]])</f>
        <v>38497</v>
      </c>
    </row>
    <row r="389" spans="1:6">
      <c r="A389" t="s">
        <v>420</v>
      </c>
      <c r="B389" t="s">
        <v>37</v>
      </c>
      <c r="C389">
        <v>23</v>
      </c>
      <c r="D389" s="2">
        <v>12</v>
      </c>
      <c r="E389">
        <v>2005</v>
      </c>
      <c r="F389" s="12">
        <f>DATE(AthleteInfo[[#This Row],[Year]],AthleteInfo[[#This Row],[Month]],AthleteInfo[[#This Row],[Day]])</f>
        <v>38709</v>
      </c>
    </row>
    <row r="390" spans="1:6">
      <c r="A390" t="s">
        <v>421</v>
      </c>
      <c r="B390" t="s">
        <v>37</v>
      </c>
      <c r="C390">
        <v>5</v>
      </c>
      <c r="D390" s="2">
        <v>4</v>
      </c>
      <c r="E390">
        <v>2008</v>
      </c>
      <c r="F390" s="12">
        <f>DATE(AthleteInfo[[#This Row],[Year]],AthleteInfo[[#This Row],[Month]],AthleteInfo[[#This Row],[Day]])</f>
        <v>39543</v>
      </c>
    </row>
    <row r="391" spans="1:6">
      <c r="A391" t="s">
        <v>422</v>
      </c>
      <c r="B391" t="s">
        <v>37</v>
      </c>
      <c r="C391">
        <v>3</v>
      </c>
      <c r="D391" s="2">
        <v>6</v>
      </c>
      <c r="E391">
        <v>2009</v>
      </c>
      <c r="F391" s="12">
        <f>DATE(AthleteInfo[[#This Row],[Year]],AthleteInfo[[#This Row],[Month]],AthleteInfo[[#This Row],[Day]])</f>
        <v>39967</v>
      </c>
    </row>
    <row r="392" spans="1:6">
      <c r="A392" t="s">
        <v>423</v>
      </c>
      <c r="B392" t="s">
        <v>37</v>
      </c>
      <c r="C392">
        <v>9</v>
      </c>
      <c r="D392" s="2">
        <v>3</v>
      </c>
      <c r="E392">
        <v>2009</v>
      </c>
      <c r="F392" s="12">
        <f>DATE(AthleteInfo[[#This Row],[Year]],AthleteInfo[[#This Row],[Month]],AthleteInfo[[#This Row],[Day]])</f>
        <v>39881</v>
      </c>
    </row>
    <row r="393" spans="1:6">
      <c r="A393" t="s">
        <v>424</v>
      </c>
      <c r="B393" t="s">
        <v>37</v>
      </c>
      <c r="C393">
        <v>4</v>
      </c>
      <c r="D393" s="2">
        <v>8</v>
      </c>
      <c r="E393">
        <v>2006</v>
      </c>
      <c r="F393" s="12">
        <f>DATE(AthleteInfo[[#This Row],[Year]],AthleteInfo[[#This Row],[Month]],AthleteInfo[[#This Row],[Day]])</f>
        <v>38933</v>
      </c>
    </row>
    <row r="394" spans="1:6">
      <c r="A394" t="s">
        <v>425</v>
      </c>
      <c r="B394" t="s">
        <v>1</v>
      </c>
      <c r="C394">
        <v>10</v>
      </c>
      <c r="D394" s="2">
        <v>8</v>
      </c>
      <c r="E394">
        <v>2004</v>
      </c>
      <c r="F394" s="12">
        <f>DATE(AthleteInfo[[#This Row],[Year]],AthleteInfo[[#This Row],[Month]],AthleteInfo[[#This Row],[Day]])</f>
        <v>38209</v>
      </c>
    </row>
    <row r="395" spans="1:6">
      <c r="A395" t="s">
        <v>426</v>
      </c>
      <c r="B395" t="s">
        <v>37</v>
      </c>
      <c r="C395">
        <v>17</v>
      </c>
      <c r="D395" s="2">
        <v>1</v>
      </c>
      <c r="E395">
        <v>2005</v>
      </c>
      <c r="F395" s="12">
        <f>DATE(AthleteInfo[[#This Row],[Year]],AthleteInfo[[#This Row],[Month]],AthleteInfo[[#This Row],[Day]])</f>
        <v>38369</v>
      </c>
    </row>
    <row r="396" spans="1:6">
      <c r="A396" t="s">
        <v>427</v>
      </c>
      <c r="B396" t="s">
        <v>1</v>
      </c>
      <c r="C396">
        <v>24</v>
      </c>
      <c r="D396" s="2">
        <v>10</v>
      </c>
      <c r="E396">
        <v>2001</v>
      </c>
      <c r="F396" s="12">
        <f>DATE(AthleteInfo[[#This Row],[Year]],AthleteInfo[[#This Row],[Month]],AthleteInfo[[#This Row],[Day]])</f>
        <v>37188</v>
      </c>
    </row>
    <row r="397" spans="1:6">
      <c r="D397" s="2"/>
      <c r="F397" s="16" t="e">
        <f>DATE(AthleteInfo[[#This Row],[Year]],AthleteInfo[[#This Row],[Month]],AthleteInfo[[#This Row],[Day]])</f>
        <v>#NUM!</v>
      </c>
    </row>
  </sheetData>
  <mergeCells count="1">
    <mergeCell ref="C1:E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R517"/>
  <sheetViews>
    <sheetView tabSelected="1" zoomScale="91" zoomScaleNormal="85" workbookViewId="0">
      <pane ySplit="1" topLeftCell="A178" activePane="bottomLeft" state="frozen"/>
      <selection pane="bottomLeft" activeCell="B511" sqref="B511"/>
    </sheetView>
  </sheetViews>
  <sheetFormatPr defaultColWidth="8.81640625" defaultRowHeight="14.5"/>
  <cols>
    <col min="1" max="2" width="23.81640625" customWidth="1"/>
    <col min="3" max="5" width="23.81640625" hidden="1" customWidth="1"/>
    <col min="6" max="6" width="12.453125" style="5" hidden="1" customWidth="1"/>
    <col min="7" max="7" width="16.453125" style="8" hidden="1" customWidth="1"/>
    <col min="8" max="8" width="12.36328125" hidden="1" customWidth="1"/>
    <col min="9" max="9" width="12.6328125" hidden="1" customWidth="1"/>
    <col min="10" max="20" width="8.81640625" hidden="1" customWidth="1"/>
    <col min="21" max="21" width="5.81640625" hidden="1" customWidth="1"/>
    <col min="22" max="39" width="8.81640625" hidden="1" customWidth="1"/>
    <col min="40" max="40" width="22.81640625" hidden="1" customWidth="1"/>
    <col min="41" max="41" width="14.90625" hidden="1" customWidth="1"/>
    <col min="42" max="42" width="19.1796875" hidden="1" customWidth="1"/>
    <col min="43" max="43" width="31.1796875" customWidth="1"/>
    <col min="44" max="44" width="17.81640625" customWidth="1"/>
  </cols>
  <sheetData>
    <row r="1" spans="1:44">
      <c r="A1" t="s">
        <v>428</v>
      </c>
      <c r="B1" t="s">
        <v>429</v>
      </c>
      <c r="C1" t="s">
        <v>430</v>
      </c>
      <c r="D1" t="s">
        <v>431</v>
      </c>
      <c r="E1" t="s">
        <v>0</v>
      </c>
      <c r="F1" s="5" t="s">
        <v>2</v>
      </c>
      <c r="G1" s="8" t="s">
        <v>7</v>
      </c>
      <c r="H1" t="s">
        <v>432</v>
      </c>
      <c r="I1" t="s">
        <v>433</v>
      </c>
      <c r="J1" t="s">
        <v>434</v>
      </c>
      <c r="K1" t="s">
        <v>8</v>
      </c>
      <c r="L1" t="s">
        <v>9</v>
      </c>
      <c r="M1" t="s">
        <v>3</v>
      </c>
      <c r="N1" t="s">
        <v>10</v>
      </c>
      <c r="O1" t="s">
        <v>11</v>
      </c>
      <c r="P1" t="s">
        <v>12</v>
      </c>
      <c r="Q1" t="s">
        <v>13</v>
      </c>
      <c r="R1" t="s">
        <v>14</v>
      </c>
      <c r="S1" t="s">
        <v>15</v>
      </c>
      <c r="T1" t="s">
        <v>16</v>
      </c>
      <c r="U1" t="s">
        <v>17</v>
      </c>
      <c r="V1" t="s">
        <v>18</v>
      </c>
      <c r="W1" t="s">
        <v>19</v>
      </c>
      <c r="X1" t="s">
        <v>20</v>
      </c>
      <c r="Y1" t="s">
        <v>21</v>
      </c>
      <c r="Z1" t="s">
        <v>22</v>
      </c>
      <c r="AA1" t="s">
        <v>23</v>
      </c>
      <c r="AB1" t="s">
        <v>24</v>
      </c>
      <c r="AC1" t="s">
        <v>25</v>
      </c>
      <c r="AD1" t="s">
        <v>435</v>
      </c>
      <c r="AE1" t="s">
        <v>436</v>
      </c>
      <c r="AF1" t="s">
        <v>437</v>
      </c>
      <c r="AG1" t="s">
        <v>438</v>
      </c>
      <c r="AH1" t="s">
        <v>439</v>
      </c>
      <c r="AI1" t="s">
        <v>26</v>
      </c>
      <c r="AJ1" t="s">
        <v>27</v>
      </c>
      <c r="AK1" t="s">
        <v>28</v>
      </c>
      <c r="AL1" t="s">
        <v>440</v>
      </c>
      <c r="AM1" t="s">
        <v>441</v>
      </c>
      <c r="AN1" t="s">
        <v>29</v>
      </c>
      <c r="AO1" t="s">
        <v>30</v>
      </c>
      <c r="AP1" t="s">
        <v>442</v>
      </c>
      <c r="AQ1" t="s">
        <v>443</v>
      </c>
      <c r="AR1" t="s">
        <v>444</v>
      </c>
    </row>
    <row r="2" spans="1:44">
      <c r="A2" s="3" t="str">
        <f>CONCATENATE(SnC_5[[#This Row],[Full Name]], "   ", TEXT(SnC_5[[#This Row],[Date]], "yyyy-mm-dd"))</f>
        <v>Hugo Henckel   2019-09-26</v>
      </c>
      <c r="B2" s="3" t="str">
        <f>CONCATENATE(SnC_5[[#This Row],[First Name]], " ", SnC_5[[#This Row],[Last Name]])</f>
        <v>Hugo Henckel</v>
      </c>
      <c r="C2" s="4">
        <f>IFERROR(YEAR(G2) - YEAR(INDEX(AthleteInfo[#Data], MATCH(SnC_5[[#This Row],[Full Name]], AthleteInfo[Full name], 0), 6)), 99)</f>
        <v>15</v>
      </c>
      <c r="D2" s="4">
        <f>IFERROR(INDEX(AthleteInfo[#Data], MATCH(SnC_5[[#This Row],[Full Name]], AthleteInfo[Full name], 0), 5), 99)</f>
        <v>2004</v>
      </c>
      <c r="E2" s="7" t="str">
        <f t="array" ref="E2">IFERROR(IF(INDEX(AthleteInfo[#Data], MATCH(SnC_5[[#This Row],[Full Name]], AthleteInfo[Full name], 0), 2)&lt;&gt;"",INDEX(AthleteInfo[#Data], MATCH(SnC_5[[#This Row],[Full Name]], AthleteInfo[Full name], 0), 2), "Edit AthleteInfo Tab"), "Edit AthleteInfo Tab")</f>
        <v>M</v>
      </c>
      <c r="F2" s="6">
        <f>IFERROR(INT((G2 - INDEX(AthleteInfo[#Data], MATCH(SnC_5[[#This Row],[Full Name]], AthleteInfo[Full name], 0), 6))/365), 99)</f>
        <v>15</v>
      </c>
      <c r="G2" s="9">
        <v>43734</v>
      </c>
      <c r="H2" t="s">
        <v>445</v>
      </c>
      <c r="I2" t="s">
        <v>446</v>
      </c>
      <c r="J2">
        <v>71.400000000000006</v>
      </c>
      <c r="K2">
        <v>14.9</v>
      </c>
      <c r="L2">
        <v>13.6</v>
      </c>
      <c r="M2">
        <v>2.6259999999999999</v>
      </c>
      <c r="N2">
        <v>12.32</v>
      </c>
      <c r="O2">
        <v>11.8</v>
      </c>
      <c r="P2">
        <v>51.15</v>
      </c>
      <c r="Q2">
        <v>61.184210530000001</v>
      </c>
      <c r="R2">
        <v>17.5</v>
      </c>
      <c r="S2">
        <v>88.9</v>
      </c>
      <c r="T2">
        <v>1.25</v>
      </c>
    </row>
    <row r="3" spans="1:44">
      <c r="A3" s="3" t="str">
        <f>CONCATENATE(SnC_5[[#This Row],[Full Name]], "   ", TEXT(SnC_5[[#This Row],[Date]], "yyyy-mm-dd"))</f>
        <v>Torin Andrews   2018-09-28</v>
      </c>
      <c r="B3" s="3" t="str">
        <f>CONCATENATE(SnC_5[[#This Row],[First Name]], " ", SnC_5[[#This Row],[Last Name]])</f>
        <v>Torin Andrews</v>
      </c>
      <c r="C3" s="4">
        <f>IFERROR(YEAR(G3) - YEAR(INDEX(AthleteInfo[#Data], MATCH(SnC_5[[#This Row],[Full Name]], AthleteInfo[Full name], 0), 6)), 99)</f>
        <v>15</v>
      </c>
      <c r="D3" s="4">
        <f>IFERROR(INDEX(AthleteInfo[#Data], MATCH(SnC_5[[#This Row],[Full Name]], AthleteInfo[Full name], 0), 5), 99)</f>
        <v>2003</v>
      </c>
      <c r="E3" s="7" t="str">
        <f t="array" ref="E3">IFERROR(IF(INDEX(AthleteInfo[#Data], MATCH(SnC_5[[#This Row],[Full Name]], AthleteInfo[Full name], 0), 2)&lt;&gt;"",INDEX(AthleteInfo[#Data], MATCH(SnC_5[[#This Row],[Full Name]], AthleteInfo[Full name], 0), 2), "Edit AthleteInfo Tab"), "Edit AthleteInfo Tab")</f>
        <v>M</v>
      </c>
      <c r="F3" s="6">
        <f>IFERROR(INT((G3 - INDEX(AthleteInfo[#Data], MATCH(SnC_5[[#This Row],[Full Name]], AthleteInfo[Full name], 0), 6))/365), 99)</f>
        <v>15</v>
      </c>
      <c r="G3" s="9">
        <v>43371</v>
      </c>
      <c r="H3" t="s">
        <v>447</v>
      </c>
      <c r="I3" t="s">
        <v>448</v>
      </c>
      <c r="J3">
        <v>68.5</v>
      </c>
      <c r="K3">
        <v>14.8</v>
      </c>
      <c r="L3">
        <v>13.6</v>
      </c>
      <c r="M3">
        <v>2.6</v>
      </c>
      <c r="N3">
        <v>11.18</v>
      </c>
      <c r="O3">
        <v>11.37</v>
      </c>
      <c r="P3">
        <v>58.125</v>
      </c>
      <c r="Q3">
        <v>57.5</v>
      </c>
      <c r="R3">
        <v>30</v>
      </c>
      <c r="S3">
        <v>98.5</v>
      </c>
      <c r="T3">
        <v>1.44</v>
      </c>
    </row>
    <row r="4" spans="1:44">
      <c r="A4" s="3" t="str">
        <f>CONCATENATE(SnC_5[[#This Row],[Full Name]], "   ", TEXT(SnC_5[[#This Row],[Date]], "yyyy-mm-dd"))</f>
        <v>Ondrej Cerny   2017-05-19</v>
      </c>
      <c r="B4" s="3" t="str">
        <f>CONCATENATE(SnC_5[[#This Row],[First Name]], " ", SnC_5[[#This Row],[Last Name]])</f>
        <v>Ondrej Cerny</v>
      </c>
      <c r="C4" s="4">
        <f>IFERROR(YEAR(G4) - YEAR(INDEX(AthleteInfo[#Data], MATCH(SnC_5[[#This Row],[Full Name]], AthleteInfo[Full name], 0), 6)), 99)</f>
        <v>99</v>
      </c>
      <c r="D4" s="4">
        <f>IFERROR(INDEX(AthleteInfo[#Data], MATCH(SnC_5[[#This Row],[Full Name]], AthleteInfo[Full name], 0), 5), 99)</f>
        <v>99</v>
      </c>
      <c r="E4" s="7" t="str">
        <f t="array" ref="E4">IFERROR(IF(INDEX(AthleteInfo[#Data], MATCH(SnC_5[[#This Row],[Full Name]], AthleteInfo[Full name], 0), 2)&lt;&gt;"",INDEX(AthleteInfo[#Data], MATCH(SnC_5[[#This Row],[Full Name]], AthleteInfo[Full name], 0), 2), "Edit AthleteInfo Tab"), "Edit AthleteInfo Tab")</f>
        <v>Edit AthleteInfo Tab</v>
      </c>
      <c r="F4" s="6">
        <f>IFERROR(INT((G4 - INDEX(AthleteInfo[#Data], MATCH(SnC_5[[#This Row],[Full Name]], AthleteInfo[Full name], 0), 6))/365), 99)</f>
        <v>99</v>
      </c>
      <c r="G4" s="9">
        <v>42874</v>
      </c>
      <c r="H4" t="s">
        <v>449</v>
      </c>
      <c r="I4" t="s">
        <v>450</v>
      </c>
      <c r="J4">
        <v>86.5</v>
      </c>
      <c r="K4">
        <v>14.4</v>
      </c>
      <c r="L4">
        <v>14.5</v>
      </c>
      <c r="M4">
        <v>2.7</v>
      </c>
      <c r="N4">
        <v>13.53</v>
      </c>
      <c r="O4">
        <v>13.16</v>
      </c>
      <c r="P4">
        <v>78.3</v>
      </c>
      <c r="Q4">
        <v>70</v>
      </c>
      <c r="R4">
        <v>14</v>
      </c>
      <c r="S4">
        <v>100.5</v>
      </c>
      <c r="T4">
        <v>1.1599999999999999</v>
      </c>
    </row>
    <row r="5" spans="1:44">
      <c r="A5" s="3" t="str">
        <f>CONCATENATE(SnC_5[[#This Row],[Full Name]], "   ", TEXT(SnC_5[[#This Row],[Date]], "yyyy-mm-dd"))</f>
        <v>Stephen Moore   2019-09-26</v>
      </c>
      <c r="B5" s="3" t="str">
        <f>CONCATENATE(SnC_5[[#This Row],[First Name]], " ", SnC_5[[#This Row],[Last Name]])</f>
        <v>Stephen Moore</v>
      </c>
      <c r="C5" s="4">
        <f>IFERROR(YEAR(G5) - YEAR(INDEX(AthleteInfo[#Data], MATCH(SnC_5[[#This Row],[Full Name]], AthleteInfo[Full name], 0), 6)), 99)</f>
        <v>17</v>
      </c>
      <c r="D5" s="4">
        <f>IFERROR(INDEX(AthleteInfo[#Data], MATCH(SnC_5[[#This Row],[Full Name]], AthleteInfo[Full name], 0), 5), 99)</f>
        <v>2002</v>
      </c>
      <c r="E5" s="7" t="str">
        <f t="array" ref="E5">IFERROR(IF(INDEX(AthleteInfo[#Data], MATCH(SnC_5[[#This Row],[Full Name]], AthleteInfo[Full name], 0), 2)&lt;&gt;"",INDEX(AthleteInfo[#Data], MATCH(SnC_5[[#This Row],[Full Name]], AthleteInfo[Full name], 0), 2), "Edit AthleteInfo Tab"), "Edit AthleteInfo Tab")</f>
        <v>M</v>
      </c>
      <c r="F5" s="6">
        <f>IFERROR(INT((G5 - INDEX(AthleteInfo[#Data], MATCH(SnC_5[[#This Row],[Full Name]], AthleteInfo[Full name], 0), 6))/365), 99)</f>
        <v>17</v>
      </c>
      <c r="G5" s="9">
        <v>43734</v>
      </c>
      <c r="H5" t="s">
        <v>451</v>
      </c>
      <c r="I5" t="s">
        <v>452</v>
      </c>
      <c r="J5">
        <v>65.349999999999994</v>
      </c>
      <c r="K5">
        <v>14.1</v>
      </c>
      <c r="L5">
        <v>15.4</v>
      </c>
      <c r="M5">
        <v>2.6019999999999999</v>
      </c>
      <c r="N5">
        <v>11.506</v>
      </c>
      <c r="O5">
        <v>12.502000000000001</v>
      </c>
      <c r="P5">
        <v>46.5</v>
      </c>
      <c r="Q5">
        <v>50</v>
      </c>
      <c r="R5">
        <v>22.5</v>
      </c>
      <c r="S5">
        <v>87.85</v>
      </c>
      <c r="T5">
        <v>1.34</v>
      </c>
    </row>
    <row r="6" spans="1:44">
      <c r="A6" s="3" t="str">
        <f>CONCATENATE(SnC_5[[#This Row],[Full Name]], "   ", TEXT(SnC_5[[#This Row],[Date]], "yyyy-mm-dd"))</f>
        <v>Gareth Williams   2019-09-28</v>
      </c>
      <c r="B6" s="3" t="str">
        <f>CONCATENATE(SnC_5[[#This Row],[First Name]], " ", SnC_5[[#This Row],[Last Name]])</f>
        <v>Gareth Williams</v>
      </c>
      <c r="C6" s="4">
        <f>IFERROR(YEAR(G6) - YEAR(INDEX(AthleteInfo[#Data], MATCH(SnC_5[[#This Row],[Full Name]], AthleteInfo[Full name], 0), 6)), 99)</f>
        <v>22</v>
      </c>
      <c r="D6" s="4">
        <f>IFERROR(INDEX(AthleteInfo[#Data], MATCH(SnC_5[[#This Row],[Full Name]], AthleteInfo[Full name], 0), 5), 99)</f>
        <v>1997</v>
      </c>
      <c r="E6" s="7" t="str">
        <f t="array" ref="E6">IFERROR(IF(INDEX(AthleteInfo[#Data], MATCH(SnC_5[[#This Row],[Full Name]], AthleteInfo[Full name], 0), 2)&lt;&gt;"",INDEX(AthleteInfo[#Data], MATCH(SnC_5[[#This Row],[Full Name]], AthleteInfo[Full name], 0), 2), "Edit AthleteInfo Tab"), "Edit AthleteInfo Tab")</f>
        <v>M</v>
      </c>
      <c r="F6" s="6">
        <f>IFERROR(INT((G6 - INDEX(AthleteInfo[#Data], MATCH(SnC_5[[#This Row],[Full Name]], AthleteInfo[Full name], 0), 6))/365), 99)</f>
        <v>22</v>
      </c>
      <c r="G6" s="9">
        <v>43736</v>
      </c>
      <c r="H6" t="s">
        <v>453</v>
      </c>
      <c r="I6" t="s">
        <v>454</v>
      </c>
      <c r="K6">
        <v>14.1</v>
      </c>
      <c r="L6">
        <v>14.2</v>
      </c>
      <c r="M6">
        <v>2.39</v>
      </c>
      <c r="N6">
        <v>11.53</v>
      </c>
      <c r="O6">
        <v>11.54</v>
      </c>
      <c r="S6">
        <v>0</v>
      </c>
      <c r="T6">
        <v>0</v>
      </c>
    </row>
    <row r="7" spans="1:44">
      <c r="A7" s="3" t="str">
        <f>CONCATENATE(SnC_5[[#This Row],[Full Name]], "   ", TEXT(SnC_5[[#This Row],[Date]], "yyyy-mm-dd"))</f>
        <v>Torin Andrews   2019-09-28</v>
      </c>
      <c r="B7" s="3" t="str">
        <f>CONCATENATE(SnC_5[[#This Row],[First Name]], " ", SnC_5[[#This Row],[Last Name]])</f>
        <v>Torin Andrews</v>
      </c>
      <c r="C7" s="4">
        <f>IFERROR(YEAR(G7) - YEAR(INDEX(AthleteInfo[#Data], MATCH(SnC_5[[#This Row],[Full Name]], AthleteInfo[Full name], 0), 6)), 99)</f>
        <v>16</v>
      </c>
      <c r="D7" s="4">
        <f>IFERROR(INDEX(AthleteInfo[#Data], MATCH(SnC_5[[#This Row],[Full Name]], AthleteInfo[Full name], 0), 5), 99)</f>
        <v>2003</v>
      </c>
      <c r="E7" s="7" t="str">
        <f t="array" ref="E7">IFERROR(IF(INDEX(AthleteInfo[#Data], MATCH(SnC_5[[#This Row],[Full Name]], AthleteInfo[Full name], 0), 2)&lt;&gt;"",INDEX(AthleteInfo[#Data], MATCH(SnC_5[[#This Row],[Full Name]], AthleteInfo[Full name], 0), 2), "Edit AthleteInfo Tab"), "Edit AthleteInfo Tab")</f>
        <v>M</v>
      </c>
      <c r="F7" s="6">
        <f>IFERROR(INT((G7 - INDEX(AthleteInfo[#Data], MATCH(SnC_5[[#This Row],[Full Name]], AthleteInfo[Full name], 0), 6))/365), 99)</f>
        <v>16</v>
      </c>
      <c r="G7" s="9">
        <v>43736</v>
      </c>
      <c r="H7" t="s">
        <v>447</v>
      </c>
      <c r="I7" t="s">
        <v>448</v>
      </c>
      <c r="J7">
        <v>71.05</v>
      </c>
      <c r="K7">
        <v>13.7</v>
      </c>
      <c r="L7">
        <v>14.2</v>
      </c>
      <c r="M7">
        <v>2.5299999999999998</v>
      </c>
      <c r="N7">
        <v>10.91</v>
      </c>
      <c r="O7">
        <v>11.1</v>
      </c>
      <c r="P7">
        <v>65.099999999999994</v>
      </c>
      <c r="Q7">
        <v>62.5</v>
      </c>
      <c r="R7">
        <v>30</v>
      </c>
      <c r="S7">
        <v>101.05</v>
      </c>
      <c r="T7">
        <v>1.42</v>
      </c>
    </row>
    <row r="8" spans="1:44">
      <c r="A8" s="3" t="str">
        <f>CONCATENATE(SnC_5[[#This Row],[Full Name]], "   ", TEXT(SnC_5[[#This Row],[Date]], "yyyy-mm-dd"))</f>
        <v>Alex McDonald   2018-09-28</v>
      </c>
      <c r="B8" s="3" t="str">
        <f>CONCATENATE(SnC_5[[#This Row],[First Name]], " ", SnC_5[[#This Row],[Last Name]])</f>
        <v>Alex McDonald</v>
      </c>
      <c r="C8" s="4">
        <f>IFERROR(YEAR(G8) - YEAR(INDEX(AthleteInfo[#Data], MATCH(SnC_5[[#This Row],[Full Name]], AthleteInfo[Full name], 0), 6)), 99)</f>
        <v>22</v>
      </c>
      <c r="D8" s="4">
        <f>IFERROR(INDEX(AthleteInfo[#Data], MATCH(SnC_5[[#This Row],[Full Name]], AthleteInfo[Full name], 0), 5), 99)</f>
        <v>1996</v>
      </c>
      <c r="E8" s="7" t="str">
        <f t="array" ref="E8">IFERROR(IF(INDEX(AthleteInfo[#Data], MATCH(SnC_5[[#This Row],[Full Name]], AthleteInfo[Full name], 0), 2)&lt;&gt;"",INDEX(AthleteInfo[#Data], MATCH(SnC_5[[#This Row],[Full Name]], AthleteInfo[Full name], 0), 2), "Edit AthleteInfo Tab"), "Edit AthleteInfo Tab")</f>
        <v>M</v>
      </c>
      <c r="F8" s="6">
        <f>IFERROR(INT((G8 - INDEX(AthleteInfo[#Data], MATCH(SnC_5[[#This Row],[Full Name]], AthleteInfo[Full name], 0), 6))/365), 99)</f>
        <v>22</v>
      </c>
      <c r="G8" s="9">
        <v>43371</v>
      </c>
      <c r="H8" t="s">
        <v>455</v>
      </c>
      <c r="I8" t="s">
        <v>456</v>
      </c>
      <c r="J8">
        <v>93.6</v>
      </c>
      <c r="K8">
        <v>13.6</v>
      </c>
      <c r="L8">
        <v>12.8</v>
      </c>
      <c r="M8">
        <v>2.5499999999999998</v>
      </c>
      <c r="N8">
        <v>12.48</v>
      </c>
      <c r="O8">
        <v>12.79</v>
      </c>
      <c r="P8">
        <v>65.099999999999994</v>
      </c>
      <c r="Q8">
        <v>66.078947369999995</v>
      </c>
      <c r="R8">
        <v>20</v>
      </c>
      <c r="S8">
        <v>113.6</v>
      </c>
      <c r="T8">
        <v>1.21</v>
      </c>
    </row>
    <row r="9" spans="1:44">
      <c r="A9" s="3" t="str">
        <f>CONCATENATE(SnC_5[[#This Row],[Full Name]], "   ", TEXT(SnC_5[[#This Row],[Date]], "yyyy-mm-dd"))</f>
        <v>Anna    2017-05-19</v>
      </c>
      <c r="B9" s="3" t="str">
        <f>CONCATENATE(SnC_5[[#This Row],[First Name]], " ", SnC_5[[#This Row],[Last Name]])</f>
        <v xml:space="preserve">Anna </v>
      </c>
      <c r="C9" s="4">
        <f>IFERROR(YEAR(G9) - YEAR(INDEX(AthleteInfo[#Data], MATCH(SnC_5[[#This Row],[Full Name]], AthleteInfo[Full name], 0), 6)), 99)</f>
        <v>99</v>
      </c>
      <c r="D9" s="4">
        <f>IFERROR(INDEX(AthleteInfo[#Data], MATCH(SnC_5[[#This Row],[Full Name]], AthleteInfo[Full name], 0), 5), 99)</f>
        <v>99</v>
      </c>
      <c r="E9" s="7" t="str">
        <f t="array" ref="E9">IFERROR(IF(INDEX(AthleteInfo[#Data], MATCH(SnC_5[[#This Row],[Full Name]], AthleteInfo[Full name], 0), 2)&lt;&gt;"",INDEX(AthleteInfo[#Data], MATCH(SnC_5[[#This Row],[Full Name]], AthleteInfo[Full name], 0), 2), "Edit AthleteInfo Tab"), "Edit AthleteInfo Tab")</f>
        <v>Edit AthleteInfo Tab</v>
      </c>
      <c r="F9" s="6">
        <f>IFERROR(INT((G9 - INDEX(AthleteInfo[#Data], MATCH(SnC_5[[#This Row],[Full Name]], AthleteInfo[Full name], 0), 6))/365), 99)</f>
        <v>99</v>
      </c>
      <c r="G9" s="9">
        <v>42874</v>
      </c>
      <c r="H9" t="s">
        <v>457</v>
      </c>
      <c r="J9">
        <v>67.2</v>
      </c>
      <c r="K9">
        <v>13.5</v>
      </c>
      <c r="L9">
        <v>14</v>
      </c>
      <c r="M9">
        <v>2.2599999999999998</v>
      </c>
      <c r="N9">
        <v>10.97</v>
      </c>
      <c r="O9">
        <v>10.94</v>
      </c>
      <c r="P9">
        <v>44</v>
      </c>
      <c r="Q9">
        <v>47.5</v>
      </c>
      <c r="R9">
        <v>9</v>
      </c>
      <c r="S9">
        <v>76.2</v>
      </c>
      <c r="T9">
        <v>1.1299999999999999</v>
      </c>
      <c r="U9" s="2"/>
      <c r="V9" s="2"/>
      <c r="W9" s="2"/>
      <c r="X9" s="2"/>
      <c r="Y9" s="2"/>
      <c r="Z9" s="2"/>
      <c r="AA9" s="2"/>
      <c r="AB9" s="2"/>
    </row>
    <row r="10" spans="1:44">
      <c r="A10" s="3" t="str">
        <f>CONCATENATE(SnC_5[[#This Row],[Full Name]], "   ", TEXT(SnC_5[[#This Row],[Date]], "yyyy-mm-dd"))</f>
        <v>Jenna Sim   2017-05-19</v>
      </c>
      <c r="B10" s="3" t="str">
        <f>CONCATENATE(SnC_5[[#This Row],[First Name]], " ", SnC_5[[#This Row],[Last Name]])</f>
        <v>Jenna Sim</v>
      </c>
      <c r="C10" s="4">
        <f>IFERROR(YEAR(G10) - YEAR(INDEX(AthleteInfo[#Data], MATCH(SnC_5[[#This Row],[Full Name]], AthleteInfo[Full name], 0), 6)), 99)</f>
        <v>18</v>
      </c>
      <c r="D10" s="4">
        <f>IFERROR(INDEX(AthleteInfo[#Data], MATCH(SnC_5[[#This Row],[Full Name]], AthleteInfo[Full name], 0), 5), 99)</f>
        <v>1999</v>
      </c>
      <c r="E10" s="7" t="str">
        <f>IFERROR(IF(INDEX(AthleteInfo[#Data], MATCH(SnC_5[[#This Row],[Full Name]], AthleteInfo[Full name], 0), 2)&lt;&gt;"",INDEX(AthleteInfo[#Data], MATCH(SnC_5[[#This Row],[Full Name]], AthleteInfo[Full name], 0), 2), "Edit AthleteInfo Tab"), "Edit AthleteInfo Tab")</f>
        <v>F</v>
      </c>
      <c r="F10" s="6">
        <f>IFERROR(INT((G10 - INDEX(AthleteInfo[#Data], MATCH(SnC_5[[#This Row],[Full Name]], AthleteInfo[Full name], 0), 6))/365), 99)</f>
        <v>18</v>
      </c>
      <c r="G10" s="9">
        <v>42874</v>
      </c>
      <c r="H10" t="s">
        <v>458</v>
      </c>
      <c r="I10" t="s">
        <v>459</v>
      </c>
      <c r="J10">
        <v>65.7</v>
      </c>
      <c r="K10">
        <v>13.3</v>
      </c>
      <c r="L10">
        <v>12.8</v>
      </c>
      <c r="M10">
        <v>1.96</v>
      </c>
      <c r="N10">
        <v>10.25</v>
      </c>
      <c r="O10">
        <v>10.45</v>
      </c>
      <c r="P10">
        <v>42.5</v>
      </c>
      <c r="Q10">
        <v>47.5</v>
      </c>
      <c r="R10">
        <v>7.75</v>
      </c>
      <c r="S10">
        <v>73.45</v>
      </c>
      <c r="T10">
        <v>1.1200000000000001</v>
      </c>
      <c r="U10" s="2"/>
      <c r="V10" s="2"/>
      <c r="W10" s="2"/>
      <c r="X10" s="2"/>
      <c r="Y10" s="2"/>
      <c r="Z10" s="2"/>
      <c r="AA10" s="2"/>
      <c r="AB10" s="2"/>
    </row>
    <row r="11" spans="1:44">
      <c r="A11" s="3" t="str">
        <f>CONCATENATE(SnC_5[[#This Row],[Full Name]], "   ", TEXT(SnC_5[[#This Row],[Date]], "yyyy-mm-dd"))</f>
        <v>Michael Murdoch   2018-09-28</v>
      </c>
      <c r="B11" s="3" t="str">
        <f>CONCATENATE(SnC_5[[#This Row],[First Name]], " ", SnC_5[[#This Row],[Last Name]])</f>
        <v>Michael Murdoch</v>
      </c>
      <c r="C11" s="4">
        <f>IFERROR(YEAR(G11) - YEAR(INDEX(AthleteInfo[#Data], MATCH(SnC_5[[#This Row],[Full Name]], AthleteInfo[Full name], 0), 6)), 99)</f>
        <v>18</v>
      </c>
      <c r="D11" s="4">
        <f>IFERROR(INDEX(AthleteInfo[#Data], MATCH(SnC_5[[#This Row],[Full Name]], AthleteInfo[Full name], 0), 5), 99)</f>
        <v>2000</v>
      </c>
      <c r="E11" s="7" t="str">
        <f t="array" ref="E11">IFERROR(IF(INDEX(AthleteInfo[#Data], MATCH(SnC_5[[#This Row],[Full Name]], AthleteInfo[Full name], 0), 2)&lt;&gt;"",INDEX(AthleteInfo[#Data], MATCH(SnC_5[[#This Row],[Full Name]], AthleteInfo[Full name], 0), 2), "Edit AthleteInfo Tab"), "Edit AthleteInfo Tab")</f>
        <v>M</v>
      </c>
      <c r="F11" s="6">
        <f>IFERROR(INT((G11 - INDEX(AthleteInfo[#Data], MATCH(SnC_5[[#This Row],[Full Name]], AthleteInfo[Full name], 0), 6))/365), 99)</f>
        <v>18</v>
      </c>
      <c r="G11" s="9">
        <v>43371</v>
      </c>
      <c r="H11" t="s">
        <v>460</v>
      </c>
      <c r="I11" t="s">
        <v>461</v>
      </c>
      <c r="J11">
        <v>77.22</v>
      </c>
      <c r="K11">
        <v>13.3</v>
      </c>
      <c r="L11">
        <v>11.4</v>
      </c>
      <c r="M11">
        <v>2.46</v>
      </c>
      <c r="N11">
        <v>12.65</v>
      </c>
      <c r="O11">
        <v>12</v>
      </c>
      <c r="P11">
        <v>65</v>
      </c>
      <c r="Q11">
        <v>58.736842109999998</v>
      </c>
      <c r="R11">
        <v>12.5</v>
      </c>
      <c r="S11">
        <v>89.72</v>
      </c>
      <c r="T11">
        <v>1.1599999999999999</v>
      </c>
    </row>
    <row r="12" spans="1:44">
      <c r="A12" s="3" t="str">
        <f>CONCATENATE(SnC_5[[#This Row],[Full Name]], "   ", TEXT(SnC_5[[#This Row],[Date]], "yyyy-mm-dd"))</f>
        <v>Quinn Morgan   2018-09-28</v>
      </c>
      <c r="B12" s="3" t="str">
        <f>CONCATENATE(SnC_5[[#This Row],[First Name]], " ", SnC_5[[#This Row],[Last Name]])</f>
        <v>Quinn Morgan</v>
      </c>
      <c r="C12" s="4">
        <f>IFERROR(YEAR(G12) - YEAR(INDEX(AthleteInfo[#Data], MATCH(SnC_5[[#This Row],[Full Name]], AthleteInfo[Full name], 0), 6)), 99)</f>
        <v>17</v>
      </c>
      <c r="D12" s="4">
        <f>IFERROR(INDEX(AthleteInfo[#Data], MATCH(SnC_5[[#This Row],[Full Name]], AthleteInfo[Full name], 0), 5), 99)</f>
        <v>2001</v>
      </c>
      <c r="E12" s="7" t="str">
        <f t="array" ref="E12">IFERROR(IF(INDEX(AthleteInfo[#Data], MATCH(SnC_5[[#This Row],[Full Name]], AthleteInfo[Full name], 0), 2)&lt;&gt;"",INDEX(AthleteInfo[#Data], MATCH(SnC_5[[#This Row],[Full Name]], AthleteInfo[Full name], 0), 2), "Edit AthleteInfo Tab"), "Edit AthleteInfo Tab")</f>
        <v>F</v>
      </c>
      <c r="F12" s="6">
        <f>IFERROR(INT((G12 - INDEX(AthleteInfo[#Data], MATCH(SnC_5[[#This Row],[Full Name]], AthleteInfo[Full name], 0), 6))/365), 99)</f>
        <v>16</v>
      </c>
      <c r="G12" s="9">
        <v>43371</v>
      </c>
      <c r="H12" t="s">
        <v>462</v>
      </c>
      <c r="I12" t="s">
        <v>463</v>
      </c>
      <c r="J12">
        <v>59.7</v>
      </c>
      <c r="K12">
        <v>13.3</v>
      </c>
      <c r="L12">
        <v>11</v>
      </c>
      <c r="M12">
        <v>2.0699999999999998</v>
      </c>
      <c r="N12">
        <v>9.5500000000000007</v>
      </c>
      <c r="O12">
        <v>9.31</v>
      </c>
      <c r="P12">
        <v>32.549999999999997</v>
      </c>
      <c r="Q12">
        <v>42.5</v>
      </c>
      <c r="R12">
        <v>1.25</v>
      </c>
      <c r="S12">
        <v>60.95</v>
      </c>
      <c r="T12">
        <v>1.02</v>
      </c>
      <c r="U12" s="2"/>
      <c r="V12" s="2"/>
      <c r="W12" s="2"/>
      <c r="X12" s="2"/>
      <c r="Y12" s="2"/>
      <c r="Z12" s="2"/>
      <c r="AA12" s="2"/>
      <c r="AB12" s="2"/>
    </row>
    <row r="13" spans="1:44">
      <c r="A13" s="3" t="str">
        <f>CONCATENATE(SnC_5[[#This Row],[Full Name]], "   ", TEXT(SnC_5[[#This Row],[Date]], "yyyy-mm-dd"))</f>
        <v>Tallon Noble   2017-05-19</v>
      </c>
      <c r="B13" s="3" t="str">
        <f>CONCATENATE(SnC_5[[#This Row],[First Name]], " ", SnC_5[[#This Row],[Last Name]])</f>
        <v>Tallon Noble</v>
      </c>
      <c r="C13" s="4">
        <f>IFERROR(YEAR(G13) - YEAR(INDEX(AthleteInfo[#Data], MATCH(SnC_5[[#This Row],[Full Name]], AthleteInfo[Full name], 0), 6)), 99)</f>
        <v>18</v>
      </c>
      <c r="D13" s="4">
        <f>IFERROR(INDEX(AthleteInfo[#Data], MATCH(SnC_5[[#This Row],[Full Name]], AthleteInfo[Full name], 0), 5), 99)</f>
        <v>1999</v>
      </c>
      <c r="E13" s="7" t="str">
        <f t="array" ref="E13">IFERROR(IF(INDEX(AthleteInfo[#Data], MATCH(SnC_5[[#This Row],[Full Name]], AthleteInfo[Full name], 0), 2)&lt;&gt;"",INDEX(AthleteInfo[#Data], MATCH(SnC_5[[#This Row],[Full Name]], AthleteInfo[Full name], 0), 2), "Edit AthleteInfo Tab"), "Edit AthleteInfo Tab")</f>
        <v>M</v>
      </c>
      <c r="F13" s="6">
        <f>IFERROR(INT((G13 - INDEX(AthleteInfo[#Data], MATCH(SnC_5[[#This Row],[Full Name]], AthleteInfo[Full name], 0), 6))/365), 99)</f>
        <v>18</v>
      </c>
      <c r="G13" s="9">
        <v>42874</v>
      </c>
      <c r="H13" t="s">
        <v>464</v>
      </c>
      <c r="I13" t="s">
        <v>465</v>
      </c>
      <c r="J13">
        <v>67.8</v>
      </c>
      <c r="K13">
        <v>13.1</v>
      </c>
      <c r="L13">
        <v>14.7</v>
      </c>
      <c r="M13">
        <v>2.39</v>
      </c>
      <c r="N13">
        <v>12.06</v>
      </c>
      <c r="O13">
        <v>11.73</v>
      </c>
      <c r="P13">
        <v>60</v>
      </c>
      <c r="Q13">
        <v>61.184210530000001</v>
      </c>
      <c r="R13">
        <v>26.5</v>
      </c>
      <c r="S13">
        <v>94.3</v>
      </c>
      <c r="T13">
        <v>1.39</v>
      </c>
    </row>
    <row r="14" spans="1:44">
      <c r="A14" s="3" t="str">
        <f>CONCATENATE(SnC_5[[#This Row],[Full Name]], "   ", TEXT(SnC_5[[#This Row],[Date]], "yyyy-mm-dd"))</f>
        <v>Andy Lin   2018-05-20</v>
      </c>
      <c r="B14" s="3" t="str">
        <f>CONCATENATE(SnC_5[[#This Row],[First Name]], " ", SnC_5[[#This Row],[Last Name]])</f>
        <v>Andy Lin</v>
      </c>
      <c r="C14" s="4">
        <f>IFERROR(YEAR(G14) - YEAR(INDEX(AthleteInfo[#Data], MATCH(SnC_5[[#This Row],[Full Name]], AthleteInfo[Full name], 0), 6)), 99)</f>
        <v>21</v>
      </c>
      <c r="D14" s="4">
        <f>IFERROR(INDEX(AthleteInfo[#Data], MATCH(SnC_5[[#This Row],[Full Name]], AthleteInfo[Full name], 0), 5), 99)</f>
        <v>1997</v>
      </c>
      <c r="E14" s="7" t="str">
        <f t="array" ref="E14">IFERROR(IF(INDEX(AthleteInfo[#Data], MATCH(SnC_5[[#This Row],[Full Name]], AthleteInfo[Full name], 0), 2)&lt;&gt;"",INDEX(AthleteInfo[#Data], MATCH(SnC_5[[#This Row],[Full Name]], AthleteInfo[Full name], 0), 2), "Edit AthleteInfo Tab"), "Edit AthleteInfo Tab")</f>
        <v>M</v>
      </c>
      <c r="F14" s="6">
        <f>IFERROR(INT((G14 - INDEX(AthleteInfo[#Data], MATCH(SnC_5[[#This Row],[Full Name]], AthleteInfo[Full name], 0), 6))/365), 99)</f>
        <v>21</v>
      </c>
      <c r="G14" s="9">
        <v>43240</v>
      </c>
      <c r="H14" t="s">
        <v>466</v>
      </c>
      <c r="I14" t="s">
        <v>467</v>
      </c>
      <c r="J14">
        <v>74.590909089999997</v>
      </c>
      <c r="K14">
        <v>13</v>
      </c>
      <c r="L14">
        <v>11.6</v>
      </c>
      <c r="M14">
        <v>1.97</v>
      </c>
      <c r="N14">
        <v>8.9700000000000006</v>
      </c>
      <c r="O14">
        <v>9.4600000000000009</v>
      </c>
      <c r="S14">
        <v>74.590909089999997</v>
      </c>
      <c r="T14">
        <v>1</v>
      </c>
    </row>
    <row r="15" spans="1:44">
      <c r="A15" s="3" t="str">
        <f>CONCATENATE(SnC_5[[#This Row],[Full Name]], "   ", TEXT(SnC_5[[#This Row],[Date]], "yyyy-mm-dd"))</f>
        <v>Tallon Noble   2018-09-28</v>
      </c>
      <c r="B15" s="3" t="str">
        <f>CONCATENATE(SnC_5[[#This Row],[First Name]], " ", SnC_5[[#This Row],[Last Name]])</f>
        <v>Tallon Noble</v>
      </c>
      <c r="C15" s="4">
        <f>IFERROR(YEAR(G15) - YEAR(INDEX(AthleteInfo[#Data], MATCH(SnC_5[[#This Row],[Full Name]], AthleteInfo[Full name], 0), 6)), 99)</f>
        <v>19</v>
      </c>
      <c r="D15" s="4">
        <f>IFERROR(INDEX(AthleteInfo[#Data], MATCH(SnC_5[[#This Row],[Full Name]], AthleteInfo[Full name], 0), 5), 99)</f>
        <v>1999</v>
      </c>
      <c r="E15" s="7" t="str">
        <f t="array" ref="E15">IFERROR(IF(INDEX(AthleteInfo[#Data], MATCH(SnC_5[[#This Row],[Full Name]], AthleteInfo[Full name], 0), 2)&lt;&gt;"",INDEX(AthleteInfo[#Data], MATCH(SnC_5[[#This Row],[Full Name]], AthleteInfo[Full name], 0), 2), "Edit AthleteInfo Tab"), "Edit AthleteInfo Tab")</f>
        <v>M</v>
      </c>
      <c r="F15" s="6">
        <f>IFERROR(INT((G15 - INDEX(AthleteInfo[#Data], MATCH(SnC_5[[#This Row],[Full Name]], AthleteInfo[Full name], 0), 6))/365), 99)</f>
        <v>19</v>
      </c>
      <c r="G15" s="9">
        <v>43371</v>
      </c>
      <c r="H15" t="s">
        <v>464</v>
      </c>
      <c r="I15" t="s">
        <v>465</v>
      </c>
      <c r="J15">
        <v>72.599999999999994</v>
      </c>
      <c r="K15">
        <v>13</v>
      </c>
      <c r="L15">
        <v>13.4</v>
      </c>
      <c r="M15">
        <v>2.2999999999999998</v>
      </c>
      <c r="N15">
        <v>11.09</v>
      </c>
      <c r="O15">
        <v>10.79</v>
      </c>
      <c r="P15">
        <v>68.526315789999998</v>
      </c>
      <c r="Q15">
        <v>62.5</v>
      </c>
      <c r="R15">
        <v>20</v>
      </c>
      <c r="S15">
        <v>92.6</v>
      </c>
      <c r="T15">
        <v>1.28</v>
      </c>
    </row>
    <row r="16" spans="1:44">
      <c r="A16" s="3" t="str">
        <f>CONCATENATE(SnC_5[[#This Row],[Full Name]], "   ", TEXT(SnC_5[[#This Row],[Date]], "yyyy-mm-dd"))</f>
        <v>Emmanuel Bussani   2019-09-28</v>
      </c>
      <c r="B16" s="3" t="str">
        <f>CONCATENATE(SnC_5[[#This Row],[First Name]], " ", SnC_5[[#This Row],[Last Name]])</f>
        <v>Emmanuel Bussani</v>
      </c>
      <c r="C16" s="4">
        <f>IFERROR(YEAR(G16) - YEAR(INDEX(AthleteInfo[#Data], MATCH(SnC_5[[#This Row],[Full Name]], AthleteInfo[Full name], 0), 6)), 99)</f>
        <v>18</v>
      </c>
      <c r="D16" s="4">
        <f>IFERROR(INDEX(AthleteInfo[#Data], MATCH(SnC_5[[#This Row],[Full Name]], AthleteInfo[Full name], 0), 5), 99)</f>
        <v>2001</v>
      </c>
      <c r="E16" s="7" t="str">
        <f t="array" ref="E16">IFERROR(IF(INDEX(AthleteInfo[#Data], MATCH(SnC_5[[#This Row],[Full Name]], AthleteInfo[Full name], 0), 2)&lt;&gt;"",INDEX(AthleteInfo[#Data], MATCH(SnC_5[[#This Row],[Full Name]], AthleteInfo[Full name], 0), 2), "Edit AthleteInfo Tab"), "Edit AthleteInfo Tab")</f>
        <v>M</v>
      </c>
      <c r="F16" s="6">
        <f>IFERROR(INT((G16 - INDEX(AthleteInfo[#Data], MATCH(SnC_5[[#This Row],[Full Name]], AthleteInfo[Full name], 0), 6))/365), 99)</f>
        <v>17</v>
      </c>
      <c r="G16" s="9">
        <v>43736</v>
      </c>
      <c r="H16" t="s">
        <v>468</v>
      </c>
      <c r="I16" t="s">
        <v>469</v>
      </c>
      <c r="J16">
        <v>69.349999999999994</v>
      </c>
      <c r="K16">
        <v>13</v>
      </c>
      <c r="L16">
        <v>12.2</v>
      </c>
      <c r="M16">
        <v>2.2999999999999998</v>
      </c>
      <c r="N16">
        <v>10.57</v>
      </c>
      <c r="O16">
        <v>10.78</v>
      </c>
      <c r="P16">
        <v>75</v>
      </c>
      <c r="Q16">
        <v>67.5</v>
      </c>
      <c r="R16">
        <v>37.5</v>
      </c>
      <c r="S16">
        <v>106.85</v>
      </c>
      <c r="T16">
        <v>1.54</v>
      </c>
    </row>
    <row r="17" spans="1:28">
      <c r="A17" s="3" t="str">
        <f>CONCATENATE(SnC_5[[#This Row],[Full Name]], "   ", TEXT(SnC_5[[#This Row],[Date]], "yyyy-mm-dd"))</f>
        <v>Calvin Hepburn   2019-09-26</v>
      </c>
      <c r="B17" s="3" t="str">
        <f>CONCATENATE(SnC_5[[#This Row],[First Name]], " ", SnC_5[[#This Row],[Last Name]])</f>
        <v>Calvin Hepburn</v>
      </c>
      <c r="C17" s="4">
        <f>IFERROR(YEAR(G17) - YEAR(INDEX(AthleteInfo[#Data], MATCH(SnC_5[[#This Row],[Full Name]], AthleteInfo[Full name], 0), 6)), 99)</f>
        <v>17</v>
      </c>
      <c r="D17" s="4">
        <f>IFERROR(INDEX(AthleteInfo[#Data], MATCH(SnC_5[[#This Row],[Full Name]], AthleteInfo[Full name], 0), 5), 99)</f>
        <v>2002</v>
      </c>
      <c r="E17" s="7" t="str">
        <f t="array" ref="E17">IFERROR(IF(INDEX(AthleteInfo[#Data], MATCH(SnC_5[[#This Row],[Full Name]], AthleteInfo[Full name], 0), 2)&lt;&gt;"",INDEX(AthleteInfo[#Data], MATCH(SnC_5[[#This Row],[Full Name]], AthleteInfo[Full name], 0), 2), "Edit AthleteInfo Tab"), "Edit AthleteInfo Tab")</f>
        <v>M</v>
      </c>
      <c r="F17" s="6">
        <f>IFERROR(INT((G17 - INDEX(AthleteInfo[#Data], MATCH(SnC_5[[#This Row],[Full Name]], AthleteInfo[Full name], 0), 6))/365), 99)</f>
        <v>17</v>
      </c>
      <c r="G17" s="9">
        <v>43734</v>
      </c>
      <c r="H17" t="s">
        <v>470</v>
      </c>
      <c r="I17" t="s">
        <v>471</v>
      </c>
      <c r="J17">
        <v>70.650000000000006</v>
      </c>
      <c r="K17">
        <v>12.9</v>
      </c>
      <c r="L17">
        <v>13.2</v>
      </c>
      <c r="M17">
        <v>2.3719999999999999</v>
      </c>
      <c r="N17">
        <v>11.262</v>
      </c>
      <c r="O17">
        <v>11.692</v>
      </c>
      <c r="P17">
        <v>69.75</v>
      </c>
      <c r="Q17">
        <v>70.973684210000002</v>
      </c>
      <c r="R17">
        <v>40</v>
      </c>
      <c r="S17">
        <v>110.65</v>
      </c>
      <c r="T17">
        <v>1.57</v>
      </c>
    </row>
    <row r="18" spans="1:28">
      <c r="A18" s="3" t="str">
        <f>CONCATENATE(SnC_5[[#This Row],[Full Name]], "   ", TEXT(SnC_5[[#This Row],[Date]], "yyyy-mm-dd"))</f>
        <v>Michael Murdoch   2019-09-28</v>
      </c>
      <c r="B18" s="3" t="str">
        <f>CONCATENATE(SnC_5[[#This Row],[First Name]], " ", SnC_5[[#This Row],[Last Name]])</f>
        <v>Michael Murdoch</v>
      </c>
      <c r="C18" s="4">
        <f>IFERROR(YEAR(G18) - YEAR(INDEX(AthleteInfo[#Data], MATCH(SnC_5[[#This Row],[Full Name]], AthleteInfo[Full name], 0), 6)), 99)</f>
        <v>19</v>
      </c>
      <c r="D18" s="4">
        <f>IFERROR(INDEX(AthleteInfo[#Data], MATCH(SnC_5[[#This Row],[Full Name]], AthleteInfo[Full name], 0), 5), 99)</f>
        <v>2000</v>
      </c>
      <c r="E18" s="7" t="str">
        <f t="array" ref="E18">IFERROR(IF(INDEX(AthleteInfo[#Data], MATCH(SnC_5[[#This Row],[Full Name]], AthleteInfo[Full name], 0), 2)&lt;&gt;"",INDEX(AthleteInfo[#Data], MATCH(SnC_5[[#This Row],[Full Name]], AthleteInfo[Full name], 0), 2), "Edit AthleteInfo Tab"), "Edit AthleteInfo Tab")</f>
        <v>M</v>
      </c>
      <c r="F18" s="6">
        <f>IFERROR(INT((G18 - INDEX(AthleteInfo[#Data], MATCH(SnC_5[[#This Row],[Full Name]], AthleteInfo[Full name], 0), 6))/365), 99)</f>
        <v>19</v>
      </c>
      <c r="G18" s="9">
        <v>43736</v>
      </c>
      <c r="H18" t="s">
        <v>460</v>
      </c>
      <c r="I18" t="s">
        <v>461</v>
      </c>
      <c r="J18">
        <v>77.599999999999994</v>
      </c>
      <c r="K18">
        <v>12.9</v>
      </c>
      <c r="L18">
        <v>11.8</v>
      </c>
      <c r="M18">
        <v>2.4300000000000002</v>
      </c>
      <c r="N18">
        <v>12.46</v>
      </c>
      <c r="O18">
        <v>11.7</v>
      </c>
      <c r="P18">
        <v>63.631578949999998</v>
      </c>
      <c r="Q18">
        <v>57.5</v>
      </c>
      <c r="R18">
        <v>12.5</v>
      </c>
      <c r="S18">
        <v>90.1</v>
      </c>
      <c r="T18">
        <v>1.1599999999999999</v>
      </c>
    </row>
    <row r="19" spans="1:28">
      <c r="A19" s="3" t="str">
        <f>CONCATENATE(SnC_5[[#This Row],[Full Name]], "   ", TEXT(SnC_5[[#This Row],[Date]], "yyyy-mm-dd"))</f>
        <v>Calvin Hepburn   2018-05-20</v>
      </c>
      <c r="B19" s="3" t="str">
        <f>CONCATENATE(SnC_5[[#This Row],[First Name]], " ", SnC_5[[#This Row],[Last Name]])</f>
        <v>Calvin Hepburn</v>
      </c>
      <c r="C19" s="4">
        <f>IFERROR(YEAR(G19) - YEAR(INDEX(AthleteInfo[#Data], MATCH(SnC_5[[#This Row],[Full Name]], AthleteInfo[Full name], 0), 6)), 99)</f>
        <v>16</v>
      </c>
      <c r="D19" s="4">
        <f>IFERROR(INDEX(AthleteInfo[#Data], MATCH(SnC_5[[#This Row],[Full Name]], AthleteInfo[Full name], 0), 5), 99)</f>
        <v>2002</v>
      </c>
      <c r="E19" s="7" t="str">
        <f t="array" ref="E19">IFERROR(IF(INDEX(AthleteInfo[#Data], MATCH(SnC_5[[#This Row],[Full Name]], AthleteInfo[Full name], 0), 2)&lt;&gt;"",INDEX(AthleteInfo[#Data], MATCH(SnC_5[[#This Row],[Full Name]], AthleteInfo[Full name], 0), 2), "Edit AthleteInfo Tab"), "Edit AthleteInfo Tab")</f>
        <v>M</v>
      </c>
      <c r="F19" s="6">
        <f>IFERROR(INT((G19 - INDEX(AthleteInfo[#Data], MATCH(SnC_5[[#This Row],[Full Name]], AthleteInfo[Full name], 0), 6))/365), 99)</f>
        <v>16</v>
      </c>
      <c r="G19" s="9">
        <v>43240</v>
      </c>
      <c r="H19" t="s">
        <v>470</v>
      </c>
      <c r="I19" t="s">
        <v>471</v>
      </c>
      <c r="J19">
        <v>77.681818179999993</v>
      </c>
      <c r="K19">
        <v>12.8</v>
      </c>
      <c r="L19">
        <v>13.7</v>
      </c>
      <c r="M19">
        <v>2.48</v>
      </c>
      <c r="N19">
        <v>10.75</v>
      </c>
      <c r="O19">
        <v>11.19</v>
      </c>
      <c r="P19">
        <v>55</v>
      </c>
      <c r="Q19">
        <v>39.200000000000003</v>
      </c>
      <c r="R19">
        <v>25</v>
      </c>
      <c r="S19">
        <v>102.6818182</v>
      </c>
      <c r="T19">
        <v>1.32</v>
      </c>
    </row>
    <row r="20" spans="1:28">
      <c r="A20" s="3" t="str">
        <f>CONCATENATE(SnC_5[[#This Row],[Full Name]], "   ", TEXT(SnC_5[[#This Row],[Date]], "yyyy-mm-dd"))</f>
        <v>Michael Murdoch   2017-03-08</v>
      </c>
      <c r="B20" s="3" t="str">
        <f>CONCATENATE(SnC_5[[#This Row],[First Name]], " ", SnC_5[[#This Row],[Last Name]])</f>
        <v>Michael Murdoch</v>
      </c>
      <c r="C20" s="4">
        <f>IFERROR(YEAR(G20) - YEAR(INDEX(AthleteInfo[#Data], MATCH(SnC_5[[#This Row],[Full Name]], AthleteInfo[Full name], 0), 6)), 99)</f>
        <v>17</v>
      </c>
      <c r="D20" s="4">
        <f>IFERROR(INDEX(AthleteInfo[#Data], MATCH(SnC_5[[#This Row],[Full Name]], AthleteInfo[Full name], 0), 5), 99)</f>
        <v>2000</v>
      </c>
      <c r="E20" s="7" t="str">
        <f t="array" ref="E20">IFERROR(IF(INDEX(AthleteInfo[#Data], MATCH(SnC_5[[#This Row],[Full Name]], AthleteInfo[Full name], 0), 2)&lt;&gt;"",INDEX(AthleteInfo[#Data], MATCH(SnC_5[[#This Row],[Full Name]], AthleteInfo[Full name], 0), 2), "Edit AthleteInfo Tab"), "Edit AthleteInfo Tab")</f>
        <v>M</v>
      </c>
      <c r="F20" s="6">
        <f>IFERROR(INT((G20 - INDEX(AthleteInfo[#Data], MATCH(SnC_5[[#This Row],[Full Name]], AthleteInfo[Full name], 0), 6))/365), 99)</f>
        <v>17</v>
      </c>
      <c r="G20" s="9">
        <v>42802</v>
      </c>
      <c r="H20" t="s">
        <v>460</v>
      </c>
      <c r="I20" t="s">
        <v>461</v>
      </c>
      <c r="J20">
        <v>73.5</v>
      </c>
      <c r="K20">
        <v>12.7</v>
      </c>
      <c r="L20">
        <v>12</v>
      </c>
      <c r="M20">
        <v>2.44</v>
      </c>
      <c r="N20">
        <v>12.5</v>
      </c>
      <c r="O20">
        <v>11.93</v>
      </c>
      <c r="P20">
        <v>58.7</v>
      </c>
      <c r="Q20">
        <v>53.842105259999997</v>
      </c>
      <c r="R20">
        <v>12.5</v>
      </c>
      <c r="S20">
        <v>86</v>
      </c>
      <c r="T20">
        <v>1.17</v>
      </c>
    </row>
    <row r="21" spans="1:28">
      <c r="A21" s="3" t="str">
        <f>CONCATENATE(SnC_5[[#This Row],[Full Name]], "   ", TEXT(SnC_5[[#This Row],[Date]], "yyyy-mm-dd"))</f>
        <v>Alex McDonald   2017-05-19</v>
      </c>
      <c r="B21" s="3" t="str">
        <f>CONCATENATE(SnC_5[[#This Row],[First Name]], " ", SnC_5[[#This Row],[Last Name]])</f>
        <v>Alex McDonald</v>
      </c>
      <c r="C21" s="4">
        <f>IFERROR(YEAR(G21) - YEAR(INDEX(AthleteInfo[#Data], MATCH(SnC_5[[#This Row],[Full Name]], AthleteInfo[Full name], 0), 6)), 99)</f>
        <v>21</v>
      </c>
      <c r="D21" s="4">
        <f>IFERROR(INDEX(AthleteInfo[#Data], MATCH(SnC_5[[#This Row],[Full Name]], AthleteInfo[Full name], 0), 5), 99)</f>
        <v>1996</v>
      </c>
      <c r="E21" s="7" t="str">
        <f t="array" ref="E21">IFERROR(IF(INDEX(AthleteInfo[#Data], MATCH(SnC_5[[#This Row],[Full Name]], AthleteInfo[Full name], 0), 2)&lt;&gt;"",INDEX(AthleteInfo[#Data], MATCH(SnC_5[[#This Row],[Full Name]], AthleteInfo[Full name], 0), 2), "Edit AthleteInfo Tab"), "Edit AthleteInfo Tab")</f>
        <v>M</v>
      </c>
      <c r="F21" s="6">
        <f>IFERROR(INT((G21 - INDEX(AthleteInfo[#Data], MATCH(SnC_5[[#This Row],[Full Name]], AthleteInfo[Full name], 0), 6))/365), 99)</f>
        <v>20</v>
      </c>
      <c r="G21" s="9">
        <v>42874</v>
      </c>
      <c r="H21" t="s">
        <v>455</v>
      </c>
      <c r="I21" t="s">
        <v>456</v>
      </c>
      <c r="J21">
        <v>91.9</v>
      </c>
      <c r="K21">
        <v>12.7</v>
      </c>
      <c r="L21">
        <v>14.2</v>
      </c>
      <c r="M21">
        <v>2.76</v>
      </c>
      <c r="N21">
        <v>13.24</v>
      </c>
      <c r="O21">
        <v>13.24</v>
      </c>
      <c r="P21">
        <v>61.2</v>
      </c>
      <c r="Q21">
        <v>62.5</v>
      </c>
      <c r="R21">
        <v>16.5</v>
      </c>
      <c r="S21">
        <v>108.4</v>
      </c>
      <c r="T21">
        <v>1.18</v>
      </c>
    </row>
    <row r="22" spans="1:28">
      <c r="A22" s="3" t="str">
        <f>CONCATENATE(SnC_5[[#This Row],[Full Name]], "   ", TEXT(SnC_5[[#This Row],[Date]], "yyyy-mm-dd"))</f>
        <v>Tallon Noble   2019-09-28</v>
      </c>
      <c r="B22" s="3" t="str">
        <f>CONCATENATE(SnC_5[[#This Row],[First Name]], " ", SnC_5[[#This Row],[Last Name]])</f>
        <v>Tallon Noble</v>
      </c>
      <c r="C22" s="4">
        <f>IFERROR(YEAR(G22) - YEAR(INDEX(AthleteInfo[#Data], MATCH(SnC_5[[#This Row],[Full Name]], AthleteInfo[Full name], 0), 6)), 99)</f>
        <v>20</v>
      </c>
      <c r="D22" s="4">
        <f>IFERROR(INDEX(AthleteInfo[#Data], MATCH(SnC_5[[#This Row],[Full Name]], AthleteInfo[Full name], 0), 5), 99)</f>
        <v>1999</v>
      </c>
      <c r="E22" s="7" t="str">
        <f t="array" ref="E22">IFERROR(IF(INDEX(AthleteInfo[#Data], MATCH(SnC_5[[#This Row],[Full Name]], AthleteInfo[Full name], 0), 2)&lt;&gt;"",INDEX(AthleteInfo[#Data], MATCH(SnC_5[[#This Row],[Full Name]], AthleteInfo[Full name], 0), 2), "Edit AthleteInfo Tab"), "Edit AthleteInfo Tab")</f>
        <v>M</v>
      </c>
      <c r="F22" s="6">
        <f>IFERROR(INT((G22 - INDEX(AthleteInfo[#Data], MATCH(SnC_5[[#This Row],[Full Name]], AthleteInfo[Full name], 0), 6))/365), 99)</f>
        <v>20</v>
      </c>
      <c r="G22" s="9">
        <v>43736</v>
      </c>
      <c r="H22" t="s">
        <v>464</v>
      </c>
      <c r="I22" t="s">
        <v>465</v>
      </c>
      <c r="J22">
        <v>72.400000000000006</v>
      </c>
      <c r="K22">
        <v>12.7</v>
      </c>
      <c r="L22">
        <v>13.6</v>
      </c>
      <c r="M22">
        <v>2.37</v>
      </c>
      <c r="N22">
        <v>10.98</v>
      </c>
      <c r="O22">
        <v>10.76</v>
      </c>
      <c r="P22">
        <v>67.5</v>
      </c>
      <c r="Q22">
        <v>63.631578949999998</v>
      </c>
      <c r="R22">
        <v>27.5</v>
      </c>
      <c r="S22">
        <v>99.9</v>
      </c>
      <c r="T22">
        <v>1.38</v>
      </c>
    </row>
    <row r="23" spans="1:28">
      <c r="A23" s="3" t="str">
        <f>CONCATENATE(SnC_5[[#This Row],[Full Name]], "   ", TEXT(SnC_5[[#This Row],[Date]], "yyyy-mm-dd"))</f>
        <v>Quinn Morgan   2017-03-08</v>
      </c>
      <c r="B23" s="3" t="str">
        <f>CONCATENATE(SnC_5[[#This Row],[First Name]], " ", SnC_5[[#This Row],[Last Name]])</f>
        <v>Quinn Morgan</v>
      </c>
      <c r="C23" s="4">
        <f>IFERROR(YEAR(G23) - YEAR(INDEX(AthleteInfo[#Data], MATCH(SnC_5[[#This Row],[Full Name]], AthleteInfo[Full name], 0), 6)), 99)</f>
        <v>16</v>
      </c>
      <c r="D23" s="4">
        <f>IFERROR(INDEX(AthleteInfo[#Data], MATCH(SnC_5[[#This Row],[Full Name]], AthleteInfo[Full name], 0), 5), 99)</f>
        <v>2001</v>
      </c>
      <c r="E23" s="7" t="str">
        <f t="array" ref="E23">IFERROR(IF(INDEX(AthleteInfo[#Data], MATCH(SnC_5[[#This Row],[Full Name]], AthleteInfo[Full name], 0), 2)&lt;&gt;"",INDEX(AthleteInfo[#Data], MATCH(SnC_5[[#This Row],[Full Name]], AthleteInfo[Full name], 0), 2), "Edit AthleteInfo Tab"), "Edit AthleteInfo Tab")</f>
        <v>F</v>
      </c>
      <c r="F23" s="6">
        <f>IFERROR(INT((G23 - INDEX(AthleteInfo[#Data], MATCH(SnC_5[[#This Row],[Full Name]], AthleteInfo[Full name], 0), 6))/365), 99)</f>
        <v>15</v>
      </c>
      <c r="G23" s="9">
        <v>42802</v>
      </c>
      <c r="H23" t="s">
        <v>462</v>
      </c>
      <c r="I23" t="s">
        <v>463</v>
      </c>
      <c r="J23">
        <v>59.1</v>
      </c>
      <c r="K23">
        <v>12.6</v>
      </c>
      <c r="L23">
        <v>11.5</v>
      </c>
      <c r="M23">
        <v>2.0299999999999998</v>
      </c>
      <c r="N23">
        <v>9.6999999999999993</v>
      </c>
      <c r="O23">
        <v>8.76</v>
      </c>
      <c r="P23">
        <v>35</v>
      </c>
      <c r="Q23">
        <v>40</v>
      </c>
      <c r="R23">
        <v>2</v>
      </c>
      <c r="S23">
        <v>61.1</v>
      </c>
      <c r="T23">
        <v>1.03</v>
      </c>
      <c r="U23" s="2"/>
      <c r="V23" s="2"/>
      <c r="W23" s="2"/>
      <c r="X23" s="2"/>
      <c r="Y23" s="2"/>
      <c r="Z23" s="2"/>
      <c r="AA23" s="2"/>
      <c r="AB23" s="2"/>
    </row>
    <row r="24" spans="1:28">
      <c r="A24" s="3" t="str">
        <f>CONCATENATE(SnC_5[[#This Row],[Full Name]], "   ", TEXT(SnC_5[[#This Row],[Date]], "yyyy-mm-dd"))</f>
        <v>Julia Brown   2017-05-19</v>
      </c>
      <c r="B24" s="3" t="str">
        <f>CONCATENATE(SnC_5[[#This Row],[First Name]], " ", SnC_5[[#This Row],[Last Name]])</f>
        <v>Julia Brown</v>
      </c>
      <c r="C24" s="4">
        <f>IFERROR(YEAR(G24) - YEAR(INDEX(AthleteInfo[#Data], MATCH(SnC_5[[#This Row],[Full Name]], AthleteInfo[Full name], 0), 6)), 99)</f>
        <v>16</v>
      </c>
      <c r="D24" s="4">
        <f>IFERROR(INDEX(AthleteInfo[#Data], MATCH(SnC_5[[#This Row],[Full Name]], AthleteInfo[Full name], 0), 5), 99)</f>
        <v>2001</v>
      </c>
      <c r="E24" s="7" t="str">
        <f t="array" ref="E24">IFERROR(IF(INDEX(AthleteInfo[#Data], MATCH(SnC_5[[#This Row],[Full Name]], AthleteInfo[Full name], 0), 2)&lt;&gt;"",INDEX(AthleteInfo[#Data], MATCH(SnC_5[[#This Row],[Full Name]], AthleteInfo[Full name], 0), 2), "Edit AthleteInfo Tab"), "Edit AthleteInfo Tab")</f>
        <v>F</v>
      </c>
      <c r="F24" s="6">
        <f>IFERROR(INT((G24 - INDEX(AthleteInfo[#Data], MATCH(SnC_5[[#This Row],[Full Name]], AthleteInfo[Full name], 0), 6))/365), 99)</f>
        <v>16</v>
      </c>
      <c r="G24" s="9">
        <v>42874</v>
      </c>
      <c r="H24" t="s">
        <v>472</v>
      </c>
      <c r="I24" t="s">
        <v>473</v>
      </c>
      <c r="J24">
        <v>49.1</v>
      </c>
      <c r="K24">
        <v>12.6</v>
      </c>
      <c r="L24">
        <v>11.6</v>
      </c>
      <c r="M24">
        <v>1.98</v>
      </c>
      <c r="N24">
        <v>10.72</v>
      </c>
      <c r="O24">
        <v>10.7</v>
      </c>
      <c r="P24">
        <v>30</v>
      </c>
      <c r="Q24">
        <v>37.5</v>
      </c>
      <c r="R24">
        <v>7.5</v>
      </c>
      <c r="S24">
        <v>56.6</v>
      </c>
      <c r="T24">
        <v>1.1499999999999999</v>
      </c>
      <c r="U24" s="2"/>
      <c r="V24" s="2"/>
      <c r="W24" s="2"/>
      <c r="X24" s="2"/>
      <c r="Y24" s="2"/>
      <c r="Z24" s="2"/>
      <c r="AA24" s="2"/>
      <c r="AB24" s="2"/>
    </row>
    <row r="25" spans="1:28">
      <c r="A25" s="3" t="str">
        <f>CONCATENATE(SnC_5[[#This Row],[Full Name]], "   ", TEXT(SnC_5[[#This Row],[Date]], "yyyy-mm-dd"))</f>
        <v>Tallon Noble   2018-05-20</v>
      </c>
      <c r="B25" s="3" t="str">
        <f>CONCATENATE(SnC_5[[#This Row],[First Name]], " ", SnC_5[[#This Row],[Last Name]])</f>
        <v>Tallon Noble</v>
      </c>
      <c r="C25" s="4">
        <f>IFERROR(YEAR(G25) - YEAR(INDEX(AthleteInfo[#Data], MATCH(SnC_5[[#This Row],[Full Name]], AthleteInfo[Full name], 0), 6)), 99)</f>
        <v>19</v>
      </c>
      <c r="D25" s="4">
        <f>IFERROR(INDEX(AthleteInfo[#Data], MATCH(SnC_5[[#This Row],[Full Name]], AthleteInfo[Full name], 0), 5), 99)</f>
        <v>1999</v>
      </c>
      <c r="E25" s="7" t="str">
        <f t="array" ref="E25">IFERROR(IF(INDEX(AthleteInfo[#Data], MATCH(SnC_5[[#This Row],[Full Name]], AthleteInfo[Full name], 0), 2)&lt;&gt;"",INDEX(AthleteInfo[#Data], MATCH(SnC_5[[#This Row],[Full Name]], AthleteInfo[Full name], 0), 2), "Edit AthleteInfo Tab"), "Edit AthleteInfo Tab")</f>
        <v>M</v>
      </c>
      <c r="F25" s="6">
        <f>IFERROR(INT((G25 - INDEX(AthleteInfo[#Data], MATCH(SnC_5[[#This Row],[Full Name]], AthleteInfo[Full name], 0), 6))/365), 99)</f>
        <v>19</v>
      </c>
      <c r="G25" s="9">
        <v>43240</v>
      </c>
      <c r="H25" t="s">
        <v>464</v>
      </c>
      <c r="I25" t="s">
        <v>465</v>
      </c>
      <c r="J25">
        <v>82.772727270000004</v>
      </c>
      <c r="K25">
        <v>12.6</v>
      </c>
      <c r="L25">
        <v>13.2</v>
      </c>
      <c r="M25">
        <v>2.25</v>
      </c>
      <c r="N25">
        <v>10.97</v>
      </c>
      <c r="O25">
        <v>11</v>
      </c>
      <c r="P25">
        <v>60.5</v>
      </c>
      <c r="Q25">
        <v>60</v>
      </c>
      <c r="R25">
        <v>20</v>
      </c>
      <c r="S25">
        <v>102.7727273</v>
      </c>
      <c r="T25">
        <v>1.24</v>
      </c>
    </row>
    <row r="26" spans="1:28">
      <c r="A26" s="3" t="str">
        <f>CONCATENATE(SnC_5[[#This Row],[Full Name]], "   ", TEXT(SnC_5[[#This Row],[Date]], "yyyy-mm-dd"))</f>
        <v>Tristan Lee   2018-05-20</v>
      </c>
      <c r="B26" s="3" t="str">
        <f>CONCATENATE(SnC_5[[#This Row],[First Name]], " ", SnC_5[[#This Row],[Last Name]])</f>
        <v>Tristan Lee</v>
      </c>
      <c r="C26" s="4">
        <f>IFERROR(YEAR(G26) - YEAR(INDEX(AthleteInfo[#Data], MATCH(SnC_5[[#This Row],[Full Name]], AthleteInfo[Full name], 0), 6)), 99)</f>
        <v>16</v>
      </c>
      <c r="D26" s="4">
        <f>IFERROR(INDEX(AthleteInfo[#Data], MATCH(SnC_5[[#This Row],[Full Name]], AthleteInfo[Full name], 0), 5), 99)</f>
        <v>2002</v>
      </c>
      <c r="E26" s="7" t="str">
        <f t="array" ref="E26">IFERROR(IF(INDEX(AthleteInfo[#Data], MATCH(SnC_5[[#This Row],[Full Name]], AthleteInfo[Full name], 0), 2)&lt;&gt;"",INDEX(AthleteInfo[#Data], MATCH(SnC_5[[#This Row],[Full Name]], AthleteInfo[Full name], 0), 2), "Edit AthleteInfo Tab"), "Edit AthleteInfo Tab")</f>
        <v>M</v>
      </c>
      <c r="F26" s="6">
        <f>IFERROR(INT((G26 - INDEX(AthleteInfo[#Data], MATCH(SnC_5[[#This Row],[Full Name]], AthleteInfo[Full name], 0), 6))/365), 99)</f>
        <v>15</v>
      </c>
      <c r="G26" s="9">
        <v>43240</v>
      </c>
      <c r="H26" t="s">
        <v>474</v>
      </c>
      <c r="I26" t="s">
        <v>475</v>
      </c>
      <c r="J26">
        <v>78.818181820000007</v>
      </c>
      <c r="K26">
        <v>12.6</v>
      </c>
      <c r="L26">
        <v>11.9</v>
      </c>
      <c r="M26">
        <v>2.44</v>
      </c>
      <c r="N26">
        <v>10.53</v>
      </c>
      <c r="O26">
        <v>11.25</v>
      </c>
      <c r="P26">
        <v>60</v>
      </c>
      <c r="Q26">
        <v>57.5</v>
      </c>
      <c r="R26">
        <v>30</v>
      </c>
      <c r="S26">
        <v>108.8181818</v>
      </c>
      <c r="T26">
        <v>1.38</v>
      </c>
    </row>
    <row r="27" spans="1:28">
      <c r="A27" s="3" t="str">
        <f>CONCATENATE(SnC_5[[#This Row],[Full Name]], "   ", TEXT(SnC_5[[#This Row],[Date]], "yyyy-mm-dd"))</f>
        <v>Emmanuel Bussani   2018-09-28</v>
      </c>
      <c r="B27" s="3" t="str">
        <f>CONCATENATE(SnC_5[[#This Row],[First Name]], " ", SnC_5[[#This Row],[Last Name]])</f>
        <v>Emmanuel Bussani</v>
      </c>
      <c r="C27" s="4">
        <f>IFERROR(YEAR(G27) - YEAR(INDEX(AthleteInfo[#Data], MATCH(SnC_5[[#This Row],[Full Name]], AthleteInfo[Full name], 0), 6)), 99)</f>
        <v>17</v>
      </c>
      <c r="D27" s="4">
        <f>IFERROR(INDEX(AthleteInfo[#Data], MATCH(SnC_5[[#This Row],[Full Name]], AthleteInfo[Full name], 0), 5), 99)</f>
        <v>2001</v>
      </c>
      <c r="E27" s="7" t="str">
        <f t="array" ref="E27">IFERROR(IF(INDEX(AthleteInfo[#Data], MATCH(SnC_5[[#This Row],[Full Name]], AthleteInfo[Full name], 0), 2)&lt;&gt;"",INDEX(AthleteInfo[#Data], MATCH(SnC_5[[#This Row],[Full Name]], AthleteInfo[Full name], 0), 2), "Edit AthleteInfo Tab"), "Edit AthleteInfo Tab")</f>
        <v>M</v>
      </c>
      <c r="F27" s="6">
        <f>IFERROR(INT((G27 - INDEX(AthleteInfo[#Data], MATCH(SnC_5[[#This Row],[Full Name]], AthleteInfo[Full name], 0), 6))/365), 99)</f>
        <v>16</v>
      </c>
      <c r="G27" s="9">
        <v>43371</v>
      </c>
      <c r="H27" t="s">
        <v>468</v>
      </c>
      <c r="I27" t="s">
        <v>469</v>
      </c>
      <c r="J27">
        <v>67.45</v>
      </c>
      <c r="K27">
        <v>12.6</v>
      </c>
      <c r="L27">
        <v>13</v>
      </c>
      <c r="M27">
        <v>2.46</v>
      </c>
      <c r="N27">
        <v>11.45</v>
      </c>
      <c r="O27">
        <v>11.61</v>
      </c>
      <c r="P27">
        <v>70.973684210000002</v>
      </c>
      <c r="Q27">
        <v>65</v>
      </c>
      <c r="R27">
        <v>35</v>
      </c>
      <c r="S27">
        <v>102.45</v>
      </c>
      <c r="T27">
        <v>1.52</v>
      </c>
    </row>
    <row r="28" spans="1:28">
      <c r="A28" s="3" t="str">
        <f>CONCATENATE(SnC_5[[#This Row],[Full Name]], "   ", TEXT(SnC_5[[#This Row],[Date]], "yyyy-mm-dd"))</f>
        <v>Andy Lin   2017-03-08</v>
      </c>
      <c r="B28" s="3" t="str">
        <f>CONCATENATE(SnC_5[[#This Row],[First Name]], " ", SnC_5[[#This Row],[Last Name]])</f>
        <v>Andy Lin</v>
      </c>
      <c r="C28" s="4">
        <f>IFERROR(YEAR(G28) - YEAR(INDEX(AthleteInfo[#Data], MATCH(SnC_5[[#This Row],[Full Name]], AthleteInfo[Full name], 0), 6)), 99)</f>
        <v>20</v>
      </c>
      <c r="D28" s="4">
        <f>IFERROR(INDEX(AthleteInfo[#Data], MATCH(SnC_5[[#This Row],[Full Name]], AthleteInfo[Full name], 0), 5), 99)</f>
        <v>1997</v>
      </c>
      <c r="E28" s="7" t="str">
        <f t="array" ref="E28">IFERROR(IF(INDEX(AthleteInfo[#Data], MATCH(SnC_5[[#This Row],[Full Name]], AthleteInfo[Full name], 0), 2)&lt;&gt;"",INDEX(AthleteInfo[#Data], MATCH(SnC_5[[#This Row],[Full Name]], AthleteInfo[Full name], 0), 2), "Edit AthleteInfo Tab"), "Edit AthleteInfo Tab")</f>
        <v>M</v>
      </c>
      <c r="F28" s="6">
        <f>IFERROR(INT((G28 - INDEX(AthleteInfo[#Data], MATCH(SnC_5[[#This Row],[Full Name]], AthleteInfo[Full name], 0), 6))/365), 99)</f>
        <v>19</v>
      </c>
      <c r="G28" s="9">
        <v>42802</v>
      </c>
      <c r="H28" t="s">
        <v>466</v>
      </c>
      <c r="I28" t="s">
        <v>467</v>
      </c>
      <c r="K28">
        <v>12.5</v>
      </c>
      <c r="L28">
        <v>13.1</v>
      </c>
      <c r="M28">
        <v>2.1</v>
      </c>
      <c r="N28">
        <v>9.9</v>
      </c>
      <c r="O28">
        <v>10.02</v>
      </c>
      <c r="S28">
        <v>0</v>
      </c>
      <c r="T28" t="e">
        <v>#DIV/0!</v>
      </c>
    </row>
    <row r="29" spans="1:28">
      <c r="A29" s="3" t="str">
        <f>CONCATENATE(SnC_5[[#This Row],[Full Name]], "   ", TEXT(SnC_5[[#This Row],[Date]], "yyyy-mm-dd"))</f>
        <v>Rachel Bates   2017-05-19</v>
      </c>
      <c r="B29" s="3" t="str">
        <f>CONCATENATE(SnC_5[[#This Row],[First Name]], " ", SnC_5[[#This Row],[Last Name]])</f>
        <v>Rachel Bates</v>
      </c>
      <c r="C29" s="4">
        <f>IFERROR(YEAR(G29) - YEAR(INDEX(AthleteInfo[#Data], MATCH(SnC_5[[#This Row],[Full Name]], AthleteInfo[Full name], 0), 6)), 99)</f>
        <v>16</v>
      </c>
      <c r="D29" s="4">
        <f>IFERROR(INDEX(AthleteInfo[#Data], MATCH(SnC_5[[#This Row],[Full Name]], AthleteInfo[Full name], 0), 5), 99)</f>
        <v>2001</v>
      </c>
      <c r="E29" s="7" t="str">
        <f t="array" ref="E29">IFERROR(IF(INDEX(AthleteInfo[#Data], MATCH(SnC_5[[#This Row],[Full Name]], AthleteInfo[Full name], 0), 2)&lt;&gt;"",INDEX(AthleteInfo[#Data], MATCH(SnC_5[[#This Row],[Full Name]], AthleteInfo[Full name], 0), 2), "Edit AthleteInfo Tab"), "Edit AthleteInfo Tab")</f>
        <v>F</v>
      </c>
      <c r="F29" s="6">
        <f>IFERROR(INT((G29 - INDEX(AthleteInfo[#Data], MATCH(SnC_5[[#This Row],[Full Name]], AthleteInfo[Full name], 0), 6))/365), 99)</f>
        <v>16</v>
      </c>
      <c r="G29" s="9">
        <v>42874</v>
      </c>
      <c r="H29" t="s">
        <v>476</v>
      </c>
      <c r="I29" t="s">
        <v>477</v>
      </c>
      <c r="J29">
        <v>61.6</v>
      </c>
      <c r="K29">
        <v>12.5</v>
      </c>
      <c r="L29">
        <v>11.6</v>
      </c>
      <c r="M29">
        <v>1.98</v>
      </c>
      <c r="N29">
        <v>10.1</v>
      </c>
      <c r="O29">
        <v>9.73</v>
      </c>
      <c r="P29">
        <v>30</v>
      </c>
      <c r="Q29">
        <v>35</v>
      </c>
      <c r="R29">
        <v>0</v>
      </c>
      <c r="S29">
        <v>61.6</v>
      </c>
      <c r="T29">
        <v>1</v>
      </c>
      <c r="U29" s="2"/>
      <c r="V29" s="2"/>
      <c r="W29" s="2"/>
      <c r="X29" s="2"/>
      <c r="Y29" s="2"/>
      <c r="Z29" s="2"/>
      <c r="AA29" s="2"/>
      <c r="AB29" s="2"/>
    </row>
    <row r="30" spans="1:28">
      <c r="A30" s="3" t="str">
        <f>CONCATENATE(SnC_5[[#This Row],[Full Name]], "   ", TEXT(SnC_5[[#This Row],[Date]], "yyyy-mm-dd"))</f>
        <v>Anna Goodwin   2018-05-20</v>
      </c>
      <c r="B30" s="3" t="str">
        <f>CONCATENATE(SnC_5[[#This Row],[First Name]], " ", SnC_5[[#This Row],[Last Name]])</f>
        <v>Anna Goodwin</v>
      </c>
      <c r="C30" s="4">
        <f>IFERROR(YEAR(G30) - YEAR(INDEX(AthleteInfo[#Data], MATCH(SnC_5[[#This Row],[Full Name]], AthleteInfo[Full name], 0), 6)), 99)</f>
        <v>19</v>
      </c>
      <c r="D30" s="4">
        <f>IFERROR(INDEX(AthleteInfo[#Data], MATCH(SnC_5[[#This Row],[Full Name]], AthleteInfo[Full name], 0), 5), 99)</f>
        <v>1999</v>
      </c>
      <c r="E30" s="7" t="str">
        <f t="array" ref="E30">IFERROR(IF(INDEX(AthleteInfo[#Data], MATCH(SnC_5[[#This Row],[Full Name]], AthleteInfo[Full name], 0), 2)&lt;&gt;"",INDEX(AthleteInfo[#Data], MATCH(SnC_5[[#This Row],[Full Name]], AthleteInfo[Full name], 0), 2), "Edit AthleteInfo Tab"), "Edit AthleteInfo Tab")</f>
        <v>F</v>
      </c>
      <c r="F30" s="6">
        <f>IFERROR(INT((G30 - INDEX(AthleteInfo[#Data], MATCH(SnC_5[[#This Row],[Full Name]], AthleteInfo[Full name], 0), 6))/365), 99)</f>
        <v>19</v>
      </c>
      <c r="G30" s="9">
        <v>43240</v>
      </c>
      <c r="H30" t="s">
        <v>457</v>
      </c>
      <c r="I30" t="s">
        <v>478</v>
      </c>
      <c r="J30">
        <v>77.727272729999996</v>
      </c>
      <c r="K30">
        <v>12.5</v>
      </c>
      <c r="L30">
        <v>12.5</v>
      </c>
      <c r="M30">
        <v>2.11</v>
      </c>
      <c r="N30">
        <v>10.59</v>
      </c>
      <c r="O30">
        <v>10.5</v>
      </c>
      <c r="P30">
        <v>39.200000000000003</v>
      </c>
      <c r="Q30">
        <v>44.174999999999997</v>
      </c>
      <c r="R30">
        <v>3.75</v>
      </c>
      <c r="S30">
        <v>81.477272729999996</v>
      </c>
      <c r="T30">
        <v>1.05</v>
      </c>
      <c r="U30" s="2"/>
      <c r="V30" s="2"/>
      <c r="W30" s="2"/>
      <c r="X30" s="2"/>
      <c r="Y30" s="2"/>
      <c r="Z30" s="2"/>
      <c r="AA30" s="2"/>
      <c r="AB30" s="2"/>
    </row>
    <row r="31" spans="1:28">
      <c r="A31" s="3" t="str">
        <f>CONCATENATE(SnC_5[[#This Row],[Full Name]], "   ", TEXT(SnC_5[[#This Row],[Date]], "yyyy-mm-dd"))</f>
        <v>Tristan Lee   2018-09-28</v>
      </c>
      <c r="B31" s="3" t="str">
        <f>CONCATENATE(SnC_5[[#This Row],[First Name]], " ", SnC_5[[#This Row],[Last Name]])</f>
        <v>Tristan Lee</v>
      </c>
      <c r="C31" s="4">
        <f>IFERROR(YEAR(G31) - YEAR(INDEX(AthleteInfo[#Data], MATCH(SnC_5[[#This Row],[Full Name]], AthleteInfo[Full name], 0), 6)), 99)</f>
        <v>16</v>
      </c>
      <c r="D31" s="4">
        <f>IFERROR(INDEX(AthleteInfo[#Data], MATCH(SnC_5[[#This Row],[Full Name]], AthleteInfo[Full name], 0), 5), 99)</f>
        <v>2002</v>
      </c>
      <c r="E31" s="7" t="str">
        <f t="array" ref="E31">IFERROR(IF(INDEX(AthleteInfo[#Data], MATCH(SnC_5[[#This Row],[Full Name]], AthleteInfo[Full name], 0), 2)&lt;&gt;"",INDEX(AthleteInfo[#Data], MATCH(SnC_5[[#This Row],[Full Name]], AthleteInfo[Full name], 0), 2), "Edit AthleteInfo Tab"), "Edit AthleteInfo Tab")</f>
        <v>M</v>
      </c>
      <c r="F31" s="6">
        <f>IFERROR(INT((G31 - INDEX(AthleteInfo[#Data], MATCH(SnC_5[[#This Row],[Full Name]], AthleteInfo[Full name], 0), 6))/365), 99)</f>
        <v>16</v>
      </c>
      <c r="G31" s="9">
        <v>43371</v>
      </c>
      <c r="H31" t="s">
        <v>474</v>
      </c>
      <c r="I31" t="s">
        <v>475</v>
      </c>
      <c r="J31">
        <v>66.900000000000006</v>
      </c>
      <c r="K31">
        <v>12.3</v>
      </c>
      <c r="L31">
        <v>11.7</v>
      </c>
      <c r="M31">
        <v>2.38</v>
      </c>
      <c r="N31">
        <v>11.2</v>
      </c>
      <c r="O31">
        <v>11.86</v>
      </c>
      <c r="P31">
        <v>67.424999999999997</v>
      </c>
      <c r="Q31">
        <v>62.5</v>
      </c>
      <c r="R31">
        <v>32.5</v>
      </c>
      <c r="S31">
        <v>99.4</v>
      </c>
      <c r="T31">
        <v>1.49</v>
      </c>
    </row>
    <row r="32" spans="1:28">
      <c r="A32" s="3" t="str">
        <f>CONCATENATE(SnC_5[[#This Row],[Full Name]], "   ", TEXT(SnC_5[[#This Row],[Date]], "yyyy-mm-dd"))</f>
        <v>Lucas Sadesky   2019-09-26</v>
      </c>
      <c r="B32" s="3" t="str">
        <f>CONCATENATE(SnC_5[[#This Row],[First Name]], " ", SnC_5[[#This Row],[Last Name]])</f>
        <v>Lucas Sadesky</v>
      </c>
      <c r="C32" s="4">
        <f>IFERROR(YEAR(G32) - YEAR(INDEX(AthleteInfo[#Data], MATCH(SnC_5[[#This Row],[Full Name]], AthleteInfo[Full name], 0), 6)), 99)</f>
        <v>16</v>
      </c>
      <c r="D32" s="4">
        <f>IFERROR(INDEX(AthleteInfo[#Data], MATCH(SnC_5[[#This Row],[Full Name]], AthleteInfo[Full name], 0), 5), 99)</f>
        <v>2003</v>
      </c>
      <c r="E32" s="7" t="str">
        <f t="array" ref="E32">IFERROR(IF(INDEX(AthleteInfo[#Data], MATCH(SnC_5[[#This Row],[Full Name]], AthleteInfo[Full name], 0), 2)&lt;&gt;"",INDEX(AthleteInfo[#Data], MATCH(SnC_5[[#This Row],[Full Name]], AthleteInfo[Full name], 0), 2), "Edit AthleteInfo Tab"), "Edit AthleteInfo Tab")</f>
        <v>M</v>
      </c>
      <c r="F32" s="6">
        <f>IFERROR(INT((G32 - INDEX(AthleteInfo[#Data], MATCH(SnC_5[[#This Row],[Full Name]], AthleteInfo[Full name], 0), 6))/365), 99)</f>
        <v>16</v>
      </c>
      <c r="G32" s="9">
        <v>43734</v>
      </c>
      <c r="H32" t="s">
        <v>479</v>
      </c>
      <c r="I32" t="s">
        <v>480</v>
      </c>
      <c r="J32">
        <v>59.75</v>
      </c>
      <c r="K32">
        <v>12.3</v>
      </c>
      <c r="L32">
        <v>10.9</v>
      </c>
      <c r="M32">
        <v>2.37</v>
      </c>
      <c r="N32">
        <v>10.94</v>
      </c>
      <c r="O32">
        <v>10.82</v>
      </c>
      <c r="P32">
        <v>60.45</v>
      </c>
      <c r="Q32">
        <v>58.736842109999998</v>
      </c>
      <c r="R32">
        <v>30</v>
      </c>
      <c r="S32">
        <v>89.75</v>
      </c>
      <c r="T32">
        <v>1.5</v>
      </c>
    </row>
    <row r="33" spans="1:28">
      <c r="A33" s="3" t="str">
        <f>CONCATENATE(SnC_5[[#This Row],[Full Name]], "   ", TEXT(SnC_5[[#This Row],[Date]], "yyyy-mm-dd"))</f>
        <v>Stephen Lamon   2017-03-08</v>
      </c>
      <c r="B33" s="3" t="str">
        <f>CONCATENATE(SnC_5[[#This Row],[First Name]], " ", SnC_5[[#This Row],[Last Name]])</f>
        <v>Stephen Lamon</v>
      </c>
      <c r="C33" s="4">
        <f>IFERROR(YEAR(G33) - YEAR(INDEX(AthleteInfo[#Data], MATCH(SnC_5[[#This Row],[Full Name]], AthleteInfo[Full name], 0), 6)), 99)</f>
        <v>15</v>
      </c>
      <c r="D33" s="4">
        <f>IFERROR(INDEX(AthleteInfo[#Data], MATCH(SnC_5[[#This Row],[Full Name]], AthleteInfo[Full name], 0), 5), 99)</f>
        <v>2002</v>
      </c>
      <c r="E33" s="7" t="str">
        <f t="array" ref="E33">IFERROR(IF(INDEX(AthleteInfo[#Data], MATCH(SnC_5[[#This Row],[Full Name]], AthleteInfo[Full name], 0), 2)&lt;&gt;"",INDEX(AthleteInfo[#Data], MATCH(SnC_5[[#This Row],[Full Name]], AthleteInfo[Full name], 0), 2), "Edit AthleteInfo Tab"), "Edit AthleteInfo Tab")</f>
        <v>M</v>
      </c>
      <c r="F33" s="6">
        <f>IFERROR(INT((G33 - INDEX(AthleteInfo[#Data], MATCH(SnC_5[[#This Row],[Full Name]], AthleteInfo[Full name], 0), 6))/365), 99)</f>
        <v>14</v>
      </c>
      <c r="G33" s="9">
        <v>42802</v>
      </c>
      <c r="H33" t="s">
        <v>451</v>
      </c>
      <c r="I33" t="s">
        <v>481</v>
      </c>
      <c r="J33">
        <v>69.3</v>
      </c>
      <c r="K33">
        <v>12.2</v>
      </c>
      <c r="L33">
        <v>10.9</v>
      </c>
      <c r="M33">
        <v>2.46</v>
      </c>
      <c r="N33">
        <v>12.5</v>
      </c>
      <c r="O33">
        <v>12.4</v>
      </c>
      <c r="P33">
        <v>45</v>
      </c>
      <c r="Q33">
        <v>55</v>
      </c>
      <c r="R33">
        <v>25</v>
      </c>
      <c r="S33">
        <v>94.3</v>
      </c>
      <c r="T33">
        <v>1.36</v>
      </c>
    </row>
    <row r="34" spans="1:28">
      <c r="A34" s="3" t="str">
        <f>CONCATENATE(SnC_5[[#This Row],[Full Name]], "   ", TEXT(SnC_5[[#This Row],[Date]], "yyyy-mm-dd"))</f>
        <v>Benjamin Shipley   2017-05-19</v>
      </c>
      <c r="B34" s="3" t="str">
        <f>CONCATENATE(SnC_5[[#This Row],[First Name]], " ", SnC_5[[#This Row],[Last Name]])</f>
        <v>Benjamin Shipley</v>
      </c>
      <c r="C34" s="4">
        <f>IFERROR(YEAR(G34) - YEAR(INDEX(AthleteInfo[#Data], MATCH(SnC_5[[#This Row],[Full Name]], AthleteInfo[Full name], 0), 6)), 99)</f>
        <v>17</v>
      </c>
      <c r="D34" s="4">
        <f>IFERROR(INDEX(AthleteInfo[#Data], MATCH(SnC_5[[#This Row],[Full Name]], AthleteInfo[Full name], 0), 5), 99)</f>
        <v>2000</v>
      </c>
      <c r="E34" s="7" t="str">
        <f t="array" ref="E34">IFERROR(IF(INDEX(AthleteInfo[#Data], MATCH(SnC_5[[#This Row],[Full Name]], AthleteInfo[Full name], 0), 2)&lt;&gt;"",INDEX(AthleteInfo[#Data], MATCH(SnC_5[[#This Row],[Full Name]], AthleteInfo[Full name], 0), 2), "Edit AthleteInfo Tab"), "Edit AthleteInfo Tab")</f>
        <v>M</v>
      </c>
      <c r="F34" s="6">
        <f>IFERROR(INT((G34 - INDEX(AthleteInfo[#Data], MATCH(SnC_5[[#This Row],[Full Name]], AthleteInfo[Full name], 0), 6))/365), 99)</f>
        <v>16</v>
      </c>
      <c r="G34" s="9">
        <v>42874</v>
      </c>
      <c r="H34" t="s">
        <v>482</v>
      </c>
      <c r="I34" t="s">
        <v>483</v>
      </c>
      <c r="J34">
        <v>68.5</v>
      </c>
      <c r="K34">
        <v>12.2</v>
      </c>
      <c r="L34">
        <v>11.8</v>
      </c>
      <c r="M34">
        <v>2.56</v>
      </c>
      <c r="N34">
        <v>12.03</v>
      </c>
      <c r="O34">
        <v>11.36</v>
      </c>
      <c r="P34">
        <v>57.5</v>
      </c>
      <c r="Q34">
        <v>60</v>
      </c>
      <c r="R34">
        <v>23</v>
      </c>
      <c r="S34">
        <v>91.5</v>
      </c>
      <c r="T34">
        <v>1.34</v>
      </c>
    </row>
    <row r="35" spans="1:28">
      <c r="A35" s="3" t="str">
        <f>CONCATENATE(SnC_5[[#This Row],[Full Name]], "   ", TEXT(SnC_5[[#This Row],[Date]], "yyyy-mm-dd"))</f>
        <v>Cole Turner   2018-09-28</v>
      </c>
      <c r="B35" s="3" t="str">
        <f>CONCATENATE(SnC_5[[#This Row],[First Name]], " ", SnC_5[[#This Row],[Last Name]])</f>
        <v>Cole Turner</v>
      </c>
      <c r="C35" s="4">
        <f>IFERROR(YEAR(G35) - YEAR(INDEX(AthleteInfo[#Data], MATCH(SnC_5[[#This Row],[Full Name]], AthleteInfo[Full name], 0), 6)), 99)</f>
        <v>17</v>
      </c>
      <c r="D35" s="4">
        <f>IFERROR(INDEX(AthleteInfo[#Data], MATCH(SnC_5[[#This Row],[Full Name]], AthleteInfo[Full name], 0), 5), 99)</f>
        <v>2001</v>
      </c>
      <c r="E35" s="7" t="str">
        <f t="array" ref="E35">IFERROR(IF(INDEX(AthleteInfo[#Data], MATCH(SnC_5[[#This Row],[Full Name]], AthleteInfo[Full name], 0), 2)&lt;&gt;"",INDEX(AthleteInfo[#Data], MATCH(SnC_5[[#This Row],[Full Name]], AthleteInfo[Full name], 0), 2), "Edit AthleteInfo Tab"), "Edit AthleteInfo Tab")</f>
        <v>M</v>
      </c>
      <c r="F35" s="6">
        <f>IFERROR(INT((G35 - INDEX(AthleteInfo[#Data], MATCH(SnC_5[[#This Row],[Full Name]], AthleteInfo[Full name], 0), 6))/365), 99)</f>
        <v>17</v>
      </c>
      <c r="G35" s="9">
        <v>43371</v>
      </c>
      <c r="H35" t="s">
        <v>484</v>
      </c>
      <c r="I35" t="s">
        <v>485</v>
      </c>
      <c r="J35">
        <v>71.849999999999994</v>
      </c>
      <c r="K35">
        <v>12.2</v>
      </c>
      <c r="L35">
        <v>12.7</v>
      </c>
      <c r="M35">
        <v>2.4</v>
      </c>
      <c r="N35">
        <v>11.84</v>
      </c>
      <c r="O35">
        <v>11.71</v>
      </c>
      <c r="P35">
        <v>61.184210530000001</v>
      </c>
      <c r="Q35">
        <v>63.631578949999998</v>
      </c>
      <c r="R35">
        <v>20</v>
      </c>
      <c r="S35">
        <v>91.85</v>
      </c>
      <c r="T35">
        <v>1.28</v>
      </c>
    </row>
    <row r="36" spans="1:28">
      <c r="A36" s="3" t="str">
        <f>CONCATENATE(SnC_5[[#This Row],[Full Name]], "   ", TEXT(SnC_5[[#This Row],[Date]], "yyyy-mm-dd"))</f>
        <v>Quinn O'Shea   2019-09-26</v>
      </c>
      <c r="B36" s="3" t="str">
        <f>CONCATENATE(SnC_5[[#This Row],[First Name]], " ", SnC_5[[#This Row],[Last Name]])</f>
        <v>Quinn O'Shea</v>
      </c>
      <c r="C36" s="4">
        <f>IFERROR(YEAR(G36) - YEAR(INDEX(AthleteInfo[#Data], MATCH(SnC_5[[#This Row],[Full Name]], AthleteInfo[Full name], 0), 6)), 99)</f>
        <v>15</v>
      </c>
      <c r="D36" s="4">
        <f>IFERROR(INDEX(AthleteInfo[#Data], MATCH(SnC_5[[#This Row],[Full Name]], AthleteInfo[Full name], 0), 5), 99)</f>
        <v>2004</v>
      </c>
      <c r="E36" s="7" t="str">
        <f t="array" ref="E36">IFERROR(IF(INDEX(AthleteInfo[#Data], MATCH(SnC_5[[#This Row],[Full Name]], AthleteInfo[Full name], 0), 2)&lt;&gt;"",INDEX(AthleteInfo[#Data], MATCH(SnC_5[[#This Row],[Full Name]], AthleteInfo[Full name], 0), 2), "Edit AthleteInfo Tab"), "Edit AthleteInfo Tab")</f>
        <v>M</v>
      </c>
      <c r="F36" s="6">
        <f>IFERROR(INT((G36 - INDEX(AthleteInfo[#Data], MATCH(SnC_5[[#This Row],[Full Name]], AthleteInfo[Full name], 0), 6))/365), 99)</f>
        <v>15</v>
      </c>
      <c r="G36" s="9">
        <v>43734</v>
      </c>
      <c r="H36" t="s">
        <v>462</v>
      </c>
      <c r="I36" t="s">
        <v>486</v>
      </c>
      <c r="J36">
        <v>62.3</v>
      </c>
      <c r="K36">
        <v>12</v>
      </c>
      <c r="L36">
        <v>11.4</v>
      </c>
      <c r="M36">
        <v>2.3620000000000001</v>
      </c>
      <c r="N36">
        <v>10.39</v>
      </c>
      <c r="O36">
        <v>10.26</v>
      </c>
      <c r="P36">
        <v>45</v>
      </c>
      <c r="Q36">
        <v>44.052631580000003</v>
      </c>
      <c r="R36">
        <v>12.5</v>
      </c>
      <c r="S36">
        <v>74.8</v>
      </c>
      <c r="T36">
        <v>1.2</v>
      </c>
    </row>
    <row r="37" spans="1:28">
      <c r="A37" s="3" t="str">
        <f>CONCATENATE(SnC_5[[#This Row],[Full Name]], "   ", TEXT(SnC_5[[#This Row],[Date]], "yyyy-mm-dd"))</f>
        <v>Grayson McKinnon   2019-09-28</v>
      </c>
      <c r="B37" s="3" t="str">
        <f>CONCATENATE(SnC_5[[#This Row],[First Name]], " ", SnC_5[[#This Row],[Last Name]])</f>
        <v>Grayson McKinnon</v>
      </c>
      <c r="C37" s="4">
        <f>IFERROR(YEAR(G37) - YEAR(INDEX(AthleteInfo[#Data], MATCH(SnC_5[[#This Row],[Full Name]], AthleteInfo[Full name], 0), 6)), 99)</f>
        <v>17</v>
      </c>
      <c r="D37" s="4">
        <f>IFERROR(INDEX(AthleteInfo[#Data], MATCH(SnC_5[[#This Row],[Full Name]], AthleteInfo[Full name], 0), 5), 99)</f>
        <v>2002</v>
      </c>
      <c r="E37" s="7" t="str">
        <f t="array" ref="E37">IFERROR(IF(INDEX(AthleteInfo[#Data], MATCH(SnC_5[[#This Row],[Full Name]], AthleteInfo[Full name], 0), 2)&lt;&gt;"",INDEX(AthleteInfo[#Data], MATCH(SnC_5[[#This Row],[Full Name]], AthleteInfo[Full name], 0), 2), "Edit AthleteInfo Tab"), "Edit AthleteInfo Tab")</f>
        <v>M</v>
      </c>
      <c r="F37" s="6">
        <f>IFERROR(INT((G37 - INDEX(AthleteInfo[#Data], MATCH(SnC_5[[#This Row],[Full Name]], AthleteInfo[Full name], 0), 6))/365), 99)</f>
        <v>17</v>
      </c>
      <c r="G37" s="9">
        <v>43736</v>
      </c>
      <c r="H37" t="s">
        <v>487</v>
      </c>
      <c r="I37" t="s">
        <v>488</v>
      </c>
      <c r="J37">
        <v>66</v>
      </c>
      <c r="K37">
        <v>12</v>
      </c>
      <c r="L37">
        <v>13.4</v>
      </c>
      <c r="M37">
        <v>2.4750000000000001</v>
      </c>
      <c r="N37">
        <v>10.47</v>
      </c>
      <c r="O37">
        <v>11.76</v>
      </c>
      <c r="P37">
        <v>53.842105259999997</v>
      </c>
      <c r="Q37">
        <v>55</v>
      </c>
      <c r="R37">
        <v>20</v>
      </c>
      <c r="S37">
        <v>86</v>
      </c>
      <c r="T37">
        <v>1.3</v>
      </c>
    </row>
    <row r="38" spans="1:28">
      <c r="A38" s="3" t="str">
        <f>CONCATENATE(SnC_5[[#This Row],[Full Name]], "   ", TEXT(SnC_5[[#This Row],[Date]], "yyyy-mm-dd"))</f>
        <v>Stephen Lamon   2018-09-28</v>
      </c>
      <c r="B38" s="3" t="str">
        <f>CONCATENATE(SnC_5[[#This Row],[First Name]], " ", SnC_5[[#This Row],[Last Name]])</f>
        <v>Stephen Lamon</v>
      </c>
      <c r="C38" s="4">
        <f>IFERROR(YEAR(G38) - YEAR(INDEX(AthleteInfo[#Data], MATCH(SnC_5[[#This Row],[Full Name]], AthleteInfo[Full name], 0), 6)), 99)</f>
        <v>16</v>
      </c>
      <c r="D38" s="4">
        <f>IFERROR(INDEX(AthleteInfo[#Data], MATCH(SnC_5[[#This Row],[Full Name]], AthleteInfo[Full name], 0), 5), 99)</f>
        <v>2002</v>
      </c>
      <c r="E38" s="7" t="str">
        <f t="array" ref="E38">IFERROR(IF(INDEX(AthleteInfo[#Data], MATCH(SnC_5[[#This Row],[Full Name]], AthleteInfo[Full name], 0), 2)&lt;&gt;"",INDEX(AthleteInfo[#Data], MATCH(SnC_5[[#This Row],[Full Name]], AthleteInfo[Full name], 0), 2), "Edit AthleteInfo Tab"), "Edit AthleteInfo Tab")</f>
        <v>M</v>
      </c>
      <c r="F38" s="6">
        <f>IFERROR(INT((G38 - INDEX(AthleteInfo[#Data], MATCH(SnC_5[[#This Row],[Full Name]], AthleteInfo[Full name], 0), 6))/365), 99)</f>
        <v>16</v>
      </c>
      <c r="G38" s="9">
        <v>43371</v>
      </c>
      <c r="H38" t="s">
        <v>451</v>
      </c>
      <c r="I38" t="s">
        <v>481</v>
      </c>
      <c r="J38">
        <v>72</v>
      </c>
      <c r="K38">
        <v>11.9</v>
      </c>
      <c r="L38">
        <v>11.4</v>
      </c>
      <c r="M38">
        <v>2.48</v>
      </c>
      <c r="N38">
        <v>12.03</v>
      </c>
      <c r="O38">
        <v>12.27</v>
      </c>
      <c r="P38">
        <v>48.825000000000003</v>
      </c>
      <c r="Q38">
        <v>58.736842109999998</v>
      </c>
      <c r="R38">
        <v>25</v>
      </c>
      <c r="S38">
        <v>97</v>
      </c>
      <c r="T38">
        <v>1.35</v>
      </c>
    </row>
    <row r="39" spans="1:28">
      <c r="A39" s="3" t="str">
        <f>CONCATENATE(SnC_5[[#This Row],[Full Name]], "   ", TEXT(SnC_5[[#This Row],[Date]], "yyyy-mm-dd"))</f>
        <v>Joe Davies   2019-09-28</v>
      </c>
      <c r="B39" s="3" t="str">
        <f>CONCATENATE(SnC_5[[#This Row],[First Name]], " ", SnC_5[[#This Row],[Last Name]])</f>
        <v>Joe Davies</v>
      </c>
      <c r="C39" s="4">
        <f>IFERROR(YEAR(G39) - YEAR(INDEX(AthleteInfo[#Data], MATCH(SnC_5[[#This Row],[Full Name]], AthleteInfo[Full name], 0), 6)), 99)</f>
        <v>18</v>
      </c>
      <c r="D39" s="4">
        <f>IFERROR(INDEX(AthleteInfo[#Data], MATCH(SnC_5[[#This Row],[Full Name]], AthleteInfo[Full name], 0), 5), 99)</f>
        <v>2001</v>
      </c>
      <c r="E39" s="7" t="str">
        <f t="array" ref="E39">IFERROR(IF(INDEX(AthleteInfo[#Data], MATCH(SnC_5[[#This Row],[Full Name]], AthleteInfo[Full name], 0), 2)&lt;&gt;"",INDEX(AthleteInfo[#Data], MATCH(SnC_5[[#This Row],[Full Name]], AthleteInfo[Full name], 0), 2), "Edit AthleteInfo Tab"), "Edit AthleteInfo Tab")</f>
        <v>M</v>
      </c>
      <c r="F39" s="6">
        <f>IFERROR(INT((G39 - INDEX(AthleteInfo[#Data], MATCH(SnC_5[[#This Row],[Full Name]], AthleteInfo[Full name], 0), 6))/365), 99)</f>
        <v>18</v>
      </c>
      <c r="G39" s="9">
        <v>43736</v>
      </c>
      <c r="H39" t="s">
        <v>489</v>
      </c>
      <c r="I39" t="s">
        <v>490</v>
      </c>
      <c r="J39">
        <v>66.900000000000006</v>
      </c>
      <c r="K39">
        <v>11.9</v>
      </c>
      <c r="L39">
        <v>12.6</v>
      </c>
      <c r="M39">
        <v>2.34</v>
      </c>
      <c r="N39">
        <v>11.28</v>
      </c>
      <c r="O39">
        <v>11</v>
      </c>
      <c r="P39">
        <v>60.45</v>
      </c>
      <c r="Q39">
        <v>66.078947369999995</v>
      </c>
      <c r="R39">
        <v>35</v>
      </c>
      <c r="S39">
        <v>101.9</v>
      </c>
      <c r="T39">
        <v>1.52</v>
      </c>
    </row>
    <row r="40" spans="1:28">
      <c r="A40" s="3" t="str">
        <f>CONCATENATE(SnC_5[[#This Row],[Full Name]], "   ", TEXT(SnC_5[[#This Row],[Date]], "yyyy-mm-dd"))</f>
        <v>Aiden Noble   2017-03-08</v>
      </c>
      <c r="B40" s="3" t="str">
        <f>CONCATENATE(SnC_5[[#This Row],[First Name]], " ", SnC_5[[#This Row],[Last Name]])</f>
        <v>Aiden Noble</v>
      </c>
      <c r="C40" s="4">
        <f>IFERROR(YEAR(G40) - YEAR(INDEX(AthleteInfo[#Data], MATCH(SnC_5[[#This Row],[Full Name]], AthleteInfo[Full name], 0), 6)), 99)</f>
        <v>15</v>
      </c>
      <c r="D40" s="4">
        <f>IFERROR(INDEX(AthleteInfo[#Data], MATCH(SnC_5[[#This Row],[Full Name]], AthleteInfo[Full name], 0), 5), 99)</f>
        <v>2002</v>
      </c>
      <c r="E40" s="7" t="str">
        <f t="array" ref="E40">IFERROR(IF(INDEX(AthleteInfo[#Data], MATCH(SnC_5[[#This Row],[Full Name]], AthleteInfo[Full name], 0), 2)&lt;&gt;"",INDEX(AthleteInfo[#Data], MATCH(SnC_5[[#This Row],[Full Name]], AthleteInfo[Full name], 0), 2), "Edit AthleteInfo Tab"), "Edit AthleteInfo Tab")</f>
        <v>M</v>
      </c>
      <c r="F40" s="6">
        <f>IFERROR(INT((G40 - INDEX(AthleteInfo[#Data], MATCH(SnC_5[[#This Row],[Full Name]], AthleteInfo[Full name], 0), 6))/365), 99)</f>
        <v>14</v>
      </c>
      <c r="G40" s="9">
        <v>42802</v>
      </c>
      <c r="H40" t="s">
        <v>491</v>
      </c>
      <c r="I40" t="s">
        <v>465</v>
      </c>
      <c r="J40">
        <v>62.7</v>
      </c>
      <c r="K40">
        <v>11.8</v>
      </c>
      <c r="L40">
        <v>10.4</v>
      </c>
      <c r="M40">
        <v>2.31</v>
      </c>
      <c r="N40">
        <v>11.93</v>
      </c>
      <c r="O40">
        <v>12.18</v>
      </c>
      <c r="P40">
        <v>39.200000000000003</v>
      </c>
      <c r="Q40">
        <v>41.85</v>
      </c>
      <c r="R40">
        <v>6.25</v>
      </c>
      <c r="S40">
        <v>68.95</v>
      </c>
      <c r="T40">
        <v>1.1000000000000001</v>
      </c>
    </row>
    <row r="41" spans="1:28">
      <c r="A41" s="3" t="str">
        <f>CONCATENATE(SnC_5[[#This Row],[Full Name]], "   ", TEXT(SnC_5[[#This Row],[Date]], "yyyy-mm-dd"))</f>
        <v>Cole Turner   2018-05-20</v>
      </c>
      <c r="B41" s="3" t="str">
        <f>CONCATENATE(SnC_5[[#This Row],[First Name]], " ", SnC_5[[#This Row],[Last Name]])</f>
        <v>Cole Turner</v>
      </c>
      <c r="C41" s="4">
        <f>IFERROR(YEAR(G41) - YEAR(INDEX(AthleteInfo[#Data], MATCH(SnC_5[[#This Row],[Full Name]], AthleteInfo[Full name], 0), 6)), 99)</f>
        <v>17</v>
      </c>
      <c r="D41" s="4">
        <f>IFERROR(INDEX(AthleteInfo[#Data], MATCH(SnC_5[[#This Row],[Full Name]], AthleteInfo[Full name], 0), 5), 99)</f>
        <v>2001</v>
      </c>
      <c r="E41" s="7" t="str">
        <f t="array" ref="E41">IFERROR(IF(INDEX(AthleteInfo[#Data], MATCH(SnC_5[[#This Row],[Full Name]], AthleteInfo[Full name], 0), 2)&lt;&gt;"",INDEX(AthleteInfo[#Data], MATCH(SnC_5[[#This Row],[Full Name]], AthleteInfo[Full name], 0), 2), "Edit AthleteInfo Tab"), "Edit AthleteInfo Tab")</f>
        <v>M</v>
      </c>
      <c r="F41" s="6">
        <f>IFERROR(INT((G41 - INDEX(AthleteInfo[#Data], MATCH(SnC_5[[#This Row],[Full Name]], AthleteInfo[Full name], 0), 6))/365), 99)</f>
        <v>16</v>
      </c>
      <c r="G41" s="9">
        <v>43240</v>
      </c>
      <c r="H41" t="s">
        <v>484</v>
      </c>
      <c r="I41" t="s">
        <v>485</v>
      </c>
      <c r="J41">
        <v>81.454545449999998</v>
      </c>
      <c r="K41">
        <v>11.8</v>
      </c>
      <c r="L41">
        <v>11.7</v>
      </c>
      <c r="M41">
        <v>2.31</v>
      </c>
      <c r="N41">
        <v>11.79</v>
      </c>
      <c r="O41">
        <v>11.39</v>
      </c>
      <c r="P41">
        <v>58.1</v>
      </c>
      <c r="Q41">
        <v>58.736842109999998</v>
      </c>
      <c r="R41">
        <v>22.5</v>
      </c>
      <c r="S41">
        <v>103.95454549999999</v>
      </c>
      <c r="T41">
        <v>1.28</v>
      </c>
    </row>
    <row r="42" spans="1:28">
      <c r="A42" s="3" t="str">
        <f>CONCATENATE(SnC_5[[#This Row],[Full Name]], "   ", TEXT(SnC_5[[#This Row],[Date]], "yyyy-mm-dd"))</f>
        <v>Isabelle Wilkie   2019-09-26</v>
      </c>
      <c r="B42" s="3" t="str">
        <f>CONCATENATE(SnC_5[[#This Row],[First Name]], " ", SnC_5[[#This Row],[Last Name]])</f>
        <v>Isabelle Wilkie</v>
      </c>
      <c r="C42" s="4">
        <f>IFERROR(YEAR(G42) - YEAR(INDEX(AthleteInfo[#Data], MATCH(SnC_5[[#This Row],[Full Name]], AthleteInfo[Full name], 0), 6)), 99)</f>
        <v>15</v>
      </c>
      <c r="D42" s="4">
        <f>IFERROR(INDEX(AthleteInfo[#Data], MATCH(SnC_5[[#This Row],[Full Name]], AthleteInfo[Full name], 0), 5), 99)</f>
        <v>2004</v>
      </c>
      <c r="E42" s="7" t="str">
        <f t="array" ref="E42">IFERROR(IF(INDEX(AthleteInfo[#Data], MATCH(SnC_5[[#This Row],[Full Name]], AthleteInfo[Full name], 0), 2)&lt;&gt;"",INDEX(AthleteInfo[#Data], MATCH(SnC_5[[#This Row],[Full Name]], AthleteInfo[Full name], 0), 2), "Edit AthleteInfo Tab"), "Edit AthleteInfo Tab")</f>
        <v>F</v>
      </c>
      <c r="F42" s="6">
        <f>IFERROR(INT((G42 - INDEX(AthleteInfo[#Data], MATCH(SnC_5[[#This Row],[Full Name]], AthleteInfo[Full name], 0), 6))/365), 99)</f>
        <v>15</v>
      </c>
      <c r="G42" s="9">
        <v>43734</v>
      </c>
      <c r="H42" t="s">
        <v>492</v>
      </c>
      <c r="I42" t="s">
        <v>493</v>
      </c>
      <c r="J42">
        <v>58.7</v>
      </c>
      <c r="K42">
        <v>11.8</v>
      </c>
      <c r="L42">
        <v>11.8</v>
      </c>
      <c r="M42">
        <v>1.96</v>
      </c>
      <c r="N42">
        <v>9.5719999999999992</v>
      </c>
      <c r="O42">
        <v>9.3339999999999996</v>
      </c>
      <c r="P42">
        <v>25.574999999999999</v>
      </c>
      <c r="Q42">
        <v>34.263157890000002</v>
      </c>
      <c r="R42">
        <v>0</v>
      </c>
      <c r="S42">
        <v>58.7</v>
      </c>
      <c r="T42">
        <v>1</v>
      </c>
      <c r="U42" s="2"/>
      <c r="V42" s="2"/>
      <c r="W42" s="2"/>
      <c r="X42" s="2"/>
      <c r="Y42" s="2"/>
      <c r="Z42" s="2"/>
      <c r="AA42" s="2"/>
      <c r="AB42" s="2"/>
    </row>
    <row r="43" spans="1:28">
      <c r="A43" s="3" t="str">
        <f>CONCATENATE(SnC_5[[#This Row],[Full Name]], "   ", TEXT(SnC_5[[#This Row],[Date]], "yyyy-mm-dd"))</f>
        <v>Ian Williams   2019-09-28</v>
      </c>
      <c r="B43" s="3" t="str">
        <f>CONCATENATE(SnC_5[[#This Row],[First Name]], " ", SnC_5[[#This Row],[Last Name]])</f>
        <v>Ian Williams</v>
      </c>
      <c r="C43" s="4">
        <f>IFERROR(YEAR(G43) - YEAR(INDEX(AthleteInfo[#Data], MATCH(SnC_5[[#This Row],[Full Name]], AthleteInfo[Full name], 0), 6)), 99)</f>
        <v>19</v>
      </c>
      <c r="D43" s="4">
        <f>IFERROR(INDEX(AthleteInfo[#Data], MATCH(SnC_5[[#This Row],[Full Name]], AthleteInfo[Full name], 0), 5), 99)</f>
        <v>2000</v>
      </c>
      <c r="E43" s="7" t="str">
        <f t="array" ref="E43">IFERROR(IF(INDEX(AthleteInfo[#Data], MATCH(SnC_5[[#This Row],[Full Name]], AthleteInfo[Full name], 0), 2)&lt;&gt;"",INDEX(AthleteInfo[#Data], MATCH(SnC_5[[#This Row],[Full Name]], AthleteInfo[Full name], 0), 2), "Edit AthleteInfo Tab"), "Edit AthleteInfo Tab")</f>
        <v>M</v>
      </c>
      <c r="F43" s="6">
        <f>IFERROR(INT((G43 - INDEX(AthleteInfo[#Data], MATCH(SnC_5[[#This Row],[Full Name]], AthleteInfo[Full name], 0), 6))/365), 99)</f>
        <v>19</v>
      </c>
      <c r="G43" s="9">
        <v>43736</v>
      </c>
      <c r="H43" t="s">
        <v>494</v>
      </c>
      <c r="I43" t="s">
        <v>454</v>
      </c>
      <c r="J43">
        <v>63.85</v>
      </c>
      <c r="K43">
        <v>11.8</v>
      </c>
      <c r="L43">
        <v>12.1</v>
      </c>
      <c r="M43">
        <v>2.11</v>
      </c>
      <c r="N43">
        <v>11</v>
      </c>
      <c r="O43">
        <v>10.85</v>
      </c>
      <c r="P43">
        <v>55.8</v>
      </c>
      <c r="Q43">
        <v>65</v>
      </c>
      <c r="R43">
        <v>30</v>
      </c>
      <c r="S43">
        <v>93.85</v>
      </c>
      <c r="T43">
        <v>1.47</v>
      </c>
    </row>
    <row r="44" spans="1:28">
      <c r="A44" s="3" t="str">
        <f>CONCATENATE(SnC_5[[#This Row],[Full Name]], "   ", TEXT(SnC_5[[#This Row],[Date]], "yyyy-mm-dd"))</f>
        <v>Ian Williams   2018-09-28</v>
      </c>
      <c r="B44" s="3" t="str">
        <f>CONCATENATE(SnC_5[[#This Row],[First Name]], " ", SnC_5[[#This Row],[Last Name]])</f>
        <v>Ian Williams</v>
      </c>
      <c r="C44" s="4">
        <f>IFERROR(YEAR(G44) - YEAR(INDEX(AthleteInfo[#Data], MATCH(SnC_5[[#This Row],[Full Name]], AthleteInfo[Full name], 0), 6)), 99)</f>
        <v>18</v>
      </c>
      <c r="D44" s="4">
        <f>IFERROR(INDEX(AthleteInfo[#Data], MATCH(SnC_5[[#This Row],[Full Name]], AthleteInfo[Full name], 0), 5), 99)</f>
        <v>2000</v>
      </c>
      <c r="E44" s="7" t="str">
        <f t="array" ref="E44">IFERROR(IF(INDEX(AthleteInfo[#Data], MATCH(SnC_5[[#This Row],[Full Name]], AthleteInfo[Full name], 0), 2)&lt;&gt;"",INDEX(AthleteInfo[#Data], MATCH(SnC_5[[#This Row],[Full Name]], AthleteInfo[Full name], 0), 2), "Edit AthleteInfo Tab"), "Edit AthleteInfo Tab")</f>
        <v>M</v>
      </c>
      <c r="F44" s="6">
        <f>IFERROR(INT((G44 - INDEX(AthleteInfo[#Data], MATCH(SnC_5[[#This Row],[Full Name]], AthleteInfo[Full name], 0), 6))/365), 99)</f>
        <v>18</v>
      </c>
      <c r="G44" s="9">
        <v>43371</v>
      </c>
      <c r="H44" t="s">
        <v>494</v>
      </c>
      <c r="I44" t="s">
        <v>454</v>
      </c>
      <c r="J44">
        <v>62.6</v>
      </c>
      <c r="K44">
        <v>11.7</v>
      </c>
      <c r="L44">
        <v>11.7</v>
      </c>
      <c r="M44">
        <v>2.2200000000000002</v>
      </c>
      <c r="N44">
        <v>11.33</v>
      </c>
      <c r="O44">
        <v>10.88</v>
      </c>
      <c r="P44">
        <v>53.842105259999997</v>
      </c>
      <c r="Q44">
        <v>58.736842109999998</v>
      </c>
      <c r="R44">
        <v>25</v>
      </c>
      <c r="S44">
        <v>87.6</v>
      </c>
      <c r="T44">
        <v>1.4</v>
      </c>
    </row>
    <row r="45" spans="1:28">
      <c r="A45" s="3" t="str">
        <f>CONCATENATE(SnC_5[[#This Row],[Full Name]], "   ", TEXT(SnC_5[[#This Row],[Date]], "yyyy-mm-dd"))</f>
        <v>Paige Latta   2018-09-28</v>
      </c>
      <c r="B45" s="3" t="str">
        <f>CONCATENATE(SnC_5[[#This Row],[First Name]], " ", SnC_5[[#This Row],[Last Name]])</f>
        <v>Paige Latta</v>
      </c>
      <c r="C45" s="4">
        <f>IFERROR(YEAR(G45) - YEAR(INDEX(AthleteInfo[#Data], MATCH(SnC_5[[#This Row],[Full Name]], AthleteInfo[Full name], 0), 6)), 99)</f>
        <v>18</v>
      </c>
      <c r="D45" s="4">
        <f>IFERROR(INDEX(AthleteInfo[#Data], MATCH(SnC_5[[#This Row],[Full Name]], AthleteInfo[Full name], 0), 5), 99)</f>
        <v>2000</v>
      </c>
      <c r="E45" s="7" t="str">
        <f t="array" ref="E45">IFERROR(IF(INDEX(AthleteInfo[#Data], MATCH(SnC_5[[#This Row],[Full Name]], AthleteInfo[Full name], 0), 2)&lt;&gt;"",INDEX(AthleteInfo[#Data], MATCH(SnC_5[[#This Row],[Full Name]], AthleteInfo[Full name], 0), 2), "Edit AthleteInfo Tab"), "Edit AthleteInfo Tab")</f>
        <v>F</v>
      </c>
      <c r="F45" s="6">
        <f>IFERROR(INT((G45 - INDEX(AthleteInfo[#Data], MATCH(SnC_5[[#This Row],[Full Name]], AthleteInfo[Full name], 0), 6))/365), 99)</f>
        <v>18</v>
      </c>
      <c r="G45" s="9">
        <v>43371</v>
      </c>
      <c r="H45" t="s">
        <v>495</v>
      </c>
      <c r="I45" t="s">
        <v>496</v>
      </c>
      <c r="J45">
        <v>57.1</v>
      </c>
      <c r="K45">
        <v>11.7</v>
      </c>
      <c r="L45">
        <v>10.6</v>
      </c>
      <c r="M45">
        <v>1.89</v>
      </c>
      <c r="N45">
        <v>9.18</v>
      </c>
      <c r="O45">
        <v>9.09</v>
      </c>
      <c r="P45">
        <v>41.85</v>
      </c>
      <c r="Q45">
        <v>41.60526316</v>
      </c>
      <c r="R45">
        <v>13.75</v>
      </c>
      <c r="S45">
        <v>70.849999999999994</v>
      </c>
      <c r="T45">
        <v>1.24</v>
      </c>
      <c r="U45" s="2"/>
      <c r="V45" s="2"/>
      <c r="W45" s="2"/>
      <c r="X45" s="2"/>
      <c r="Y45" s="2"/>
      <c r="Z45" s="2"/>
      <c r="AA45" s="2"/>
      <c r="AB45" s="2"/>
    </row>
    <row r="46" spans="1:28">
      <c r="A46" s="3" t="str">
        <f>CONCATENATE(SnC_5[[#This Row],[Full Name]], "   ", TEXT(SnC_5[[#This Row],[Date]], "yyyy-mm-dd"))</f>
        <v>Alexander Corbett   2017-05-19</v>
      </c>
      <c r="B46" s="3" t="str">
        <f>CONCATENATE(SnC_5[[#This Row],[First Name]], " ", SnC_5[[#This Row],[Last Name]])</f>
        <v>Alexander Corbett</v>
      </c>
      <c r="C46" s="4">
        <f>IFERROR(YEAR(G46) - YEAR(INDEX(AthleteInfo[#Data], MATCH(SnC_5[[#This Row],[Full Name]], AthleteInfo[Full name], 0), 6)), 99)</f>
        <v>20</v>
      </c>
      <c r="D46" s="4">
        <f>IFERROR(INDEX(AthleteInfo[#Data], MATCH(SnC_5[[#This Row],[Full Name]], AthleteInfo[Full name], 0), 5), 99)</f>
        <v>1997</v>
      </c>
      <c r="E46" s="7" t="str">
        <f t="array" ref="E46">IFERROR(IF(INDEX(AthleteInfo[#Data], MATCH(SnC_5[[#This Row],[Full Name]], AthleteInfo[Full name], 0), 2)&lt;&gt;"",INDEX(AthleteInfo[#Data], MATCH(SnC_5[[#This Row],[Full Name]], AthleteInfo[Full name], 0), 2), "Edit AthleteInfo Tab"), "Edit AthleteInfo Tab")</f>
        <v>M</v>
      </c>
      <c r="F46" s="6">
        <f>IFERROR(INT((G46 - INDEX(AthleteInfo[#Data], MATCH(SnC_5[[#This Row],[Full Name]], AthleteInfo[Full name], 0), 6))/365), 99)</f>
        <v>19</v>
      </c>
      <c r="G46" s="9">
        <v>42874</v>
      </c>
      <c r="H46" t="s">
        <v>497</v>
      </c>
      <c r="I46" t="s">
        <v>498</v>
      </c>
      <c r="J46">
        <v>62.5</v>
      </c>
      <c r="K46">
        <v>11.6</v>
      </c>
      <c r="L46">
        <v>12</v>
      </c>
      <c r="M46">
        <v>2.34</v>
      </c>
      <c r="N46">
        <v>10.7</v>
      </c>
      <c r="O46">
        <v>10.25</v>
      </c>
      <c r="P46">
        <v>42.5</v>
      </c>
      <c r="Q46">
        <v>51.39473684</v>
      </c>
      <c r="R46">
        <v>11.5</v>
      </c>
      <c r="S46">
        <v>74</v>
      </c>
      <c r="T46">
        <v>1.18</v>
      </c>
    </row>
    <row r="47" spans="1:28">
      <c r="A47" s="3" t="str">
        <f>CONCATENATE(SnC_5[[#This Row],[Full Name]], "   ", TEXT(SnC_5[[#This Row],[Date]], "yyyy-mm-dd"))</f>
        <v>Katie Weaver   2017-05-19</v>
      </c>
      <c r="B47" s="3" t="str">
        <f>CONCATENATE(SnC_5[[#This Row],[First Name]], " ", SnC_5[[#This Row],[Last Name]])</f>
        <v>Katie Weaver</v>
      </c>
      <c r="C47" s="4">
        <f>IFERROR(YEAR(G47) - YEAR(INDEX(AthleteInfo[#Data], MATCH(SnC_5[[#This Row],[Full Name]], AthleteInfo[Full name], 0), 6)), 99)</f>
        <v>20</v>
      </c>
      <c r="D47" s="4">
        <f>IFERROR(INDEX(AthleteInfo[#Data], MATCH(SnC_5[[#This Row],[Full Name]], AthleteInfo[Full name], 0), 5), 99)</f>
        <v>1997</v>
      </c>
      <c r="E47" s="7" t="str">
        <f t="array" ref="E47">IFERROR(IF(INDEX(AthleteInfo[#Data], MATCH(SnC_5[[#This Row],[Full Name]], AthleteInfo[Full name], 0), 2)&lt;&gt;"",INDEX(AthleteInfo[#Data], MATCH(SnC_5[[#This Row],[Full Name]], AthleteInfo[Full name], 0), 2), "Edit AthleteInfo Tab"), "Edit AthleteInfo Tab")</f>
        <v>F</v>
      </c>
      <c r="F47" s="6">
        <f>IFERROR(INT((G47 - INDEX(AthleteInfo[#Data], MATCH(SnC_5[[#This Row],[Full Name]], AthleteInfo[Full name], 0), 6))/365), 99)</f>
        <v>20</v>
      </c>
      <c r="G47" s="9">
        <v>42874</v>
      </c>
      <c r="H47" t="s">
        <v>499</v>
      </c>
      <c r="I47" t="s">
        <v>500</v>
      </c>
      <c r="J47">
        <v>65.3</v>
      </c>
      <c r="K47">
        <v>11.6</v>
      </c>
      <c r="L47">
        <v>11.4</v>
      </c>
      <c r="M47">
        <v>2.2999999999999998</v>
      </c>
      <c r="N47">
        <v>10.91</v>
      </c>
      <c r="O47">
        <v>11.43</v>
      </c>
      <c r="P47">
        <v>40</v>
      </c>
      <c r="Q47">
        <v>45</v>
      </c>
      <c r="R47">
        <v>11.5</v>
      </c>
      <c r="S47">
        <v>76.8</v>
      </c>
      <c r="T47">
        <v>1.18</v>
      </c>
      <c r="U47" s="2"/>
      <c r="V47" s="2"/>
      <c r="W47" s="2"/>
      <c r="X47" s="2"/>
      <c r="Y47" s="2"/>
      <c r="Z47" s="2"/>
      <c r="AA47" s="2"/>
      <c r="AB47" s="2"/>
    </row>
    <row r="48" spans="1:28">
      <c r="A48" s="3" t="str">
        <f>CONCATENATE(SnC_5[[#This Row],[Full Name]], "   ", TEXT(SnC_5[[#This Row],[Date]], "yyyy-mm-dd"))</f>
        <v>Paige Latta   2017-05-19</v>
      </c>
      <c r="B48" s="3" t="str">
        <f>CONCATENATE(SnC_5[[#This Row],[First Name]], " ", SnC_5[[#This Row],[Last Name]])</f>
        <v>Paige Latta</v>
      </c>
      <c r="C48" s="4">
        <f>IFERROR(YEAR(G48) - YEAR(INDEX(AthleteInfo[#Data], MATCH(SnC_5[[#This Row],[Full Name]], AthleteInfo[Full name], 0), 6)), 99)</f>
        <v>17</v>
      </c>
      <c r="D48" s="4">
        <f>IFERROR(INDEX(AthleteInfo[#Data], MATCH(SnC_5[[#This Row],[Full Name]], AthleteInfo[Full name], 0), 5), 99)</f>
        <v>2000</v>
      </c>
      <c r="E48" s="7" t="str">
        <f t="array" ref="E48">IFERROR(IF(INDEX(AthleteInfo[#Data], MATCH(SnC_5[[#This Row],[Full Name]], AthleteInfo[Full name], 0), 2)&lt;&gt;"",INDEX(AthleteInfo[#Data], MATCH(SnC_5[[#This Row],[Full Name]], AthleteInfo[Full name], 0), 2), "Edit AthleteInfo Tab"), "Edit AthleteInfo Tab")</f>
        <v>F</v>
      </c>
      <c r="F48" s="6">
        <f>IFERROR(INT((G48 - INDEX(AthleteInfo[#Data], MATCH(SnC_5[[#This Row],[Full Name]], AthleteInfo[Full name], 0), 6))/365), 99)</f>
        <v>17</v>
      </c>
      <c r="G48" s="9">
        <v>42874</v>
      </c>
      <c r="H48" t="s">
        <v>495</v>
      </c>
      <c r="I48" t="s">
        <v>496</v>
      </c>
      <c r="J48">
        <v>54.6</v>
      </c>
      <c r="K48">
        <v>11.6</v>
      </c>
      <c r="L48">
        <v>9.9</v>
      </c>
      <c r="M48">
        <v>1.78</v>
      </c>
      <c r="N48">
        <v>9.68</v>
      </c>
      <c r="O48">
        <v>9.75</v>
      </c>
      <c r="P48">
        <v>35</v>
      </c>
      <c r="Q48">
        <v>37.5</v>
      </c>
      <c r="R48">
        <v>7.5</v>
      </c>
      <c r="S48">
        <v>62.1</v>
      </c>
      <c r="T48">
        <v>1.1399999999999999</v>
      </c>
      <c r="U48" s="2"/>
      <c r="V48" s="2"/>
      <c r="W48" s="2"/>
      <c r="X48" s="2"/>
      <c r="Y48" s="2"/>
      <c r="Z48" s="2"/>
      <c r="AA48" s="2"/>
      <c r="AB48" s="2"/>
    </row>
    <row r="49" spans="1:28">
      <c r="A49" s="3" t="str">
        <f>CONCATENATE(SnC_5[[#This Row],[Full Name]], "   ", TEXT(SnC_5[[#This Row],[Date]], "yyyy-mm-dd"))</f>
        <v>Maggie Beckner   2018-05-20</v>
      </c>
      <c r="B49" s="3" t="str">
        <f>CONCATENATE(SnC_5[[#This Row],[First Name]], " ", SnC_5[[#This Row],[Last Name]])</f>
        <v>Maggie Beckner</v>
      </c>
      <c r="C49" s="4">
        <f>IFERROR(YEAR(G49) - YEAR(INDEX(AthleteInfo[#Data], MATCH(SnC_5[[#This Row],[Full Name]], AthleteInfo[Full name], 0), 6)), 99)</f>
        <v>16</v>
      </c>
      <c r="D49" s="4">
        <f>IFERROR(INDEX(AthleteInfo[#Data], MATCH(SnC_5[[#This Row],[Full Name]], AthleteInfo[Full name], 0), 5), 99)</f>
        <v>2002</v>
      </c>
      <c r="E49" s="7" t="str">
        <f t="array" ref="E49">IFERROR(IF(INDEX(AthleteInfo[#Data], MATCH(SnC_5[[#This Row],[Full Name]], AthleteInfo[Full name], 0), 2)&lt;&gt;"",INDEX(AthleteInfo[#Data], MATCH(SnC_5[[#This Row],[Full Name]], AthleteInfo[Full name], 0), 2), "Edit AthleteInfo Tab"), "Edit AthleteInfo Tab")</f>
        <v>F</v>
      </c>
      <c r="F49" s="6">
        <f>IFERROR(INT((G49 - INDEX(AthleteInfo[#Data], MATCH(SnC_5[[#This Row],[Full Name]], AthleteInfo[Full name], 0), 6))/365), 99)</f>
        <v>15</v>
      </c>
      <c r="G49" s="9">
        <v>43240</v>
      </c>
      <c r="H49" t="s">
        <v>501</v>
      </c>
      <c r="I49" t="s">
        <v>502</v>
      </c>
      <c r="J49">
        <v>80.772727270000004</v>
      </c>
      <c r="K49">
        <v>11.6</v>
      </c>
      <c r="L49">
        <v>10.8</v>
      </c>
      <c r="M49">
        <v>2</v>
      </c>
      <c r="N49">
        <v>10.28</v>
      </c>
      <c r="O49">
        <v>9.73</v>
      </c>
      <c r="P49">
        <v>29.4</v>
      </c>
      <c r="Q49">
        <v>37.5</v>
      </c>
      <c r="R49">
        <v>-1</v>
      </c>
      <c r="S49">
        <v>0</v>
      </c>
      <c r="T49">
        <v>0</v>
      </c>
      <c r="U49" s="2"/>
      <c r="V49" s="2"/>
      <c r="W49" s="2"/>
      <c r="X49" s="2"/>
      <c r="Y49" s="2"/>
      <c r="Z49" s="2"/>
      <c r="AA49" s="2"/>
      <c r="AB49" s="2"/>
    </row>
    <row r="50" spans="1:28">
      <c r="A50" s="3" t="str">
        <f>CONCATENATE(SnC_5[[#This Row],[Full Name]], "   ", TEXT(SnC_5[[#This Row],[Date]], "yyyy-mm-dd"))</f>
        <v>Michael Murdoch   2018-05-20</v>
      </c>
      <c r="B50" s="3" t="str">
        <f>CONCATENATE(SnC_5[[#This Row],[First Name]], " ", SnC_5[[#This Row],[Last Name]])</f>
        <v>Michael Murdoch</v>
      </c>
      <c r="C50" s="4">
        <f>IFERROR(YEAR(G50) - YEAR(INDEX(AthleteInfo[#Data], MATCH(SnC_5[[#This Row],[Full Name]], AthleteInfo[Full name], 0), 6)), 99)</f>
        <v>18</v>
      </c>
      <c r="D50" s="4">
        <f>IFERROR(INDEX(AthleteInfo[#Data], MATCH(SnC_5[[#This Row],[Full Name]], AthleteInfo[Full name], 0), 5), 99)</f>
        <v>2000</v>
      </c>
      <c r="E50" s="7" t="str">
        <f t="array" ref="E50">IFERROR(IF(INDEX(AthleteInfo[#Data], MATCH(SnC_5[[#This Row],[Full Name]], AthleteInfo[Full name], 0), 2)&lt;&gt;"",INDEX(AthleteInfo[#Data], MATCH(SnC_5[[#This Row],[Full Name]], AthleteInfo[Full name], 0), 2), "Edit AthleteInfo Tab"), "Edit AthleteInfo Tab")</f>
        <v>M</v>
      </c>
      <c r="F50" s="6">
        <f>IFERROR(INT((G50 - INDEX(AthleteInfo[#Data], MATCH(SnC_5[[#This Row],[Full Name]], AthleteInfo[Full name], 0), 6))/365), 99)</f>
        <v>18</v>
      </c>
      <c r="G50" s="9">
        <v>43240</v>
      </c>
      <c r="H50" t="s">
        <v>460</v>
      </c>
      <c r="I50" t="s">
        <v>461</v>
      </c>
      <c r="J50">
        <v>83.136363639999999</v>
      </c>
      <c r="K50">
        <v>11.5</v>
      </c>
      <c r="L50">
        <v>11</v>
      </c>
      <c r="M50">
        <v>2.42</v>
      </c>
      <c r="N50">
        <v>13.07</v>
      </c>
      <c r="O50">
        <v>11.91</v>
      </c>
      <c r="P50">
        <v>61.2</v>
      </c>
      <c r="Q50">
        <v>58.736842109999998</v>
      </c>
      <c r="R50">
        <v>15</v>
      </c>
      <c r="S50">
        <v>98.136363639999999</v>
      </c>
      <c r="T50">
        <v>1.18</v>
      </c>
    </row>
    <row r="51" spans="1:28">
      <c r="A51" s="3" t="str">
        <f>CONCATENATE(SnC_5[[#This Row],[Full Name]], "   ", TEXT(SnC_5[[#This Row],[Date]], "yyyy-mm-dd"))</f>
        <v>Conor Murphy   2018-09-28</v>
      </c>
      <c r="B51" s="3" t="str">
        <f>CONCATENATE(SnC_5[[#This Row],[First Name]], " ", SnC_5[[#This Row],[Last Name]])</f>
        <v>Conor Murphy</v>
      </c>
      <c r="C51" s="4">
        <f>IFERROR(YEAR(G51) - YEAR(INDEX(AthleteInfo[#Data], MATCH(SnC_5[[#This Row],[Full Name]], AthleteInfo[Full name], 0), 6)), 99)</f>
        <v>15</v>
      </c>
      <c r="D51" s="4">
        <f>IFERROR(INDEX(AthleteInfo[#Data], MATCH(SnC_5[[#This Row],[Full Name]], AthleteInfo[Full name], 0), 5), 99)</f>
        <v>2003</v>
      </c>
      <c r="E51" s="7" t="str">
        <f t="array" ref="E51">IFERROR(IF(INDEX(AthleteInfo[#Data], MATCH(SnC_5[[#This Row],[Full Name]], AthleteInfo[Full name], 0), 2)&lt;&gt;"",INDEX(AthleteInfo[#Data], MATCH(SnC_5[[#This Row],[Full Name]], AthleteInfo[Full name], 0), 2), "Edit AthleteInfo Tab"), "Edit AthleteInfo Tab")</f>
        <v>M</v>
      </c>
      <c r="F51" s="6">
        <f>IFERROR(INT((G51 - INDEX(AthleteInfo[#Data], MATCH(SnC_5[[#This Row],[Full Name]], AthleteInfo[Full name], 0), 6))/365), 99)</f>
        <v>15</v>
      </c>
      <c r="G51" s="9">
        <v>43371</v>
      </c>
      <c r="H51" t="s">
        <v>503</v>
      </c>
      <c r="I51" t="s">
        <v>504</v>
      </c>
      <c r="J51">
        <v>70.3</v>
      </c>
      <c r="K51">
        <v>11.5</v>
      </c>
      <c r="L51">
        <v>11.4</v>
      </c>
      <c r="M51">
        <v>2.0699999999999998</v>
      </c>
      <c r="N51">
        <v>10.27</v>
      </c>
      <c r="O51">
        <v>10.46</v>
      </c>
      <c r="P51">
        <v>60.45</v>
      </c>
      <c r="Q51">
        <v>65</v>
      </c>
      <c r="R51">
        <v>25</v>
      </c>
      <c r="S51">
        <v>95.3</v>
      </c>
      <c r="T51">
        <v>1.36</v>
      </c>
    </row>
    <row r="52" spans="1:28">
      <c r="A52" s="3" t="str">
        <f>CONCATENATE(SnC_5[[#This Row],[Full Name]], "   ", TEXT(SnC_5[[#This Row],[Date]], "yyyy-mm-dd"))</f>
        <v>Nelson Luxmoore   2018-09-28</v>
      </c>
      <c r="B52" s="3" t="str">
        <f>CONCATENATE(SnC_5[[#This Row],[First Name]], " ", SnC_5[[#This Row],[Last Name]])</f>
        <v>Nelson Luxmoore</v>
      </c>
      <c r="C52" s="4">
        <f>IFERROR(YEAR(G52) - YEAR(INDEX(AthleteInfo[#Data], MATCH(SnC_5[[#This Row],[Full Name]], AthleteInfo[Full name], 0), 6)), 99)</f>
        <v>15</v>
      </c>
      <c r="D52" s="4">
        <f>IFERROR(INDEX(AthleteInfo[#Data], MATCH(SnC_5[[#This Row],[Full Name]], AthleteInfo[Full name], 0), 5), 99)</f>
        <v>2003</v>
      </c>
      <c r="E52" s="7" t="str">
        <f t="array" ref="E52">IFERROR(IF(INDEX(AthleteInfo[#Data], MATCH(SnC_5[[#This Row],[Full Name]], AthleteInfo[Full name], 0), 2)&lt;&gt;"",INDEX(AthleteInfo[#Data], MATCH(SnC_5[[#This Row],[Full Name]], AthleteInfo[Full name], 0), 2), "Edit AthleteInfo Tab"), "Edit AthleteInfo Tab")</f>
        <v>M</v>
      </c>
      <c r="F52" s="6">
        <f>IFERROR(INT((G52 - INDEX(AthleteInfo[#Data], MATCH(SnC_5[[#This Row],[Full Name]], AthleteInfo[Full name], 0), 6))/365), 99)</f>
        <v>15</v>
      </c>
      <c r="G52" s="9">
        <v>43371</v>
      </c>
      <c r="H52" t="s">
        <v>505</v>
      </c>
      <c r="I52" t="s">
        <v>506</v>
      </c>
      <c r="J52">
        <v>65</v>
      </c>
      <c r="K52">
        <v>11.5</v>
      </c>
      <c r="L52">
        <v>12</v>
      </c>
      <c r="M52">
        <v>2.23</v>
      </c>
      <c r="N52">
        <v>10.65</v>
      </c>
      <c r="O52">
        <v>10.46</v>
      </c>
      <c r="P52">
        <v>51.39473684</v>
      </c>
      <c r="Q52">
        <v>56.28947368</v>
      </c>
      <c r="R52">
        <v>15</v>
      </c>
      <c r="S52">
        <v>80</v>
      </c>
      <c r="T52">
        <v>1.23</v>
      </c>
    </row>
    <row r="53" spans="1:28">
      <c r="A53" s="3" t="str">
        <f>CONCATENATE(SnC_5[[#This Row],[Full Name]], "   ", TEXT(SnC_5[[#This Row],[Date]], "yyyy-mm-dd"))</f>
        <v>Julia Brown   2017-03-08</v>
      </c>
      <c r="B53" s="3" t="str">
        <f>CONCATENATE(SnC_5[[#This Row],[First Name]], " ", SnC_5[[#This Row],[Last Name]])</f>
        <v>Julia Brown</v>
      </c>
      <c r="C53" s="4">
        <f>IFERROR(YEAR(G53) - YEAR(INDEX(AthleteInfo[#Data], MATCH(SnC_5[[#This Row],[Full Name]], AthleteInfo[Full name], 0), 6)), 99)</f>
        <v>16</v>
      </c>
      <c r="D53" s="4">
        <f>IFERROR(INDEX(AthleteInfo[#Data], MATCH(SnC_5[[#This Row],[Full Name]], AthleteInfo[Full name], 0), 5), 99)</f>
        <v>2001</v>
      </c>
      <c r="E53" s="7" t="str">
        <f t="array" ref="E53">IFERROR(IF(INDEX(AthleteInfo[#Data], MATCH(SnC_5[[#This Row],[Full Name]], AthleteInfo[Full name], 0), 2)&lt;&gt;"",INDEX(AthleteInfo[#Data], MATCH(SnC_5[[#This Row],[Full Name]], AthleteInfo[Full name], 0), 2), "Edit AthleteInfo Tab"), "Edit AthleteInfo Tab")</f>
        <v>F</v>
      </c>
      <c r="F53" s="6">
        <f>IFERROR(INT((G53 - INDEX(AthleteInfo[#Data], MATCH(SnC_5[[#This Row],[Full Name]], AthleteInfo[Full name], 0), 6))/365), 99)</f>
        <v>16</v>
      </c>
      <c r="G53" s="9">
        <v>42802</v>
      </c>
      <c r="H53" t="s">
        <v>472</v>
      </c>
      <c r="I53" t="s">
        <v>473</v>
      </c>
      <c r="J53">
        <v>50.7</v>
      </c>
      <c r="K53">
        <v>11.4</v>
      </c>
      <c r="L53">
        <v>11.7</v>
      </c>
      <c r="M53">
        <v>2.0299999999999998</v>
      </c>
      <c r="N53">
        <v>10.89</v>
      </c>
      <c r="O53">
        <v>11.01</v>
      </c>
      <c r="P53">
        <v>37.5</v>
      </c>
      <c r="Q53">
        <v>44.052631580000003</v>
      </c>
      <c r="R53">
        <v>11.25</v>
      </c>
      <c r="S53">
        <v>61.95</v>
      </c>
      <c r="T53">
        <v>1.22</v>
      </c>
      <c r="U53" s="2"/>
      <c r="V53" s="2"/>
      <c r="W53" s="2"/>
      <c r="X53" s="2"/>
      <c r="Y53" s="2"/>
      <c r="Z53" s="2"/>
      <c r="AA53" s="2"/>
      <c r="AB53" s="2"/>
    </row>
    <row r="54" spans="1:28">
      <c r="A54" s="3" t="str">
        <f>CONCATENATE(SnC_5[[#This Row],[Full Name]], "   ", TEXT(SnC_5[[#This Row],[Date]], "yyyy-mm-dd"))</f>
        <v>Michael    2017-05-19</v>
      </c>
      <c r="B54" s="3" t="str">
        <f>CONCATENATE(SnC_5[[#This Row],[First Name]], " ", SnC_5[[#This Row],[Last Name]])</f>
        <v xml:space="preserve">Michael </v>
      </c>
      <c r="C54" s="4">
        <f>IFERROR(YEAR(G54) - YEAR(INDEX(AthleteInfo[#Data], MATCH(SnC_5[[#This Row],[Full Name]], AthleteInfo[Full name], 0), 6)), 99)</f>
        <v>99</v>
      </c>
      <c r="D54" s="4">
        <f>IFERROR(INDEX(AthleteInfo[#Data], MATCH(SnC_5[[#This Row],[Full Name]], AthleteInfo[Full name], 0), 5), 99)</f>
        <v>99</v>
      </c>
      <c r="E54" s="7" t="str">
        <f t="array" ref="E54">IFERROR(IF(INDEX(AthleteInfo[#Data], MATCH(SnC_5[[#This Row],[Full Name]], AthleteInfo[Full name], 0), 2)&lt;&gt;"",INDEX(AthleteInfo[#Data], MATCH(SnC_5[[#This Row],[Full Name]], AthleteInfo[Full name], 0), 2), "Edit AthleteInfo Tab"), "Edit AthleteInfo Tab")</f>
        <v>Edit AthleteInfo Tab</v>
      </c>
      <c r="F54" s="6">
        <f>IFERROR(INT((G54 - INDEX(AthleteInfo[#Data], MATCH(SnC_5[[#This Row],[Full Name]], AthleteInfo[Full name], 0), 6))/365), 99)</f>
        <v>99</v>
      </c>
      <c r="G54" s="9">
        <v>42874</v>
      </c>
      <c r="H54" t="s">
        <v>460</v>
      </c>
      <c r="J54">
        <v>73.8</v>
      </c>
      <c r="K54">
        <v>11.4</v>
      </c>
      <c r="L54">
        <v>11.1</v>
      </c>
      <c r="M54">
        <v>2.42</v>
      </c>
      <c r="N54">
        <v>13.03</v>
      </c>
      <c r="O54">
        <v>11.94</v>
      </c>
      <c r="P54">
        <v>55</v>
      </c>
      <c r="Q54">
        <v>52.5</v>
      </c>
      <c r="R54">
        <v>9</v>
      </c>
      <c r="S54">
        <v>82.8</v>
      </c>
      <c r="T54">
        <v>1.1200000000000001</v>
      </c>
    </row>
    <row r="55" spans="1:28">
      <c r="A55" s="3" t="str">
        <f>CONCATENATE(SnC_5[[#This Row],[Full Name]], "   ", TEXT(SnC_5[[#This Row],[Date]], "yyyy-mm-dd"))</f>
        <v>Gareth Williams   2017-05-19</v>
      </c>
      <c r="B55" s="3" t="str">
        <f>CONCATENATE(SnC_5[[#This Row],[First Name]], " ", SnC_5[[#This Row],[Last Name]])</f>
        <v>Gareth Williams</v>
      </c>
      <c r="C55" s="4">
        <f>IFERROR(YEAR(G55) - YEAR(INDEX(AthleteInfo[#Data], MATCH(SnC_5[[#This Row],[Full Name]], AthleteInfo[Full name], 0), 6)), 99)</f>
        <v>20</v>
      </c>
      <c r="D55" s="4">
        <f>IFERROR(INDEX(AthleteInfo[#Data], MATCH(SnC_5[[#This Row],[Full Name]], AthleteInfo[Full name], 0), 5), 99)</f>
        <v>1997</v>
      </c>
      <c r="E55" s="7" t="str">
        <f t="array" ref="E55">IFERROR(IF(INDEX(AthleteInfo[#Data], MATCH(SnC_5[[#This Row],[Full Name]], AthleteInfo[Full name], 0), 2)&lt;&gt;"",INDEX(AthleteInfo[#Data], MATCH(SnC_5[[#This Row],[Full Name]], AthleteInfo[Full name], 0), 2), "Edit AthleteInfo Tab"), "Edit AthleteInfo Tab")</f>
        <v>M</v>
      </c>
      <c r="F55" s="6">
        <f>IFERROR(INT((G55 - INDEX(AthleteInfo[#Data], MATCH(SnC_5[[#This Row],[Full Name]], AthleteInfo[Full name], 0), 6))/365), 99)</f>
        <v>19</v>
      </c>
      <c r="G55" s="9">
        <v>42874</v>
      </c>
      <c r="H55" t="s">
        <v>453</v>
      </c>
      <c r="I55" t="s">
        <v>454</v>
      </c>
      <c r="J55">
        <v>62.8</v>
      </c>
      <c r="K55">
        <v>11.4</v>
      </c>
      <c r="L55">
        <v>13.5</v>
      </c>
      <c r="M55">
        <v>2.5</v>
      </c>
      <c r="N55">
        <v>11.9</v>
      </c>
      <c r="O55">
        <v>11.88</v>
      </c>
      <c r="P55">
        <v>55</v>
      </c>
      <c r="Q55">
        <v>60</v>
      </c>
      <c r="R55">
        <v>31.5</v>
      </c>
      <c r="S55">
        <v>94.3</v>
      </c>
      <c r="T55">
        <v>1.5</v>
      </c>
    </row>
    <row r="56" spans="1:28">
      <c r="A56" s="3" t="str">
        <f>CONCATENATE(SnC_5[[#This Row],[Full Name]], "   ", TEXT(SnC_5[[#This Row],[Date]], "yyyy-mm-dd"))</f>
        <v>Molly Miller   2017-05-19</v>
      </c>
      <c r="B56" s="3" t="str">
        <f>CONCATENATE(SnC_5[[#This Row],[First Name]], " ", SnC_5[[#This Row],[Last Name]])</f>
        <v>Molly Miller</v>
      </c>
      <c r="C56" s="4">
        <f>IFERROR(YEAR(G56) - YEAR(INDEX(AthleteInfo[#Data], MATCH(SnC_5[[#This Row],[Full Name]], AthleteInfo[Full name], 0), 6)), 99)</f>
        <v>16</v>
      </c>
      <c r="D56" s="4">
        <f>IFERROR(INDEX(AthleteInfo[#Data], MATCH(SnC_5[[#This Row],[Full Name]], AthleteInfo[Full name], 0), 5), 99)</f>
        <v>2001</v>
      </c>
      <c r="E56" s="7" t="str">
        <f t="array" ref="E56">IFERROR(IF(INDEX(AthleteInfo[#Data], MATCH(SnC_5[[#This Row],[Full Name]], AthleteInfo[Full name], 0), 2)&lt;&gt;"",INDEX(AthleteInfo[#Data], MATCH(SnC_5[[#This Row],[Full Name]], AthleteInfo[Full name], 0), 2), "Edit AthleteInfo Tab"), "Edit AthleteInfo Tab")</f>
        <v>F</v>
      </c>
      <c r="F56" s="6">
        <f>IFERROR(INT((G56 - INDEX(AthleteInfo[#Data], MATCH(SnC_5[[#This Row],[Full Name]], AthleteInfo[Full name], 0), 6))/365), 99)</f>
        <v>15</v>
      </c>
      <c r="G56" s="9">
        <v>42874</v>
      </c>
      <c r="H56" t="s">
        <v>507</v>
      </c>
      <c r="I56" t="s">
        <v>508</v>
      </c>
      <c r="J56">
        <v>64</v>
      </c>
      <c r="K56">
        <v>11.4</v>
      </c>
      <c r="L56">
        <v>11.2</v>
      </c>
      <c r="M56">
        <v>1.97</v>
      </c>
      <c r="N56">
        <v>9.44</v>
      </c>
      <c r="O56">
        <v>9.16</v>
      </c>
      <c r="P56">
        <v>44</v>
      </c>
      <c r="Q56">
        <v>42.5</v>
      </c>
      <c r="R56">
        <v>2.75</v>
      </c>
      <c r="S56">
        <v>66.75</v>
      </c>
      <c r="T56">
        <v>1.04</v>
      </c>
      <c r="U56" s="2"/>
      <c r="V56" s="2"/>
      <c r="W56" s="2"/>
      <c r="X56" s="2"/>
      <c r="Y56" s="2"/>
      <c r="Z56" s="2"/>
      <c r="AA56" s="2"/>
      <c r="AB56" s="2"/>
    </row>
    <row r="57" spans="1:28">
      <c r="A57" s="3" t="str">
        <f>CONCATENATE(SnC_5[[#This Row],[Full Name]], "   ", TEXT(SnC_5[[#This Row],[Date]], "yyyy-mm-dd"))</f>
        <v>Sean Richardson   2018-09-28</v>
      </c>
      <c r="B57" s="3" t="str">
        <f>CONCATENATE(SnC_5[[#This Row],[First Name]], " ", SnC_5[[#This Row],[Last Name]])</f>
        <v>Sean Richardson</v>
      </c>
      <c r="C57" s="4">
        <f>IFERROR(YEAR(G57) - YEAR(INDEX(AthleteInfo[#Data], MATCH(SnC_5[[#This Row],[Full Name]], AthleteInfo[Full name], 0), 6)), 99)</f>
        <v>17</v>
      </c>
      <c r="D57" s="4">
        <f>IFERROR(INDEX(AthleteInfo[#Data], MATCH(SnC_5[[#This Row],[Full Name]], AthleteInfo[Full name], 0), 5), 99)</f>
        <v>2001</v>
      </c>
      <c r="E57" s="7" t="str">
        <f t="array" ref="E57">IFERROR(IF(INDEX(AthleteInfo[#Data], MATCH(SnC_5[[#This Row],[Full Name]], AthleteInfo[Full name], 0), 2)&lt;&gt;"",INDEX(AthleteInfo[#Data], MATCH(SnC_5[[#This Row],[Full Name]], AthleteInfo[Full name], 0), 2), "Edit AthleteInfo Tab"), "Edit AthleteInfo Tab")</f>
        <v>M</v>
      </c>
      <c r="F57" s="6">
        <f>IFERROR(INT((G57 - INDEX(AthleteInfo[#Data], MATCH(SnC_5[[#This Row],[Full Name]], AthleteInfo[Full name], 0), 6))/365), 99)</f>
        <v>17</v>
      </c>
      <c r="G57" s="9">
        <v>43371</v>
      </c>
      <c r="H57" t="s">
        <v>509</v>
      </c>
      <c r="I57" t="s">
        <v>510</v>
      </c>
      <c r="J57">
        <v>88.55</v>
      </c>
      <c r="K57">
        <v>11.4</v>
      </c>
      <c r="L57">
        <v>11.7</v>
      </c>
      <c r="M57">
        <v>2.66</v>
      </c>
      <c r="N57">
        <v>12.39</v>
      </c>
      <c r="O57">
        <v>12.56</v>
      </c>
      <c r="P57">
        <v>55</v>
      </c>
      <c r="Q57">
        <v>61.184210530000001</v>
      </c>
      <c r="R57">
        <v>2.5</v>
      </c>
      <c r="S57">
        <v>91.05</v>
      </c>
      <c r="T57">
        <v>1.03</v>
      </c>
    </row>
    <row r="58" spans="1:28">
      <c r="A58" s="3" t="str">
        <f>CONCATENATE(SnC_5[[#This Row],[Full Name]], "   ", TEXT(SnC_5[[#This Row],[Date]], "yyyy-mm-dd"))</f>
        <v>Katia Lumb   2017-05-19</v>
      </c>
      <c r="B58" s="3" t="str">
        <f>CONCATENATE(SnC_5[[#This Row],[First Name]], " ", SnC_5[[#This Row],[Last Name]])</f>
        <v>Katia Lumb</v>
      </c>
      <c r="C58" s="4">
        <f>IFERROR(YEAR(G58) - YEAR(INDEX(AthleteInfo[#Data], MATCH(SnC_5[[#This Row],[Full Name]], AthleteInfo[Full name], 0), 6)), 99)</f>
        <v>17</v>
      </c>
      <c r="D58" s="4">
        <f>IFERROR(INDEX(AthleteInfo[#Data], MATCH(SnC_5[[#This Row],[Full Name]], AthleteInfo[Full name], 0), 5), 99)</f>
        <v>2000</v>
      </c>
      <c r="E58" s="7" t="str">
        <f t="array" ref="E58">IFERROR(IF(INDEX(AthleteInfo[#Data], MATCH(SnC_5[[#This Row],[Full Name]], AthleteInfo[Full name], 0), 2)&lt;&gt;"",INDEX(AthleteInfo[#Data], MATCH(SnC_5[[#This Row],[Full Name]], AthleteInfo[Full name], 0), 2), "Edit AthleteInfo Tab"), "Edit AthleteInfo Tab")</f>
        <v>F</v>
      </c>
      <c r="F58" s="6">
        <f>IFERROR(INT((G58 - INDEX(AthleteInfo[#Data], MATCH(SnC_5[[#This Row],[Full Name]], AthleteInfo[Full name], 0), 6))/365), 99)</f>
        <v>16</v>
      </c>
      <c r="G58" s="9">
        <v>42874</v>
      </c>
      <c r="H58" t="s">
        <v>511</v>
      </c>
      <c r="I58" t="s">
        <v>512</v>
      </c>
      <c r="J58">
        <v>67.5</v>
      </c>
      <c r="K58">
        <v>11.3</v>
      </c>
      <c r="L58">
        <v>11.4</v>
      </c>
      <c r="M58">
        <v>2.0299999999999998</v>
      </c>
      <c r="N58">
        <v>9.6</v>
      </c>
      <c r="O58">
        <v>8.82</v>
      </c>
      <c r="P58">
        <v>32.5</v>
      </c>
      <c r="Q58">
        <v>32.5</v>
      </c>
      <c r="R58">
        <v>-1</v>
      </c>
      <c r="S58">
        <v>0</v>
      </c>
      <c r="T58">
        <v>0</v>
      </c>
      <c r="U58" s="2"/>
      <c r="V58" s="2"/>
      <c r="W58" s="2"/>
      <c r="X58" s="2"/>
      <c r="Y58" s="2"/>
      <c r="Z58" s="2"/>
      <c r="AA58" s="2"/>
      <c r="AB58" s="2"/>
    </row>
    <row r="59" spans="1:28">
      <c r="A59" s="3" t="str">
        <f>CONCATENATE(SnC_5[[#This Row],[Full Name]], "   ", TEXT(SnC_5[[#This Row],[Date]], "yyyy-mm-dd"))</f>
        <v>Torin Andrews   2018-05-20</v>
      </c>
      <c r="B59" s="3" t="str">
        <f>CONCATENATE(SnC_5[[#This Row],[First Name]], " ", SnC_5[[#This Row],[Last Name]])</f>
        <v>Torin Andrews</v>
      </c>
      <c r="C59" s="4">
        <f>IFERROR(YEAR(G59) - YEAR(INDEX(AthleteInfo[#Data], MATCH(SnC_5[[#This Row],[Full Name]], AthleteInfo[Full name], 0), 6)), 99)</f>
        <v>15</v>
      </c>
      <c r="D59" s="4">
        <f>IFERROR(INDEX(AthleteInfo[#Data], MATCH(SnC_5[[#This Row],[Full Name]], AthleteInfo[Full name], 0), 5), 99)</f>
        <v>2003</v>
      </c>
      <c r="E59" s="7" t="str">
        <f t="array" ref="E59">IFERROR(IF(INDEX(AthleteInfo[#Data], MATCH(SnC_5[[#This Row],[Full Name]], AthleteInfo[Full name], 0), 2)&lt;&gt;"",INDEX(AthleteInfo[#Data], MATCH(SnC_5[[#This Row],[Full Name]], AthleteInfo[Full name], 0), 2), "Edit AthleteInfo Tab"), "Edit AthleteInfo Tab")</f>
        <v>M</v>
      </c>
      <c r="F59" s="6">
        <f>IFERROR(INT((G59 - INDEX(AthleteInfo[#Data], MATCH(SnC_5[[#This Row],[Full Name]], AthleteInfo[Full name], 0), 6))/365), 99)</f>
        <v>14</v>
      </c>
      <c r="G59" s="9">
        <v>43240</v>
      </c>
      <c r="H59" t="s">
        <v>447</v>
      </c>
      <c r="I59" t="s">
        <v>448</v>
      </c>
      <c r="J59">
        <v>85.090909089999997</v>
      </c>
      <c r="K59">
        <v>11.3</v>
      </c>
      <c r="L59">
        <v>11.1</v>
      </c>
      <c r="M59">
        <v>2.35</v>
      </c>
      <c r="N59">
        <v>10.82</v>
      </c>
      <c r="O59">
        <v>10.039999999999999</v>
      </c>
      <c r="P59">
        <v>50</v>
      </c>
      <c r="Q59">
        <v>53.842105259999997</v>
      </c>
      <c r="R59">
        <v>30</v>
      </c>
      <c r="S59">
        <v>115.0909091</v>
      </c>
      <c r="T59">
        <v>1.35</v>
      </c>
    </row>
    <row r="60" spans="1:28">
      <c r="A60" s="3" t="str">
        <f>CONCATENATE(SnC_5[[#This Row],[Full Name]], "   ", TEXT(SnC_5[[#This Row],[Date]], "yyyy-mm-dd"))</f>
        <v>Erik Brosch   2018-05-20</v>
      </c>
      <c r="B60" s="3" t="str">
        <f>CONCATENATE(SnC_5[[#This Row],[First Name]], " ", SnC_5[[#This Row],[Last Name]])</f>
        <v>Erik Brosch</v>
      </c>
      <c r="C60" s="4">
        <f>IFERROR(YEAR(G60) - YEAR(INDEX(AthleteInfo[#Data], MATCH(SnC_5[[#This Row],[Full Name]], AthleteInfo[Full name], 0), 6)), 99)</f>
        <v>17</v>
      </c>
      <c r="D60" s="4">
        <f>IFERROR(INDEX(AthleteInfo[#Data], MATCH(SnC_5[[#This Row],[Full Name]], AthleteInfo[Full name], 0), 5), 99)</f>
        <v>2001</v>
      </c>
      <c r="E60" s="7" t="str">
        <f t="array" ref="E60">IFERROR(IF(INDEX(AthleteInfo[#Data], MATCH(SnC_5[[#This Row],[Full Name]], AthleteInfo[Full name], 0), 2)&lt;&gt;"",INDEX(AthleteInfo[#Data], MATCH(SnC_5[[#This Row],[Full Name]], AthleteInfo[Full name], 0), 2), "Edit AthleteInfo Tab"), "Edit AthleteInfo Tab")</f>
        <v>M</v>
      </c>
      <c r="F60" s="6">
        <f>IFERROR(INT((G60 - INDEX(AthleteInfo[#Data], MATCH(SnC_5[[#This Row],[Full Name]], AthleteInfo[Full name], 0), 6))/365), 99)</f>
        <v>16</v>
      </c>
      <c r="G60" s="9">
        <v>43240</v>
      </c>
      <c r="H60" t="s">
        <v>513</v>
      </c>
      <c r="I60" t="s">
        <v>514</v>
      </c>
      <c r="J60">
        <v>81.272727270000004</v>
      </c>
      <c r="K60">
        <v>11.3</v>
      </c>
      <c r="L60">
        <v>10.7</v>
      </c>
      <c r="M60">
        <v>2.4500000000000002</v>
      </c>
      <c r="N60">
        <v>12.04</v>
      </c>
      <c r="O60">
        <v>12.05</v>
      </c>
      <c r="P60">
        <v>46.5</v>
      </c>
      <c r="Q60">
        <v>55</v>
      </c>
      <c r="R60">
        <v>10</v>
      </c>
      <c r="S60">
        <v>91.272727270000004</v>
      </c>
      <c r="T60">
        <v>1.1200000000000001</v>
      </c>
    </row>
    <row r="61" spans="1:28">
      <c r="A61" s="3" t="str">
        <f>CONCATENATE(SnC_5[[#This Row],[Full Name]], "   ", TEXT(SnC_5[[#This Row],[Date]], "yyyy-mm-dd"))</f>
        <v>Benita Peiffer   2018-09-28</v>
      </c>
      <c r="B61" s="3" t="str">
        <f>CONCATENATE(SnC_5[[#This Row],[First Name]], " ", SnC_5[[#This Row],[Last Name]])</f>
        <v>Benita Peiffer</v>
      </c>
      <c r="C61" s="4">
        <f>IFERROR(YEAR(G61) - YEAR(INDEX(AthleteInfo[#Data], MATCH(SnC_5[[#This Row],[Full Name]], AthleteInfo[Full name], 0), 6)), 99)</f>
        <v>18</v>
      </c>
      <c r="D61" s="4">
        <f>IFERROR(INDEX(AthleteInfo[#Data], MATCH(SnC_5[[#This Row],[Full Name]], AthleteInfo[Full name], 0), 5), 99)</f>
        <v>2000</v>
      </c>
      <c r="E61" s="7" t="str">
        <f t="array" ref="E61">IFERROR(IF(INDEX(AthleteInfo[#Data], MATCH(SnC_5[[#This Row],[Full Name]], AthleteInfo[Full name], 0), 2)&lt;&gt;"",INDEX(AthleteInfo[#Data], MATCH(SnC_5[[#This Row],[Full Name]], AthleteInfo[Full name], 0), 2), "Edit AthleteInfo Tab"), "Edit AthleteInfo Tab")</f>
        <v>F</v>
      </c>
      <c r="F61" s="6">
        <f>IFERROR(INT((G61 - INDEX(AthleteInfo[#Data], MATCH(SnC_5[[#This Row],[Full Name]], AthleteInfo[Full name], 0), 6))/365), 99)</f>
        <v>18</v>
      </c>
      <c r="G61" s="9">
        <v>43371</v>
      </c>
      <c r="H61" t="s">
        <v>515</v>
      </c>
      <c r="I61" t="s">
        <v>516</v>
      </c>
      <c r="J61">
        <v>73.3</v>
      </c>
      <c r="K61">
        <v>11.3</v>
      </c>
      <c r="L61">
        <v>11.4</v>
      </c>
      <c r="M61">
        <v>2.19</v>
      </c>
      <c r="N61">
        <v>10.15</v>
      </c>
      <c r="O61">
        <v>10.5</v>
      </c>
      <c r="P61">
        <v>44.174999999999997</v>
      </c>
      <c r="Q61">
        <v>47.5</v>
      </c>
      <c r="R61">
        <v>-1</v>
      </c>
      <c r="S61">
        <v>0</v>
      </c>
      <c r="T61">
        <v>0</v>
      </c>
      <c r="U61" s="2"/>
      <c r="V61" s="2"/>
      <c r="W61" s="2"/>
      <c r="X61" s="2"/>
      <c r="Y61" s="2"/>
      <c r="Z61" s="2"/>
      <c r="AA61" s="2"/>
      <c r="AB61" s="2"/>
    </row>
    <row r="62" spans="1:28">
      <c r="A62" s="3" t="str">
        <f>CONCATENATE(SnC_5[[#This Row],[Full Name]], "   ", TEXT(SnC_5[[#This Row],[Date]], "yyyy-mm-dd"))</f>
        <v>Cole Turner   2017-05-19</v>
      </c>
      <c r="B62" s="3" t="str">
        <f>CONCATENATE(SnC_5[[#This Row],[First Name]], " ", SnC_5[[#This Row],[Last Name]])</f>
        <v>Cole Turner</v>
      </c>
      <c r="C62" s="4">
        <f>IFERROR(YEAR(G62) - YEAR(INDEX(AthleteInfo[#Data], MATCH(SnC_5[[#This Row],[Full Name]], AthleteInfo[Full name], 0), 6)), 99)</f>
        <v>16</v>
      </c>
      <c r="D62" s="4">
        <f>IFERROR(INDEX(AthleteInfo[#Data], MATCH(SnC_5[[#This Row],[Full Name]], AthleteInfo[Full name], 0), 5), 99)</f>
        <v>2001</v>
      </c>
      <c r="E62" s="7" t="str">
        <f t="array" ref="E62">IFERROR(IF(INDEX(AthleteInfo[#Data], MATCH(SnC_5[[#This Row],[Full Name]], AthleteInfo[Full name], 0), 2)&lt;&gt;"",INDEX(AthleteInfo[#Data], MATCH(SnC_5[[#This Row],[Full Name]], AthleteInfo[Full name], 0), 2), "Edit AthleteInfo Tab"), "Edit AthleteInfo Tab")</f>
        <v>M</v>
      </c>
      <c r="F62" s="6">
        <f>IFERROR(INT((G62 - INDEX(AthleteInfo[#Data], MATCH(SnC_5[[#This Row],[Full Name]], AthleteInfo[Full name], 0), 6))/365), 99)</f>
        <v>15</v>
      </c>
      <c r="G62" s="9">
        <v>42874</v>
      </c>
      <c r="H62" t="s">
        <v>484</v>
      </c>
      <c r="I62" t="s">
        <v>485</v>
      </c>
      <c r="J62">
        <v>70.7</v>
      </c>
      <c r="K62">
        <v>11.2</v>
      </c>
      <c r="L62">
        <v>11.1</v>
      </c>
      <c r="M62">
        <v>2.4300000000000002</v>
      </c>
      <c r="N62">
        <v>12.33</v>
      </c>
      <c r="O62">
        <v>11.56</v>
      </c>
      <c r="P62">
        <v>53.8</v>
      </c>
      <c r="Q62">
        <v>55</v>
      </c>
      <c r="R62">
        <v>19</v>
      </c>
      <c r="S62">
        <v>89.7</v>
      </c>
      <c r="T62">
        <v>1.27</v>
      </c>
    </row>
    <row r="63" spans="1:28">
      <c r="A63" s="3" t="str">
        <f>CONCATENATE(SnC_5[[#This Row],[Full Name]], "   ", TEXT(SnC_5[[#This Row],[Date]], "yyyy-mm-dd"))</f>
        <v>Trond May   2018-05-20</v>
      </c>
      <c r="B63" s="3" t="str">
        <f>CONCATENATE(SnC_5[[#This Row],[First Name]], " ", SnC_5[[#This Row],[Last Name]])</f>
        <v>Trond May</v>
      </c>
      <c r="C63" s="4">
        <f>IFERROR(YEAR(G63) - YEAR(INDEX(AthleteInfo[#Data], MATCH(SnC_5[[#This Row],[Full Name]], AthleteInfo[Full name], 0), 6)), 99)</f>
        <v>15</v>
      </c>
      <c r="D63" s="4">
        <f>IFERROR(INDEX(AthleteInfo[#Data], MATCH(SnC_5[[#This Row],[Full Name]], AthleteInfo[Full name], 0), 5), 99)</f>
        <v>2003</v>
      </c>
      <c r="E63" s="7" t="str">
        <f t="array" ref="E63">IFERROR(IF(INDEX(AthleteInfo[#Data], MATCH(SnC_5[[#This Row],[Full Name]], AthleteInfo[Full name], 0), 2)&lt;&gt;"",INDEX(AthleteInfo[#Data], MATCH(SnC_5[[#This Row],[Full Name]], AthleteInfo[Full name], 0), 2), "Edit AthleteInfo Tab"), "Edit AthleteInfo Tab")</f>
        <v>M</v>
      </c>
      <c r="F63" s="6">
        <f>IFERROR(INT((G63 - INDEX(AthleteInfo[#Data], MATCH(SnC_5[[#This Row],[Full Name]], AthleteInfo[Full name], 0), 6))/365), 99)</f>
        <v>15</v>
      </c>
      <c r="G63" s="9">
        <v>43240</v>
      </c>
      <c r="H63" t="s">
        <v>517</v>
      </c>
      <c r="I63" t="s">
        <v>518</v>
      </c>
      <c r="J63">
        <v>67.045454550000002</v>
      </c>
      <c r="K63">
        <v>11.1</v>
      </c>
      <c r="L63">
        <v>12.2</v>
      </c>
      <c r="M63">
        <v>2.29</v>
      </c>
      <c r="N63">
        <v>10.6</v>
      </c>
      <c r="O63">
        <v>10.72</v>
      </c>
      <c r="P63">
        <v>53.8</v>
      </c>
      <c r="Q63">
        <v>52.5</v>
      </c>
      <c r="R63">
        <v>20</v>
      </c>
      <c r="S63">
        <v>87.045454550000002</v>
      </c>
      <c r="T63">
        <v>1.3</v>
      </c>
    </row>
    <row r="64" spans="1:28">
      <c r="A64" s="3" t="str">
        <f>CONCATENATE(SnC_5[[#This Row],[Full Name]], "   ", TEXT(SnC_5[[#This Row],[Date]], "yyyy-mm-dd"))</f>
        <v>Calvin Hepburn   2018-09-28</v>
      </c>
      <c r="B64" s="3" t="str">
        <f>CONCATENATE(SnC_5[[#This Row],[First Name]], " ", SnC_5[[#This Row],[Last Name]])</f>
        <v>Calvin Hepburn</v>
      </c>
      <c r="C64" s="4">
        <f>IFERROR(YEAR(G64) - YEAR(INDEX(AthleteInfo[#Data], MATCH(SnC_5[[#This Row],[Full Name]], AthleteInfo[Full name], 0), 6)), 99)</f>
        <v>16</v>
      </c>
      <c r="D64" s="4">
        <f>IFERROR(INDEX(AthleteInfo[#Data], MATCH(SnC_5[[#This Row],[Full Name]], AthleteInfo[Full name], 0), 5), 99)</f>
        <v>2002</v>
      </c>
      <c r="E64" s="7" t="str">
        <f t="array" ref="E64">IFERROR(IF(INDEX(AthleteInfo[#Data], MATCH(SnC_5[[#This Row],[Full Name]], AthleteInfo[Full name], 0), 2)&lt;&gt;"",INDEX(AthleteInfo[#Data], MATCH(SnC_5[[#This Row],[Full Name]], AthleteInfo[Full name], 0), 2), "Edit AthleteInfo Tab"), "Edit AthleteInfo Tab")</f>
        <v>M</v>
      </c>
      <c r="F64" s="6">
        <f>IFERROR(INT((G64 - INDEX(AthleteInfo[#Data], MATCH(SnC_5[[#This Row],[Full Name]], AthleteInfo[Full name], 0), 6))/365), 99)</f>
        <v>16</v>
      </c>
      <c r="G64" s="9">
        <v>43371</v>
      </c>
      <c r="H64" t="s">
        <v>470</v>
      </c>
      <c r="I64" t="s">
        <v>471</v>
      </c>
      <c r="J64">
        <v>65.650000000000006</v>
      </c>
      <c r="K64">
        <v>11.1</v>
      </c>
      <c r="L64">
        <v>11.5</v>
      </c>
      <c r="M64">
        <v>2.4500000000000002</v>
      </c>
      <c r="N64">
        <v>11.63</v>
      </c>
      <c r="O64">
        <v>11.74</v>
      </c>
      <c r="P64">
        <v>61.184210530000001</v>
      </c>
      <c r="Q64">
        <v>62.5</v>
      </c>
      <c r="R64">
        <v>31.25</v>
      </c>
      <c r="S64">
        <v>96.9</v>
      </c>
      <c r="T64">
        <v>1.48</v>
      </c>
    </row>
    <row r="65" spans="1:28">
      <c r="A65" s="3" t="str">
        <f>CONCATENATE(SnC_5[[#This Row],[Full Name]], "   ", TEXT(SnC_5[[#This Row],[Date]], "yyyy-mm-dd"))</f>
        <v>Paige Latta   2018-05-20</v>
      </c>
      <c r="B65" s="3" t="str">
        <f>CONCATENATE(SnC_5[[#This Row],[First Name]], " ", SnC_5[[#This Row],[Last Name]])</f>
        <v>Paige Latta</v>
      </c>
      <c r="C65" s="4">
        <f>IFERROR(YEAR(G65) - YEAR(INDEX(AthleteInfo[#Data], MATCH(SnC_5[[#This Row],[Full Name]], AthleteInfo[Full name], 0), 6)), 99)</f>
        <v>18</v>
      </c>
      <c r="D65" s="4">
        <f>IFERROR(INDEX(AthleteInfo[#Data], MATCH(SnC_5[[#This Row],[Full Name]], AthleteInfo[Full name], 0), 5), 99)</f>
        <v>2000</v>
      </c>
      <c r="E65" s="7" t="str">
        <f t="array" ref="E65">IFERROR(IF(INDEX(AthleteInfo[#Data], MATCH(SnC_5[[#This Row],[Full Name]], AthleteInfo[Full name], 0), 2)&lt;&gt;"",INDEX(AthleteInfo[#Data], MATCH(SnC_5[[#This Row],[Full Name]], AthleteInfo[Full name], 0), 2), "Edit AthleteInfo Tab"), "Edit AthleteInfo Tab")</f>
        <v>F</v>
      </c>
      <c r="F65" s="6">
        <f>IFERROR(INT((G65 - INDEX(AthleteInfo[#Data], MATCH(SnC_5[[#This Row],[Full Name]], AthleteInfo[Full name], 0), 6))/365), 99)</f>
        <v>18</v>
      </c>
      <c r="G65" s="9">
        <v>43240</v>
      </c>
      <c r="H65" t="s">
        <v>495</v>
      </c>
      <c r="I65" t="s">
        <v>496</v>
      </c>
      <c r="J65">
        <v>75.227272729999996</v>
      </c>
      <c r="K65">
        <v>11</v>
      </c>
      <c r="L65">
        <v>9.1999999999999993</v>
      </c>
      <c r="M65">
        <v>1.84</v>
      </c>
      <c r="N65">
        <v>9.64</v>
      </c>
      <c r="O65">
        <v>9.0299999999999994</v>
      </c>
      <c r="P65">
        <v>37.5</v>
      </c>
      <c r="Q65">
        <v>39.157894740000003</v>
      </c>
      <c r="R65">
        <v>7.5</v>
      </c>
      <c r="S65">
        <v>82.727272729999996</v>
      </c>
      <c r="T65">
        <v>1.1000000000000001</v>
      </c>
      <c r="U65" s="2"/>
      <c r="V65" s="2"/>
      <c r="W65" s="2"/>
      <c r="X65" s="2"/>
      <c r="Y65" s="2"/>
      <c r="Z65" s="2"/>
      <c r="AA65" s="2"/>
      <c r="AB65" s="2"/>
    </row>
    <row r="66" spans="1:28">
      <c r="A66" s="3" t="str">
        <f>CONCATENATE(SnC_5[[#This Row],[Full Name]], "   ", TEXT(SnC_5[[#This Row],[Date]], "yyyy-mm-dd"))</f>
        <v>Grayson McKinnon   2018-09-28</v>
      </c>
      <c r="B66" s="3" t="str">
        <f>CONCATENATE(SnC_5[[#This Row],[First Name]], " ", SnC_5[[#This Row],[Last Name]])</f>
        <v>Grayson McKinnon</v>
      </c>
      <c r="C66" s="4">
        <f>IFERROR(YEAR(G66) - YEAR(INDEX(AthleteInfo[#Data], MATCH(SnC_5[[#This Row],[Full Name]], AthleteInfo[Full name], 0), 6)), 99)</f>
        <v>16</v>
      </c>
      <c r="D66" s="4">
        <f>IFERROR(INDEX(AthleteInfo[#Data], MATCH(SnC_5[[#This Row],[Full Name]], AthleteInfo[Full name], 0), 5), 99)</f>
        <v>2002</v>
      </c>
      <c r="E66" s="7" t="str">
        <f t="array" ref="E66">IFERROR(IF(INDEX(AthleteInfo[#Data], MATCH(SnC_5[[#This Row],[Full Name]], AthleteInfo[Full name], 0), 2)&lt;&gt;"",INDEX(AthleteInfo[#Data], MATCH(SnC_5[[#This Row],[Full Name]], AthleteInfo[Full name], 0), 2), "Edit AthleteInfo Tab"), "Edit AthleteInfo Tab")</f>
        <v>M</v>
      </c>
      <c r="F66" s="6">
        <f>IFERROR(INT((G66 - INDEX(AthleteInfo[#Data], MATCH(SnC_5[[#This Row],[Full Name]], AthleteInfo[Full name], 0), 6))/365), 99)</f>
        <v>16</v>
      </c>
      <c r="G66" s="9">
        <v>43371</v>
      </c>
      <c r="H66" t="s">
        <v>487</v>
      </c>
      <c r="I66" t="s">
        <v>488</v>
      </c>
      <c r="J66">
        <v>57.8</v>
      </c>
      <c r="K66">
        <v>11</v>
      </c>
      <c r="L66">
        <v>12.2</v>
      </c>
      <c r="M66">
        <v>2.34</v>
      </c>
      <c r="N66">
        <v>10.02</v>
      </c>
      <c r="O66">
        <v>11.04</v>
      </c>
      <c r="P66">
        <v>45</v>
      </c>
      <c r="Q66">
        <v>39.524999999999999</v>
      </c>
      <c r="R66">
        <v>20</v>
      </c>
      <c r="S66">
        <v>77.8</v>
      </c>
      <c r="T66">
        <v>1.35</v>
      </c>
    </row>
    <row r="67" spans="1:28">
      <c r="A67" s="3" t="str">
        <f>CONCATENATE(SnC_5[[#This Row],[Full Name]], "   ", TEXT(SnC_5[[#This Row],[Date]], "yyyy-mm-dd"))</f>
        <v>Maggie Beckner   2018-09-28</v>
      </c>
      <c r="B67" s="3" t="str">
        <f>CONCATENATE(SnC_5[[#This Row],[First Name]], " ", SnC_5[[#This Row],[Last Name]])</f>
        <v>Maggie Beckner</v>
      </c>
      <c r="C67" s="4">
        <f>IFERROR(YEAR(G67) - YEAR(INDEX(AthleteInfo[#Data], MATCH(SnC_5[[#This Row],[Full Name]], AthleteInfo[Full name], 0), 6)), 99)</f>
        <v>16</v>
      </c>
      <c r="D67" s="4">
        <f>IFERROR(INDEX(AthleteInfo[#Data], MATCH(SnC_5[[#This Row],[Full Name]], AthleteInfo[Full name], 0), 5), 99)</f>
        <v>2002</v>
      </c>
      <c r="E67" s="7" t="str">
        <f t="array" ref="E67">IFERROR(IF(INDEX(AthleteInfo[#Data], MATCH(SnC_5[[#This Row],[Full Name]], AthleteInfo[Full name], 0), 2)&lt;&gt;"",INDEX(AthleteInfo[#Data], MATCH(SnC_5[[#This Row],[Full Name]], AthleteInfo[Full name], 0), 2), "Edit AthleteInfo Tab"), "Edit AthleteInfo Tab")</f>
        <v>F</v>
      </c>
      <c r="F67" s="6">
        <f>IFERROR(INT((G67 - INDEX(AthleteInfo[#Data], MATCH(SnC_5[[#This Row],[Full Name]], AthleteInfo[Full name], 0), 6))/365), 99)</f>
        <v>15</v>
      </c>
      <c r="G67" s="9">
        <v>43371</v>
      </c>
      <c r="H67" t="s">
        <v>501</v>
      </c>
      <c r="I67" t="s">
        <v>502</v>
      </c>
      <c r="J67">
        <v>65.3</v>
      </c>
      <c r="K67">
        <v>11</v>
      </c>
      <c r="L67">
        <v>9.8000000000000007</v>
      </c>
      <c r="M67">
        <v>2.09</v>
      </c>
      <c r="N67">
        <v>10.3</v>
      </c>
      <c r="O67">
        <v>9.9700000000000006</v>
      </c>
      <c r="P67">
        <v>34.263157890000002</v>
      </c>
      <c r="Q67">
        <v>40</v>
      </c>
      <c r="R67">
        <v>-1</v>
      </c>
      <c r="S67">
        <v>0</v>
      </c>
      <c r="T67">
        <v>0</v>
      </c>
      <c r="U67" s="2"/>
      <c r="V67" s="2"/>
      <c r="W67" s="2"/>
      <c r="X67" s="2"/>
      <c r="Y67" s="2"/>
      <c r="Z67" s="2"/>
      <c r="AA67" s="2"/>
      <c r="AB67" s="2"/>
    </row>
    <row r="68" spans="1:28">
      <c r="A68" s="3" t="str">
        <f>CONCATENATE(SnC_5[[#This Row],[Full Name]], "   ", TEXT(SnC_5[[#This Row],[Date]], "yyyy-mm-dd"))</f>
        <v>Joe Davies   2017-03-08</v>
      </c>
      <c r="B68" s="3" t="str">
        <f>CONCATENATE(SnC_5[[#This Row],[First Name]], " ", SnC_5[[#This Row],[Last Name]])</f>
        <v>Joe Davies</v>
      </c>
      <c r="C68" s="4">
        <f>IFERROR(YEAR(G68) - YEAR(INDEX(AthleteInfo[#Data], MATCH(SnC_5[[#This Row],[Full Name]], AthleteInfo[Full name], 0), 6)), 99)</f>
        <v>16</v>
      </c>
      <c r="D68" s="4">
        <f>IFERROR(INDEX(AthleteInfo[#Data], MATCH(SnC_5[[#This Row],[Full Name]], AthleteInfo[Full name], 0), 5), 99)</f>
        <v>2001</v>
      </c>
      <c r="E68" s="7" t="str">
        <f t="array" ref="E68">IFERROR(IF(INDEX(AthleteInfo[#Data], MATCH(SnC_5[[#This Row],[Full Name]], AthleteInfo[Full name], 0), 2)&lt;&gt;"",INDEX(AthleteInfo[#Data], MATCH(SnC_5[[#This Row],[Full Name]], AthleteInfo[Full name], 0), 2), "Edit AthleteInfo Tab"), "Edit AthleteInfo Tab")</f>
        <v>M</v>
      </c>
      <c r="F68" s="6">
        <f>IFERROR(INT((G68 - INDEX(AthleteInfo[#Data], MATCH(SnC_5[[#This Row],[Full Name]], AthleteInfo[Full name], 0), 6))/365), 99)</f>
        <v>16</v>
      </c>
      <c r="G68" s="9">
        <v>42802</v>
      </c>
      <c r="H68" t="s">
        <v>489</v>
      </c>
      <c r="I68" t="s">
        <v>490</v>
      </c>
      <c r="J68">
        <v>62.5</v>
      </c>
      <c r="K68">
        <v>10.9</v>
      </c>
      <c r="L68">
        <v>11.6</v>
      </c>
      <c r="M68">
        <v>2.19</v>
      </c>
      <c r="N68">
        <v>10.43</v>
      </c>
      <c r="O68">
        <v>10.49</v>
      </c>
      <c r="P68">
        <v>55</v>
      </c>
      <c r="Q68">
        <v>55</v>
      </c>
      <c r="R68">
        <v>22.5</v>
      </c>
      <c r="S68">
        <v>85</v>
      </c>
      <c r="T68">
        <v>1.36</v>
      </c>
    </row>
    <row r="69" spans="1:28">
      <c r="A69" s="3" t="str">
        <f>CONCATENATE(SnC_5[[#This Row],[Full Name]], "   ", TEXT(SnC_5[[#This Row],[Date]], "yyyy-mm-dd"))</f>
        <v>Mila Wittenberg   2017-03-08</v>
      </c>
      <c r="B69" s="3" t="str">
        <f>CONCATENATE(SnC_5[[#This Row],[First Name]], " ", SnC_5[[#This Row],[Last Name]])</f>
        <v>Mila Wittenberg</v>
      </c>
      <c r="C69" s="4">
        <f>IFERROR(YEAR(G69) - YEAR(INDEX(AthleteInfo[#Data], MATCH(SnC_5[[#This Row],[Full Name]], AthleteInfo[Full name], 0), 6)), 99)</f>
        <v>16</v>
      </c>
      <c r="D69" s="4">
        <f>IFERROR(INDEX(AthleteInfo[#Data], MATCH(SnC_5[[#This Row],[Full Name]], AthleteInfo[Full name], 0), 5), 99)</f>
        <v>2001</v>
      </c>
      <c r="E69" s="7" t="str">
        <f t="array" ref="E69">IFERROR(IF(INDEX(AthleteInfo[#Data], MATCH(SnC_5[[#This Row],[Full Name]], AthleteInfo[Full name], 0), 2)&lt;&gt;"",INDEX(AthleteInfo[#Data], MATCH(SnC_5[[#This Row],[Full Name]], AthleteInfo[Full name], 0), 2), "Edit AthleteInfo Tab"), "Edit AthleteInfo Tab")</f>
        <v>F</v>
      </c>
      <c r="F69" s="6">
        <f>IFERROR(INT((G69 - INDEX(AthleteInfo[#Data], MATCH(SnC_5[[#This Row],[Full Name]], AthleteInfo[Full name], 0), 6))/365), 99)</f>
        <v>15</v>
      </c>
      <c r="G69" s="9">
        <v>42802</v>
      </c>
      <c r="H69" t="s">
        <v>519</v>
      </c>
      <c r="I69" t="s">
        <v>520</v>
      </c>
      <c r="J69">
        <v>71.5</v>
      </c>
      <c r="K69">
        <v>10.9</v>
      </c>
      <c r="L69">
        <v>10.199999999999999</v>
      </c>
      <c r="M69">
        <v>2.1</v>
      </c>
      <c r="N69">
        <v>9.9600000000000009</v>
      </c>
      <c r="O69">
        <v>8.8800000000000008</v>
      </c>
      <c r="P69">
        <v>44</v>
      </c>
      <c r="Q69">
        <v>46.5</v>
      </c>
      <c r="R69">
        <v>1.25</v>
      </c>
      <c r="S69">
        <v>72.75</v>
      </c>
      <c r="T69">
        <v>1.02</v>
      </c>
      <c r="U69" s="2"/>
      <c r="V69" s="2"/>
      <c r="W69" s="2"/>
      <c r="X69" s="2"/>
      <c r="Y69" s="2"/>
      <c r="Z69" s="2"/>
      <c r="AA69" s="2"/>
      <c r="AB69" s="2"/>
    </row>
    <row r="70" spans="1:28">
      <c r="A70" s="3" t="str">
        <f>CONCATENATE(SnC_5[[#This Row],[Full Name]], "   ", TEXT(SnC_5[[#This Row],[Date]], "yyyy-mm-dd"))</f>
        <v>Maggie Beckner   2017-03-08</v>
      </c>
      <c r="B70" s="3" t="str">
        <f>CONCATENATE(SnC_5[[#This Row],[First Name]], " ", SnC_5[[#This Row],[Last Name]])</f>
        <v>Maggie Beckner</v>
      </c>
      <c r="C70" s="4">
        <f>IFERROR(YEAR(G70) - YEAR(INDEX(AthleteInfo[#Data], MATCH(SnC_5[[#This Row],[Full Name]], AthleteInfo[Full name], 0), 6)), 99)</f>
        <v>15</v>
      </c>
      <c r="D70" s="4">
        <f>IFERROR(INDEX(AthleteInfo[#Data], MATCH(SnC_5[[#This Row],[Full Name]], AthleteInfo[Full name], 0), 5), 99)</f>
        <v>2002</v>
      </c>
      <c r="E70" s="7" t="str">
        <f t="array" ref="E70">IFERROR(IF(INDEX(AthleteInfo[#Data], MATCH(SnC_5[[#This Row],[Full Name]], AthleteInfo[Full name], 0), 2)&lt;&gt;"",INDEX(AthleteInfo[#Data], MATCH(SnC_5[[#This Row],[Full Name]], AthleteInfo[Full name], 0), 2), "Edit AthleteInfo Tab"), "Edit AthleteInfo Tab")</f>
        <v>F</v>
      </c>
      <c r="F70" s="6">
        <f>IFERROR(INT((G70 - INDEX(AthleteInfo[#Data], MATCH(SnC_5[[#This Row],[Full Name]], AthleteInfo[Full name], 0), 6))/365), 99)</f>
        <v>14</v>
      </c>
      <c r="G70" s="9">
        <v>42802</v>
      </c>
      <c r="H70" t="s">
        <v>501</v>
      </c>
      <c r="I70" t="s">
        <v>502</v>
      </c>
      <c r="J70">
        <v>61.5</v>
      </c>
      <c r="K70">
        <v>10.9</v>
      </c>
      <c r="L70">
        <v>12.9</v>
      </c>
      <c r="M70">
        <v>2.09</v>
      </c>
      <c r="N70">
        <v>10.039999999999999</v>
      </c>
      <c r="O70">
        <v>10.29</v>
      </c>
      <c r="P70">
        <v>29.4</v>
      </c>
      <c r="Q70">
        <v>32.549999999999997</v>
      </c>
      <c r="R70">
        <v>-1</v>
      </c>
      <c r="S70">
        <v>0</v>
      </c>
      <c r="T70">
        <v>0</v>
      </c>
      <c r="U70" s="2"/>
      <c r="V70" s="2"/>
      <c r="W70" s="2"/>
      <c r="X70" s="2"/>
      <c r="Y70" s="2"/>
      <c r="Z70" s="2"/>
      <c r="AA70" s="2"/>
      <c r="AB70" s="2"/>
    </row>
    <row r="71" spans="1:28">
      <c r="A71" s="3" t="str">
        <f>CONCATENATE(SnC_5[[#This Row],[Full Name]], "   ", TEXT(SnC_5[[#This Row],[Date]], "yyyy-mm-dd"))</f>
        <v>Julianne Moore   2019-09-26</v>
      </c>
      <c r="B71" s="3" t="str">
        <f>CONCATENATE(SnC_5[[#This Row],[First Name]], " ", SnC_5[[#This Row],[Last Name]])</f>
        <v>Julianne Moore</v>
      </c>
      <c r="C71" s="4">
        <f>IFERROR(YEAR(G71) - YEAR(INDEX(AthleteInfo[#Data], MATCH(SnC_5[[#This Row],[Full Name]], AthleteInfo[Full name], 0), 6)), 99)</f>
        <v>15</v>
      </c>
      <c r="D71" s="4">
        <f>IFERROR(INDEX(AthleteInfo[#Data], MATCH(SnC_5[[#This Row],[Full Name]], AthleteInfo[Full name], 0), 5), 99)</f>
        <v>2004</v>
      </c>
      <c r="E71" s="7" t="str">
        <f t="array" ref="E71">IFERROR(IF(INDEX(AthleteInfo[#Data], MATCH(SnC_5[[#This Row],[Full Name]], AthleteInfo[Full name], 0), 2)&lt;&gt;"",INDEX(AthleteInfo[#Data], MATCH(SnC_5[[#This Row],[Full Name]], AthleteInfo[Full name], 0), 2), "Edit AthleteInfo Tab"), "Edit AthleteInfo Tab")</f>
        <v>F</v>
      </c>
      <c r="F71" s="6">
        <f>IFERROR(INT((G71 - INDEX(AthleteInfo[#Data], MATCH(SnC_5[[#This Row],[Full Name]], AthleteInfo[Full name], 0), 6))/365), 99)</f>
        <v>15</v>
      </c>
      <c r="G71" s="9">
        <v>43734</v>
      </c>
      <c r="H71" t="s">
        <v>521</v>
      </c>
      <c r="I71" t="s">
        <v>452</v>
      </c>
      <c r="J71">
        <v>49.2</v>
      </c>
      <c r="K71">
        <v>10.9</v>
      </c>
      <c r="L71">
        <v>12.1</v>
      </c>
      <c r="M71">
        <v>1.8680000000000001</v>
      </c>
      <c r="N71">
        <v>9.58</v>
      </c>
      <c r="O71">
        <v>9.9</v>
      </c>
      <c r="P71">
        <v>29.368421049999998</v>
      </c>
      <c r="Q71">
        <v>32.549999999999997</v>
      </c>
      <c r="R71">
        <v>5</v>
      </c>
      <c r="S71">
        <v>54.2</v>
      </c>
      <c r="T71">
        <v>1.1000000000000001</v>
      </c>
      <c r="U71" s="2"/>
      <c r="V71" s="2"/>
      <c r="W71" s="2"/>
      <c r="X71" s="2"/>
      <c r="Y71" s="2"/>
      <c r="Z71" s="2"/>
      <c r="AA71" s="2"/>
      <c r="AB71" s="2"/>
    </row>
    <row r="72" spans="1:28">
      <c r="A72" s="3" t="str">
        <f>CONCATENATE(SnC_5[[#This Row],[Full Name]], "   ", TEXT(SnC_5[[#This Row],[Date]], "yyyy-mm-dd"))</f>
        <v>Fred Albrechtson   2017-03-08</v>
      </c>
      <c r="B72" s="3" t="str">
        <f>CONCATENATE(SnC_5[[#This Row],[First Name]], " ", SnC_5[[#This Row],[Last Name]])</f>
        <v>Fred Albrechtson</v>
      </c>
      <c r="C72" s="4">
        <f>IFERROR(YEAR(G72) - YEAR(INDEX(AthleteInfo[#Data], MATCH(SnC_5[[#This Row],[Full Name]], AthleteInfo[Full name], 0), 6)), 99)</f>
        <v>15</v>
      </c>
      <c r="D72" s="4">
        <f>IFERROR(INDEX(AthleteInfo[#Data], MATCH(SnC_5[[#This Row],[Full Name]], AthleteInfo[Full name], 0), 5), 99)</f>
        <v>2002</v>
      </c>
      <c r="E72" s="7" t="str">
        <f t="array" ref="E72">IFERROR(IF(INDEX(AthleteInfo[#Data], MATCH(SnC_5[[#This Row],[Full Name]], AthleteInfo[Full name], 0), 2)&lt;&gt;"",INDEX(AthleteInfo[#Data], MATCH(SnC_5[[#This Row],[Full Name]], AthleteInfo[Full name], 0), 2), "Edit AthleteInfo Tab"), "Edit AthleteInfo Tab")</f>
        <v>M</v>
      </c>
      <c r="F72" s="6">
        <f>IFERROR(INT((G72 - INDEX(AthleteInfo[#Data], MATCH(SnC_5[[#This Row],[Full Name]], AthleteInfo[Full name], 0), 6))/365), 99)</f>
        <v>14</v>
      </c>
      <c r="G72" s="9">
        <v>42802</v>
      </c>
      <c r="H72" t="s">
        <v>522</v>
      </c>
      <c r="I72" t="s">
        <v>523</v>
      </c>
      <c r="J72">
        <v>55.8</v>
      </c>
      <c r="K72">
        <v>10.8</v>
      </c>
      <c r="L72">
        <v>10.9</v>
      </c>
      <c r="M72">
        <v>2.2999999999999998</v>
      </c>
      <c r="N72">
        <v>11.66</v>
      </c>
      <c r="O72">
        <v>10.95</v>
      </c>
      <c r="P72">
        <v>50</v>
      </c>
      <c r="Q72">
        <v>41.60526316</v>
      </c>
      <c r="R72">
        <v>17.5</v>
      </c>
      <c r="S72">
        <v>73.3</v>
      </c>
      <c r="T72">
        <v>1.31</v>
      </c>
    </row>
    <row r="73" spans="1:28">
      <c r="A73" s="3" t="str">
        <f>CONCATENATE(SnC_5[[#This Row],[Full Name]], "   ", TEXT(SnC_5[[#This Row],[Date]], "yyyy-mm-dd"))</f>
        <v>Stephen Lamon   2017-05-19</v>
      </c>
      <c r="B73" s="3" t="str">
        <f>CONCATENATE(SnC_5[[#This Row],[First Name]], " ", SnC_5[[#This Row],[Last Name]])</f>
        <v>Stephen Lamon</v>
      </c>
      <c r="C73" s="4">
        <f>IFERROR(YEAR(G73) - YEAR(INDEX(AthleteInfo[#Data], MATCH(SnC_5[[#This Row],[Full Name]], AthleteInfo[Full name], 0), 6)), 99)</f>
        <v>15</v>
      </c>
      <c r="D73" s="4">
        <f>IFERROR(INDEX(AthleteInfo[#Data], MATCH(SnC_5[[#This Row],[Full Name]], AthleteInfo[Full name], 0), 5), 99)</f>
        <v>2002</v>
      </c>
      <c r="E73" s="7" t="str">
        <f t="array" ref="E73">IFERROR(IF(INDEX(AthleteInfo[#Data], MATCH(SnC_5[[#This Row],[Full Name]], AthleteInfo[Full name], 0), 2)&lt;&gt;"",INDEX(AthleteInfo[#Data], MATCH(SnC_5[[#This Row],[Full Name]], AthleteInfo[Full name], 0), 2), "Edit AthleteInfo Tab"), "Edit AthleteInfo Tab")</f>
        <v>M</v>
      </c>
      <c r="F73" s="6">
        <f>IFERROR(INT((G73 - INDEX(AthleteInfo[#Data], MATCH(SnC_5[[#This Row],[Full Name]], AthleteInfo[Full name], 0), 6))/365), 99)</f>
        <v>14</v>
      </c>
      <c r="G73" s="9">
        <v>42874</v>
      </c>
      <c r="H73" t="s">
        <v>451</v>
      </c>
      <c r="I73" t="s">
        <v>481</v>
      </c>
      <c r="J73">
        <v>67</v>
      </c>
      <c r="K73">
        <v>10.8</v>
      </c>
      <c r="L73">
        <v>10.9</v>
      </c>
      <c r="M73">
        <v>2.33</v>
      </c>
      <c r="N73">
        <v>11.9</v>
      </c>
      <c r="O73">
        <v>12.4</v>
      </c>
      <c r="P73">
        <v>40</v>
      </c>
      <c r="Q73">
        <v>55.8</v>
      </c>
      <c r="R73">
        <v>24</v>
      </c>
      <c r="S73">
        <v>91</v>
      </c>
      <c r="T73">
        <v>1.36</v>
      </c>
    </row>
    <row r="74" spans="1:28">
      <c r="A74" s="3" t="str">
        <f>CONCATENATE(SnC_5[[#This Row],[Full Name]], "   ", TEXT(SnC_5[[#This Row],[Date]], "yyyy-mm-dd"))</f>
        <v>Mila Wittenberg   2018-09-28</v>
      </c>
      <c r="B74" s="3" t="str">
        <f>CONCATENATE(SnC_5[[#This Row],[First Name]], " ", SnC_5[[#This Row],[Last Name]])</f>
        <v>Mila Wittenberg</v>
      </c>
      <c r="C74" s="4">
        <f>IFERROR(YEAR(G74) - YEAR(INDEX(AthleteInfo[#Data], MATCH(SnC_5[[#This Row],[Full Name]], AthleteInfo[Full name], 0), 6)), 99)</f>
        <v>17</v>
      </c>
      <c r="D74" s="4">
        <f>IFERROR(INDEX(AthleteInfo[#Data], MATCH(SnC_5[[#This Row],[Full Name]], AthleteInfo[Full name], 0), 5), 99)</f>
        <v>2001</v>
      </c>
      <c r="E74" s="7" t="str">
        <f t="array" ref="E74">IFERROR(IF(INDEX(AthleteInfo[#Data], MATCH(SnC_5[[#This Row],[Full Name]], AthleteInfo[Full name], 0), 2)&lt;&gt;"",INDEX(AthleteInfo[#Data], MATCH(SnC_5[[#This Row],[Full Name]], AthleteInfo[Full name], 0), 2), "Edit AthleteInfo Tab"), "Edit AthleteInfo Tab")</f>
        <v>F</v>
      </c>
      <c r="F74" s="6">
        <f>IFERROR(INT((G74 - INDEX(AthleteInfo[#Data], MATCH(SnC_5[[#This Row],[Full Name]], AthleteInfo[Full name], 0), 6))/365), 99)</f>
        <v>17</v>
      </c>
      <c r="G74" s="9">
        <v>43371</v>
      </c>
      <c r="H74" t="s">
        <v>519</v>
      </c>
      <c r="I74" t="s">
        <v>520</v>
      </c>
      <c r="J74">
        <v>74</v>
      </c>
      <c r="K74">
        <v>10.8</v>
      </c>
      <c r="L74">
        <v>10.8</v>
      </c>
      <c r="M74">
        <v>2.0699999999999998</v>
      </c>
      <c r="N74">
        <v>9.6199999999999992</v>
      </c>
      <c r="O74">
        <v>9.7799999999999994</v>
      </c>
      <c r="P74">
        <v>44.174999999999997</v>
      </c>
      <c r="Q74">
        <v>45</v>
      </c>
      <c r="R74">
        <v>-1</v>
      </c>
      <c r="S74">
        <v>0</v>
      </c>
      <c r="T74">
        <v>0</v>
      </c>
      <c r="U74" s="2"/>
      <c r="V74" s="2"/>
      <c r="W74" s="2"/>
      <c r="X74" s="2"/>
      <c r="Y74" s="2"/>
      <c r="Z74" s="2"/>
      <c r="AA74" s="2"/>
      <c r="AB74" s="2"/>
    </row>
    <row r="75" spans="1:28">
      <c r="A75" s="3" t="str">
        <f>CONCATENATE(SnC_5[[#This Row],[Full Name]], "   ", TEXT(SnC_5[[#This Row],[Date]], "yyyy-mm-dd"))</f>
        <v>Tyson Green   2019-09-26</v>
      </c>
      <c r="B75" s="3" t="str">
        <f>CONCATENATE(SnC_5[[#This Row],[First Name]], " ", SnC_5[[#This Row],[Last Name]])</f>
        <v>Tyson Green</v>
      </c>
      <c r="C75" s="4">
        <f>IFERROR(YEAR(G75) - YEAR(INDEX(AthleteInfo[#Data], MATCH(SnC_5[[#This Row],[Full Name]], AthleteInfo[Full name], 0), 6)), 99)</f>
        <v>16</v>
      </c>
      <c r="D75" s="4">
        <f>IFERROR(INDEX(AthleteInfo[#Data], MATCH(SnC_5[[#This Row],[Full Name]], AthleteInfo[Full name], 0), 5), 99)</f>
        <v>2003</v>
      </c>
      <c r="E75" s="7" t="str">
        <f t="array" ref="E75">IFERROR(IF(INDEX(AthleteInfo[#Data], MATCH(SnC_5[[#This Row],[Full Name]], AthleteInfo[Full name], 0), 2)&lt;&gt;"",INDEX(AthleteInfo[#Data], MATCH(SnC_5[[#This Row],[Full Name]], AthleteInfo[Full name], 0), 2), "Edit AthleteInfo Tab"), "Edit AthleteInfo Tab")</f>
        <v>M</v>
      </c>
      <c r="F75" s="6">
        <f>IFERROR(INT((G75 - INDEX(AthleteInfo[#Data], MATCH(SnC_5[[#This Row],[Full Name]], AthleteInfo[Full name], 0), 6))/365), 99)</f>
        <v>16</v>
      </c>
      <c r="G75" s="9">
        <v>43734</v>
      </c>
      <c r="H75" t="s">
        <v>524</v>
      </c>
      <c r="I75" t="s">
        <v>525</v>
      </c>
      <c r="J75">
        <v>68.45</v>
      </c>
      <c r="K75">
        <v>10.8</v>
      </c>
      <c r="L75">
        <v>10.1</v>
      </c>
      <c r="M75">
        <v>2.2839999999999998</v>
      </c>
      <c r="N75">
        <v>10.43</v>
      </c>
      <c r="O75">
        <v>10.42</v>
      </c>
      <c r="P75">
        <v>56.28947368</v>
      </c>
      <c r="Q75">
        <v>55</v>
      </c>
      <c r="R75">
        <v>20</v>
      </c>
      <c r="S75">
        <v>88.45</v>
      </c>
      <c r="T75">
        <v>1.29</v>
      </c>
    </row>
    <row r="76" spans="1:28">
      <c r="A76" s="3" t="str">
        <f>CONCATENATE(SnC_5[[#This Row],[Full Name]], "   ", TEXT(SnC_5[[#This Row],[Date]], "yyyy-mm-dd"))</f>
        <v>Joe Davies   2018-09-28</v>
      </c>
      <c r="B76" s="3" t="str">
        <f>CONCATENATE(SnC_5[[#This Row],[First Name]], " ", SnC_5[[#This Row],[Last Name]])</f>
        <v>Joe Davies</v>
      </c>
      <c r="C76" s="4">
        <f>IFERROR(YEAR(G76) - YEAR(INDEX(AthleteInfo[#Data], MATCH(SnC_5[[#This Row],[Full Name]], AthleteInfo[Full name], 0), 6)), 99)</f>
        <v>17</v>
      </c>
      <c r="D76" s="4">
        <f>IFERROR(INDEX(AthleteInfo[#Data], MATCH(SnC_5[[#This Row],[Full Name]], AthleteInfo[Full name], 0), 5), 99)</f>
        <v>2001</v>
      </c>
      <c r="E76" s="7" t="str">
        <f t="array" ref="E76">IFERROR(IF(INDEX(AthleteInfo[#Data], MATCH(SnC_5[[#This Row],[Full Name]], AthleteInfo[Full name], 0), 2)&lt;&gt;"",INDEX(AthleteInfo[#Data], MATCH(SnC_5[[#This Row],[Full Name]], AthleteInfo[Full name], 0), 2), "Edit AthleteInfo Tab"), "Edit AthleteInfo Tab")</f>
        <v>M</v>
      </c>
      <c r="F76" s="6">
        <f>IFERROR(INT((G76 - INDEX(AthleteInfo[#Data], MATCH(SnC_5[[#This Row],[Full Name]], AthleteInfo[Full name], 0), 6))/365), 99)</f>
        <v>17</v>
      </c>
      <c r="G76" s="9">
        <v>43371</v>
      </c>
      <c r="H76" t="s">
        <v>489</v>
      </c>
      <c r="I76" t="s">
        <v>490</v>
      </c>
      <c r="J76">
        <v>66.849999999999994</v>
      </c>
      <c r="K76">
        <v>10.6</v>
      </c>
      <c r="L76">
        <v>10.6</v>
      </c>
      <c r="M76">
        <v>2.21</v>
      </c>
      <c r="N76">
        <v>10.67</v>
      </c>
      <c r="O76">
        <v>10.89</v>
      </c>
      <c r="P76">
        <v>58.125</v>
      </c>
      <c r="Q76">
        <v>61.184210530000001</v>
      </c>
      <c r="R76">
        <v>27.5</v>
      </c>
      <c r="S76">
        <v>94.35</v>
      </c>
      <c r="T76">
        <v>1.41</v>
      </c>
    </row>
    <row r="77" spans="1:28">
      <c r="A77" s="3" t="str">
        <f>CONCATENATE(SnC_5[[#This Row],[Full Name]], "   ", TEXT(SnC_5[[#This Row],[Date]], "yyyy-mm-dd"))</f>
        <v>Gina Cinelli   2019-09-28</v>
      </c>
      <c r="B77" s="3" t="str">
        <f>CONCATENATE(SnC_5[[#This Row],[First Name]], " ", SnC_5[[#This Row],[Last Name]])</f>
        <v>Gina Cinelli</v>
      </c>
      <c r="C77" s="4">
        <f>IFERROR(YEAR(G77) - YEAR(INDEX(AthleteInfo[#Data], MATCH(SnC_5[[#This Row],[Full Name]], AthleteInfo[Full name], 0), 6)), 99)</f>
        <v>22</v>
      </c>
      <c r="D77" s="4">
        <f>IFERROR(INDEX(AthleteInfo[#Data], MATCH(SnC_5[[#This Row],[Full Name]], AthleteInfo[Full name], 0), 5), 99)</f>
        <v>1997</v>
      </c>
      <c r="E77" s="7" t="str">
        <f t="array" ref="E77">IFERROR(IF(INDEX(AthleteInfo[#Data], MATCH(SnC_5[[#This Row],[Full Name]], AthleteInfo[Full name], 0), 2)&lt;&gt;"",INDEX(AthleteInfo[#Data], MATCH(SnC_5[[#This Row],[Full Name]], AthleteInfo[Full name], 0), 2), "Edit AthleteInfo Tab"), "Edit AthleteInfo Tab")</f>
        <v>F</v>
      </c>
      <c r="F77" s="6">
        <f>IFERROR(INT((G77 - INDEX(AthleteInfo[#Data], MATCH(SnC_5[[#This Row],[Full Name]], AthleteInfo[Full name], 0), 6))/365), 99)</f>
        <v>22</v>
      </c>
      <c r="G77" s="9">
        <v>43736</v>
      </c>
      <c r="H77" t="s">
        <v>526</v>
      </c>
      <c r="I77" t="s">
        <v>527</v>
      </c>
      <c r="J77">
        <v>49.6</v>
      </c>
      <c r="K77">
        <v>10.6</v>
      </c>
      <c r="L77">
        <v>10.7</v>
      </c>
      <c r="M77">
        <v>0.93</v>
      </c>
      <c r="N77">
        <v>9.14</v>
      </c>
      <c r="O77">
        <v>8.8699999999999992</v>
      </c>
      <c r="P77">
        <v>37.5</v>
      </c>
      <c r="Q77">
        <v>32.5</v>
      </c>
      <c r="R77">
        <v>8.75</v>
      </c>
      <c r="S77">
        <v>58.35</v>
      </c>
      <c r="T77">
        <v>1.18</v>
      </c>
      <c r="U77" s="2"/>
      <c r="V77" s="2"/>
      <c r="W77" s="2"/>
      <c r="X77" s="2"/>
      <c r="Y77" s="2"/>
      <c r="Z77" s="2"/>
      <c r="AA77" s="2"/>
      <c r="AB77" s="2"/>
    </row>
    <row r="78" spans="1:28">
      <c r="A78" s="3" t="str">
        <f>CONCATENATE(SnC_5[[#This Row],[Full Name]], "   ", TEXT(SnC_5[[#This Row],[Date]], "yyyy-mm-dd"))</f>
        <v>Jenna Sim   2018-09-28</v>
      </c>
      <c r="B78" s="3" t="str">
        <f>CONCATENATE(SnC_5[[#This Row],[First Name]], " ", SnC_5[[#This Row],[Last Name]])</f>
        <v>Jenna Sim</v>
      </c>
      <c r="C78" s="4">
        <f>IFERROR(YEAR(G78) - YEAR(INDEX(AthleteInfo[#Data], MATCH(SnC_5[[#This Row],[Full Name]], AthleteInfo[Full name], 0), 6)), 99)</f>
        <v>19</v>
      </c>
      <c r="D78" s="4">
        <f>IFERROR(INDEX(AthleteInfo[#Data], MATCH(SnC_5[[#This Row],[Full Name]], AthleteInfo[Full name], 0), 5), 99)</f>
        <v>1999</v>
      </c>
      <c r="E78" s="7" t="str">
        <f t="array" ref="E78">IFERROR(IF(INDEX(AthleteInfo[#Data], MATCH(SnC_5[[#This Row],[Full Name]], AthleteInfo[Full name], 0), 2)&lt;&gt;"",INDEX(AthleteInfo[#Data], MATCH(SnC_5[[#This Row],[Full Name]], AthleteInfo[Full name], 0), 2), "Edit AthleteInfo Tab"), "Edit AthleteInfo Tab")</f>
        <v>F</v>
      </c>
      <c r="F78" s="6">
        <f>IFERROR(INT((G78 - INDEX(AthleteInfo[#Data], MATCH(SnC_5[[#This Row],[Full Name]], AthleteInfo[Full name], 0), 6))/365), 99)</f>
        <v>19</v>
      </c>
      <c r="G78" s="9">
        <v>43371</v>
      </c>
      <c r="H78" t="s">
        <v>458</v>
      </c>
      <c r="I78" t="s">
        <v>459</v>
      </c>
      <c r="J78">
        <v>68.599999999999994</v>
      </c>
      <c r="K78">
        <v>10.4</v>
      </c>
      <c r="L78">
        <v>10.8</v>
      </c>
      <c r="M78">
        <v>1.96</v>
      </c>
      <c r="N78">
        <v>8.85</v>
      </c>
      <c r="O78">
        <v>9.49</v>
      </c>
      <c r="P78">
        <v>45</v>
      </c>
      <c r="Q78">
        <v>47.5</v>
      </c>
      <c r="R78">
        <v>7.5</v>
      </c>
      <c r="S78">
        <v>76.099999999999994</v>
      </c>
      <c r="T78">
        <v>1.1100000000000001</v>
      </c>
      <c r="U78" s="2"/>
      <c r="V78" s="2"/>
      <c r="W78" s="2"/>
      <c r="X78" s="2"/>
      <c r="Y78" s="2"/>
      <c r="Z78" s="2"/>
      <c r="AA78" s="2"/>
      <c r="AB78" s="2"/>
    </row>
    <row r="79" spans="1:28">
      <c r="A79" s="3" t="str">
        <f>CONCATENATE(SnC_5[[#This Row],[Full Name]], "   ", TEXT(SnC_5[[#This Row],[Date]], "yyyy-mm-dd"))</f>
        <v>Lucas Sadesky   2018-09-28</v>
      </c>
      <c r="B79" s="3" t="str">
        <f>CONCATENATE(SnC_5[[#This Row],[First Name]], " ", SnC_5[[#This Row],[Last Name]])</f>
        <v>Lucas Sadesky</v>
      </c>
      <c r="C79" s="4">
        <f>IFERROR(YEAR(G79) - YEAR(INDEX(AthleteInfo[#Data], MATCH(SnC_5[[#This Row],[Full Name]], AthleteInfo[Full name], 0), 6)), 99)</f>
        <v>15</v>
      </c>
      <c r="D79" s="4">
        <f>IFERROR(INDEX(AthleteInfo[#Data], MATCH(SnC_5[[#This Row],[Full Name]], AthleteInfo[Full name], 0), 5), 99)</f>
        <v>2003</v>
      </c>
      <c r="E79" s="7" t="str">
        <f t="array" ref="E79">IFERROR(IF(INDEX(AthleteInfo[#Data], MATCH(SnC_5[[#This Row],[Full Name]], AthleteInfo[Full name], 0), 2)&lt;&gt;"",INDEX(AthleteInfo[#Data], MATCH(SnC_5[[#This Row],[Full Name]], AthleteInfo[Full name], 0), 2), "Edit AthleteInfo Tab"), "Edit AthleteInfo Tab")</f>
        <v>M</v>
      </c>
      <c r="F79" s="6">
        <f>IFERROR(INT((G79 - INDEX(AthleteInfo[#Data], MATCH(SnC_5[[#This Row],[Full Name]], AthleteInfo[Full name], 0), 6))/365), 99)</f>
        <v>15</v>
      </c>
      <c r="G79" s="9">
        <v>43371</v>
      </c>
      <c r="H79" t="s">
        <v>479</v>
      </c>
      <c r="I79" t="s">
        <v>480</v>
      </c>
      <c r="J79">
        <v>59.85</v>
      </c>
      <c r="K79">
        <v>10.4</v>
      </c>
      <c r="L79">
        <v>10</v>
      </c>
      <c r="M79">
        <v>2.2200000000000002</v>
      </c>
      <c r="N79">
        <v>11.04</v>
      </c>
      <c r="O79">
        <v>10.199999999999999</v>
      </c>
      <c r="P79">
        <v>58.125</v>
      </c>
      <c r="Q79">
        <v>55</v>
      </c>
      <c r="R79">
        <v>30</v>
      </c>
      <c r="S79">
        <v>89.85</v>
      </c>
      <c r="T79">
        <v>1.5</v>
      </c>
    </row>
    <row r="80" spans="1:28">
      <c r="A80" s="3" t="str">
        <f>CONCATENATE(SnC_5[[#This Row],[Full Name]], "   ", TEXT(SnC_5[[#This Row],[Date]], "yyyy-mm-dd"))</f>
        <v>Benjamin Van Bergeyk   2018-09-28</v>
      </c>
      <c r="B80" s="3" t="str">
        <f>CONCATENATE(SnC_5[[#This Row],[First Name]], " ", SnC_5[[#This Row],[Last Name]])</f>
        <v>Benjamin Van Bergeyk</v>
      </c>
      <c r="C80" s="4">
        <f>IFERROR(YEAR(G80) - YEAR(INDEX(AthleteInfo[#Data], MATCH(SnC_5[[#This Row],[Full Name]], AthleteInfo[Full name], 0), 6)), 99)</f>
        <v>17</v>
      </c>
      <c r="D80" s="4">
        <f>IFERROR(INDEX(AthleteInfo[#Data], MATCH(SnC_5[[#This Row],[Full Name]], AthleteInfo[Full name], 0), 5), 99)</f>
        <v>2001</v>
      </c>
      <c r="E80" s="7" t="str">
        <f t="array" ref="E80">IFERROR(IF(INDEX(AthleteInfo[#Data], MATCH(SnC_5[[#This Row],[Full Name]], AthleteInfo[Full name], 0), 2)&lt;&gt;"",INDEX(AthleteInfo[#Data], MATCH(SnC_5[[#This Row],[Full Name]], AthleteInfo[Full name], 0), 2), "Edit AthleteInfo Tab"), "Edit AthleteInfo Tab")</f>
        <v>M</v>
      </c>
      <c r="F80" s="6">
        <f>IFERROR(INT((G80 - INDEX(AthleteInfo[#Data], MATCH(SnC_5[[#This Row],[Full Name]], AthleteInfo[Full name], 0), 6))/365), 99)</f>
        <v>17</v>
      </c>
      <c r="G80" s="9">
        <v>43371</v>
      </c>
      <c r="H80" t="s">
        <v>482</v>
      </c>
      <c r="I80" t="s">
        <v>528</v>
      </c>
      <c r="J80">
        <v>69.5</v>
      </c>
      <c r="K80">
        <v>10.4</v>
      </c>
      <c r="L80">
        <v>9.6</v>
      </c>
      <c r="M80">
        <v>2.09</v>
      </c>
      <c r="N80">
        <v>10.65</v>
      </c>
      <c r="O80">
        <v>10.57</v>
      </c>
      <c r="P80">
        <v>50</v>
      </c>
      <c r="Q80">
        <v>48.947368419999997</v>
      </c>
      <c r="R80">
        <v>7.5</v>
      </c>
      <c r="S80">
        <v>77</v>
      </c>
      <c r="T80">
        <v>1.1100000000000001</v>
      </c>
    </row>
    <row r="81" spans="1:28">
      <c r="A81" s="3" t="str">
        <f>CONCATENATE(SnC_5[[#This Row],[Full Name]], "   ", TEXT(SnC_5[[#This Row],[Date]], "yyyy-mm-dd"))</f>
        <v>Maggie Rodwell   2018-09-28</v>
      </c>
      <c r="B81" s="3" t="str">
        <f>CONCATENATE(SnC_5[[#This Row],[First Name]], " ", SnC_5[[#This Row],[Last Name]])</f>
        <v>Maggie Rodwell</v>
      </c>
      <c r="C81" s="4">
        <f>IFERROR(YEAR(G81) - YEAR(INDEX(AthleteInfo[#Data], MATCH(SnC_5[[#This Row],[Full Name]], AthleteInfo[Full name], 0), 6)), 99)</f>
        <v>16</v>
      </c>
      <c r="D81" s="4">
        <f>IFERROR(INDEX(AthleteInfo[#Data], MATCH(SnC_5[[#This Row],[Full Name]], AthleteInfo[Full name], 0), 5), 99)</f>
        <v>2002</v>
      </c>
      <c r="E81" s="7" t="str">
        <f t="array" ref="E81">IFERROR(IF(INDEX(AthleteInfo[#Data], MATCH(SnC_5[[#This Row],[Full Name]], AthleteInfo[Full name], 0), 2)&lt;&gt;"",INDEX(AthleteInfo[#Data], MATCH(SnC_5[[#This Row],[Full Name]], AthleteInfo[Full name], 0), 2), "Edit AthleteInfo Tab"), "Edit AthleteInfo Tab")</f>
        <v>F</v>
      </c>
      <c r="F81" s="6">
        <f>IFERROR(INT((G81 - INDEX(AthleteInfo[#Data], MATCH(SnC_5[[#This Row],[Full Name]], AthleteInfo[Full name], 0), 6))/365), 99)</f>
        <v>16</v>
      </c>
      <c r="G81" s="9">
        <v>43371</v>
      </c>
      <c r="H81" t="s">
        <v>501</v>
      </c>
      <c r="I81" t="s">
        <v>529</v>
      </c>
      <c r="J81">
        <v>67.599999999999994</v>
      </c>
      <c r="K81">
        <v>10.4</v>
      </c>
      <c r="L81">
        <v>9.4</v>
      </c>
      <c r="M81">
        <v>2.06</v>
      </c>
      <c r="N81">
        <v>9.89</v>
      </c>
      <c r="O81">
        <v>9.77</v>
      </c>
      <c r="P81">
        <v>44.052631580000003</v>
      </c>
      <c r="Q81">
        <v>45</v>
      </c>
      <c r="R81">
        <v>-1</v>
      </c>
      <c r="S81">
        <v>0</v>
      </c>
      <c r="T81">
        <v>0</v>
      </c>
      <c r="U81" s="2"/>
      <c r="V81" s="2"/>
      <c r="W81" s="2"/>
      <c r="X81" s="2"/>
      <c r="Y81" s="2"/>
      <c r="Z81" s="2"/>
      <c r="AA81" s="2"/>
      <c r="AB81" s="2"/>
    </row>
    <row r="82" spans="1:28">
      <c r="A82" s="3" t="str">
        <f>CONCATENATE(SnC_5[[#This Row],[Full Name]], "   ", TEXT(SnC_5[[#This Row],[Date]], "yyyy-mm-dd"))</f>
        <v>Stephen Moore   2018-09-28</v>
      </c>
      <c r="B82" s="3" t="str">
        <f>CONCATENATE(SnC_5[[#This Row],[First Name]], " ", SnC_5[[#This Row],[Last Name]])</f>
        <v>Stephen Moore</v>
      </c>
      <c r="C82" s="4">
        <f>IFERROR(YEAR(G82) - YEAR(INDEX(AthleteInfo[#Data], MATCH(SnC_5[[#This Row],[Full Name]], AthleteInfo[Full name], 0), 6)), 99)</f>
        <v>16</v>
      </c>
      <c r="D82" s="4">
        <f>IFERROR(INDEX(AthleteInfo[#Data], MATCH(SnC_5[[#This Row],[Full Name]], AthleteInfo[Full name], 0), 5), 99)</f>
        <v>2002</v>
      </c>
      <c r="E82" s="7" t="str">
        <f t="array" ref="E82">IFERROR(IF(INDEX(AthleteInfo[#Data], MATCH(SnC_5[[#This Row],[Full Name]], AthleteInfo[Full name], 0), 2)&lt;&gt;"",INDEX(AthleteInfo[#Data], MATCH(SnC_5[[#This Row],[Full Name]], AthleteInfo[Full name], 0), 2), "Edit AthleteInfo Tab"), "Edit AthleteInfo Tab")</f>
        <v>M</v>
      </c>
      <c r="F82" s="6">
        <f>IFERROR(INT((G82 - INDEX(AthleteInfo[#Data], MATCH(SnC_5[[#This Row],[Full Name]], AthleteInfo[Full name], 0), 6))/365), 99)</f>
        <v>16</v>
      </c>
      <c r="G82" s="9">
        <v>43371</v>
      </c>
      <c r="H82" t="s">
        <v>451</v>
      </c>
      <c r="I82" t="s">
        <v>452</v>
      </c>
      <c r="J82">
        <v>56.05</v>
      </c>
      <c r="K82">
        <v>10.4</v>
      </c>
      <c r="L82">
        <v>10.5</v>
      </c>
      <c r="M82">
        <v>2.41</v>
      </c>
      <c r="N82">
        <v>10.35</v>
      </c>
      <c r="O82">
        <v>11.03</v>
      </c>
      <c r="P82">
        <v>34.263157890000002</v>
      </c>
      <c r="Q82">
        <v>39.524999999999999</v>
      </c>
      <c r="R82">
        <v>15</v>
      </c>
      <c r="S82">
        <v>71.05</v>
      </c>
      <c r="T82">
        <v>1.27</v>
      </c>
    </row>
    <row r="83" spans="1:28">
      <c r="A83" s="3" t="str">
        <f>CONCATENATE(SnC_5[[#This Row],[Full Name]], "   ", TEXT(SnC_5[[#This Row],[Date]], "yyyy-mm-dd"))</f>
        <v>Gabriel Gledhill   2019-09-28</v>
      </c>
      <c r="B83" s="3" t="str">
        <f>CONCATENATE(SnC_5[[#This Row],[First Name]], " ", SnC_5[[#This Row],[Last Name]])</f>
        <v>Gabriel Gledhill</v>
      </c>
      <c r="C83" s="4">
        <f>IFERROR(YEAR(G83) - YEAR(INDEX(AthleteInfo[#Data], MATCH(SnC_5[[#This Row],[Full Name]], AthleteInfo[Full name], 0), 6)), 99)</f>
        <v>17</v>
      </c>
      <c r="D83" s="4">
        <f>IFERROR(INDEX(AthleteInfo[#Data], MATCH(SnC_5[[#This Row],[Full Name]], AthleteInfo[Full name], 0), 5), 99)</f>
        <v>2002</v>
      </c>
      <c r="E83" s="7" t="str">
        <f t="array" ref="E83">IFERROR(IF(INDEX(AthleteInfo[#Data], MATCH(SnC_5[[#This Row],[Full Name]], AthleteInfo[Full name], 0), 2)&lt;&gt;"",INDEX(AthleteInfo[#Data], MATCH(SnC_5[[#This Row],[Full Name]], AthleteInfo[Full name], 0), 2), "Edit AthleteInfo Tab"), "Edit AthleteInfo Tab")</f>
        <v>M</v>
      </c>
      <c r="F83" s="6">
        <f>IFERROR(INT((G83 - INDEX(AthleteInfo[#Data], MATCH(SnC_5[[#This Row],[Full Name]], AthleteInfo[Full name], 0), 6))/365), 99)</f>
        <v>16</v>
      </c>
      <c r="G83" s="9">
        <v>43736</v>
      </c>
      <c r="H83" t="s">
        <v>530</v>
      </c>
      <c r="I83" t="s">
        <v>531</v>
      </c>
      <c r="J83">
        <v>87.75</v>
      </c>
      <c r="K83">
        <v>10.4</v>
      </c>
      <c r="L83">
        <v>10.1</v>
      </c>
      <c r="M83">
        <v>2.2400000000000002</v>
      </c>
      <c r="N83">
        <v>10.64</v>
      </c>
      <c r="O83">
        <v>11.07</v>
      </c>
      <c r="P83">
        <v>73.421052630000005</v>
      </c>
      <c r="Q83">
        <v>67.5</v>
      </c>
      <c r="R83">
        <v>25</v>
      </c>
      <c r="S83">
        <v>112.75</v>
      </c>
      <c r="T83">
        <v>1.28</v>
      </c>
    </row>
    <row r="84" spans="1:28">
      <c r="A84" s="3" t="str">
        <f>CONCATENATE(SnC_5[[#This Row],[Full Name]], "   ", TEXT(SnC_5[[#This Row],[Date]], "yyyy-mm-dd"))</f>
        <v>Emma Wong   2017-03-08</v>
      </c>
      <c r="B84" s="3" t="str">
        <f>CONCATENATE(SnC_5[[#This Row],[First Name]], " ", SnC_5[[#This Row],[Last Name]])</f>
        <v>Emma Wong</v>
      </c>
      <c r="C84" s="4">
        <f>IFERROR(YEAR(G84) - YEAR(INDEX(AthleteInfo[#Data], MATCH(SnC_5[[#This Row],[Full Name]], AthleteInfo[Full name], 0), 6)), 99)</f>
        <v>15</v>
      </c>
      <c r="D84" s="4">
        <f>IFERROR(INDEX(AthleteInfo[#Data], MATCH(SnC_5[[#This Row],[Full Name]], AthleteInfo[Full name], 0), 5), 99)</f>
        <v>2002</v>
      </c>
      <c r="E84" s="7" t="str">
        <f t="array" ref="E84">IFERROR(IF(INDEX(AthleteInfo[#Data], MATCH(SnC_5[[#This Row],[Full Name]], AthleteInfo[Full name], 0), 2)&lt;&gt;"",INDEX(AthleteInfo[#Data], MATCH(SnC_5[[#This Row],[Full Name]], AthleteInfo[Full name], 0), 2), "Edit AthleteInfo Tab"), "Edit AthleteInfo Tab")</f>
        <v>F</v>
      </c>
      <c r="F84" s="6">
        <f>IFERROR(INT((G84 - INDEX(AthleteInfo[#Data], MATCH(SnC_5[[#This Row],[Full Name]], AthleteInfo[Full name], 0), 6))/365), 99)</f>
        <v>14</v>
      </c>
      <c r="G84" s="9">
        <v>42802</v>
      </c>
      <c r="H84" t="s">
        <v>532</v>
      </c>
      <c r="I84" t="s">
        <v>533</v>
      </c>
      <c r="K84">
        <v>10.3</v>
      </c>
      <c r="L84">
        <v>11.6</v>
      </c>
      <c r="M84">
        <v>1.93</v>
      </c>
      <c r="N84">
        <v>9.14</v>
      </c>
      <c r="O84">
        <v>10.08</v>
      </c>
      <c r="P84">
        <v>30</v>
      </c>
      <c r="Q84">
        <v>39.157894740000003</v>
      </c>
      <c r="R84">
        <v>7.5</v>
      </c>
      <c r="S84">
        <v>0</v>
      </c>
      <c r="T84" t="e">
        <v>#DIV/0!</v>
      </c>
      <c r="U84" s="2"/>
      <c r="V84" s="2"/>
      <c r="W84" s="2"/>
      <c r="X84" s="2"/>
      <c r="Y84" s="2"/>
      <c r="Z84" s="2"/>
      <c r="AA84" s="2"/>
      <c r="AB84" s="2"/>
    </row>
    <row r="85" spans="1:28">
      <c r="A85" s="3" t="str">
        <f>CONCATENATE(SnC_5[[#This Row],[Full Name]], "   ", TEXT(SnC_5[[#This Row],[Date]], "yyyy-mm-dd"))</f>
        <v>Martin Williamson   2018-09-28</v>
      </c>
      <c r="B85" s="3" t="str">
        <f>CONCATENATE(SnC_5[[#This Row],[First Name]], " ", SnC_5[[#This Row],[Last Name]])</f>
        <v>Martin Williamson</v>
      </c>
      <c r="C85" s="4">
        <f>IFERROR(YEAR(G85) - YEAR(INDEX(AthleteInfo[#Data], MATCH(SnC_5[[#This Row],[Full Name]], AthleteInfo[Full name], 0), 6)), 99)</f>
        <v>15</v>
      </c>
      <c r="D85" s="4">
        <f>IFERROR(INDEX(AthleteInfo[#Data], MATCH(SnC_5[[#This Row],[Full Name]], AthleteInfo[Full name], 0), 5), 99)</f>
        <v>2003</v>
      </c>
      <c r="E85" s="7" t="str">
        <f t="array" ref="E85">IFERROR(IF(INDEX(AthleteInfo[#Data], MATCH(SnC_5[[#This Row],[Full Name]], AthleteInfo[Full name], 0), 2)&lt;&gt;"",INDEX(AthleteInfo[#Data], MATCH(SnC_5[[#This Row],[Full Name]], AthleteInfo[Full name], 0), 2), "Edit AthleteInfo Tab"), "Edit AthleteInfo Tab")</f>
        <v>M</v>
      </c>
      <c r="F85" s="6">
        <f>IFERROR(INT((G85 - INDEX(AthleteInfo[#Data], MATCH(SnC_5[[#This Row],[Full Name]], AthleteInfo[Full name], 0), 6))/365), 99)</f>
        <v>15</v>
      </c>
      <c r="G85" s="9">
        <v>43371</v>
      </c>
      <c r="H85" t="s">
        <v>534</v>
      </c>
      <c r="I85" t="s">
        <v>535</v>
      </c>
      <c r="J85">
        <v>63.9</v>
      </c>
      <c r="K85">
        <v>10.3</v>
      </c>
      <c r="L85">
        <v>10.199999999999999</v>
      </c>
      <c r="M85">
        <v>2.02</v>
      </c>
      <c r="N85">
        <v>9.83</v>
      </c>
      <c r="O85">
        <v>9.34</v>
      </c>
      <c r="P85">
        <v>41.60526316</v>
      </c>
      <c r="Q85">
        <v>42.5</v>
      </c>
      <c r="R85">
        <v>2.5</v>
      </c>
      <c r="S85">
        <v>66.400000000000006</v>
      </c>
      <c r="T85">
        <v>1.04</v>
      </c>
    </row>
    <row r="86" spans="1:28">
      <c r="A86" s="3" t="str">
        <f>CONCATENATE(SnC_5[[#This Row],[Full Name]], "   ", TEXT(SnC_5[[#This Row],[Date]], "yyyy-mm-dd"))</f>
        <v>Travis Pete   2017-05-19</v>
      </c>
      <c r="B86" s="3" t="str">
        <f>CONCATENATE(SnC_5[[#This Row],[First Name]], " ", SnC_5[[#This Row],[Last Name]])</f>
        <v>Travis Pete</v>
      </c>
      <c r="C86" s="4">
        <f>IFERROR(YEAR(G86) - YEAR(INDEX(AthleteInfo[#Data], MATCH(SnC_5[[#This Row],[Full Name]], AthleteInfo[Full name], 0), 6)), 99)</f>
        <v>99</v>
      </c>
      <c r="D86" s="4">
        <f>IFERROR(INDEX(AthleteInfo[#Data], MATCH(SnC_5[[#This Row],[Full Name]], AthleteInfo[Full name], 0), 5), 99)</f>
        <v>99</v>
      </c>
      <c r="E86" s="7" t="str">
        <f t="array" ref="E86">IFERROR(IF(INDEX(AthleteInfo[#Data], MATCH(SnC_5[[#This Row],[Full Name]], AthleteInfo[Full name], 0), 2)&lt;&gt;"",INDEX(AthleteInfo[#Data], MATCH(SnC_5[[#This Row],[Full Name]], AthleteInfo[Full name], 0), 2), "Edit AthleteInfo Tab"), "Edit AthleteInfo Tab")</f>
        <v>Edit AthleteInfo Tab</v>
      </c>
      <c r="F86" s="6">
        <f>IFERROR(INT((G86 - INDEX(AthleteInfo[#Data], MATCH(SnC_5[[#This Row],[Full Name]], AthleteInfo[Full name], 0), 6))/365), 99)</f>
        <v>99</v>
      </c>
      <c r="G86" s="9">
        <v>42874</v>
      </c>
      <c r="H86" t="s">
        <v>536</v>
      </c>
      <c r="I86" t="s">
        <v>537</v>
      </c>
      <c r="J86">
        <v>68.099999999999994</v>
      </c>
      <c r="K86">
        <v>10.199999999999999</v>
      </c>
      <c r="L86">
        <v>10.9</v>
      </c>
      <c r="M86">
        <v>2.16</v>
      </c>
      <c r="N86">
        <v>10.07</v>
      </c>
      <c r="O86">
        <v>9.93</v>
      </c>
      <c r="P86">
        <v>65</v>
      </c>
      <c r="Q86">
        <v>63.631578949999998</v>
      </c>
      <c r="R86">
        <v>29</v>
      </c>
      <c r="S86">
        <v>97.1</v>
      </c>
      <c r="T86">
        <v>1.43</v>
      </c>
    </row>
    <row r="87" spans="1:28">
      <c r="A87" s="3" t="str">
        <f>CONCATENATE(SnC_5[[#This Row],[Full Name]], "   ", TEXT(SnC_5[[#This Row],[Date]], "yyyy-mm-dd"))</f>
        <v>Aiden Noble   2017-05-19</v>
      </c>
      <c r="B87" s="3" t="str">
        <f>CONCATENATE(SnC_5[[#This Row],[First Name]], " ", SnC_5[[#This Row],[Last Name]])</f>
        <v>Aiden Noble</v>
      </c>
      <c r="C87" s="4">
        <f>IFERROR(YEAR(G87) - YEAR(INDEX(AthleteInfo[#Data], MATCH(SnC_5[[#This Row],[Full Name]], AthleteInfo[Full name], 0), 6)), 99)</f>
        <v>15</v>
      </c>
      <c r="D87" s="4">
        <f>IFERROR(INDEX(AthleteInfo[#Data], MATCH(SnC_5[[#This Row],[Full Name]], AthleteInfo[Full name], 0), 5), 99)</f>
        <v>2002</v>
      </c>
      <c r="E87" s="7" t="str">
        <f t="array" ref="E87">IFERROR(IF(INDEX(AthleteInfo[#Data], MATCH(SnC_5[[#This Row],[Full Name]], AthleteInfo[Full name], 0), 2)&lt;&gt;"",INDEX(AthleteInfo[#Data], MATCH(SnC_5[[#This Row],[Full Name]], AthleteInfo[Full name], 0), 2), "Edit AthleteInfo Tab"), "Edit AthleteInfo Tab")</f>
        <v>M</v>
      </c>
      <c r="F87" s="6">
        <f>IFERROR(INT((G87 - INDEX(AthleteInfo[#Data], MATCH(SnC_5[[#This Row],[Full Name]], AthleteInfo[Full name], 0), 6))/365), 99)</f>
        <v>14</v>
      </c>
      <c r="G87" s="9">
        <v>42874</v>
      </c>
      <c r="H87" t="s">
        <v>491</v>
      </c>
      <c r="I87" t="s">
        <v>465</v>
      </c>
      <c r="J87">
        <v>60.2</v>
      </c>
      <c r="K87">
        <v>10.199999999999999</v>
      </c>
      <c r="L87">
        <v>11.4</v>
      </c>
      <c r="M87">
        <v>2.46</v>
      </c>
      <c r="N87">
        <v>11.52</v>
      </c>
      <c r="O87">
        <v>10.73</v>
      </c>
      <c r="P87">
        <v>40</v>
      </c>
      <c r="Q87">
        <v>46.5</v>
      </c>
      <c r="R87">
        <v>6.5</v>
      </c>
      <c r="S87">
        <v>66.7</v>
      </c>
      <c r="T87">
        <v>1.1100000000000001</v>
      </c>
    </row>
    <row r="88" spans="1:28">
      <c r="A88" s="3" t="str">
        <f>CONCATENATE(SnC_5[[#This Row],[Full Name]], "   ", TEXT(SnC_5[[#This Row],[Date]], "yyyy-mm-dd"))</f>
        <v>Lucas Sadesky   2018-05-20</v>
      </c>
      <c r="B88" s="3" t="str">
        <f>CONCATENATE(SnC_5[[#This Row],[First Name]], " ", SnC_5[[#This Row],[Last Name]])</f>
        <v>Lucas Sadesky</v>
      </c>
      <c r="C88" s="4">
        <f>IFERROR(YEAR(G88) - YEAR(INDEX(AthleteInfo[#Data], MATCH(SnC_5[[#This Row],[Full Name]], AthleteInfo[Full name], 0), 6)), 99)</f>
        <v>15</v>
      </c>
      <c r="D88" s="4">
        <f>IFERROR(INDEX(AthleteInfo[#Data], MATCH(SnC_5[[#This Row],[Full Name]], AthleteInfo[Full name], 0), 5), 99)</f>
        <v>2003</v>
      </c>
      <c r="E88" s="7" t="str">
        <f t="array" ref="E88">IFERROR(IF(INDEX(AthleteInfo[#Data], MATCH(SnC_5[[#This Row],[Full Name]], AthleteInfo[Full name], 0), 2)&lt;&gt;"",INDEX(AthleteInfo[#Data], MATCH(SnC_5[[#This Row],[Full Name]], AthleteInfo[Full name], 0), 2), "Edit AthleteInfo Tab"), "Edit AthleteInfo Tab")</f>
        <v>M</v>
      </c>
      <c r="F88" s="6">
        <f>IFERROR(INT((G88 - INDEX(AthleteInfo[#Data], MATCH(SnC_5[[#This Row],[Full Name]], AthleteInfo[Full name], 0), 6))/365), 99)</f>
        <v>15</v>
      </c>
      <c r="G88" s="9">
        <v>43240</v>
      </c>
      <c r="H88" t="s">
        <v>479</v>
      </c>
      <c r="I88" t="s">
        <v>480</v>
      </c>
      <c r="J88">
        <v>25.863636360000001</v>
      </c>
      <c r="K88">
        <v>10.199999999999999</v>
      </c>
      <c r="L88">
        <v>8.9</v>
      </c>
      <c r="M88">
        <v>2.23</v>
      </c>
      <c r="N88">
        <v>10.53</v>
      </c>
      <c r="O88">
        <v>10.68</v>
      </c>
      <c r="P88">
        <v>51.4</v>
      </c>
      <c r="Q88">
        <v>48.825000000000003</v>
      </c>
      <c r="R88">
        <v>22.5</v>
      </c>
      <c r="S88">
        <v>48.363636360000001</v>
      </c>
      <c r="T88">
        <v>1.87</v>
      </c>
    </row>
    <row r="89" spans="1:28">
      <c r="A89" s="3" t="str">
        <f>CONCATENATE(SnC_5[[#This Row],[Full Name]], "   ", TEXT(SnC_5[[#This Row],[Date]], "yyyy-mm-dd"))</f>
        <v>Fred Albrechtson   2019-09-28</v>
      </c>
      <c r="B89" s="3" t="str">
        <f>CONCATENATE(SnC_5[[#This Row],[First Name]], " ", SnC_5[[#This Row],[Last Name]])</f>
        <v>Fred Albrechtson</v>
      </c>
      <c r="C89" s="4">
        <f>IFERROR(YEAR(G89) - YEAR(INDEX(AthleteInfo[#Data], MATCH(SnC_5[[#This Row],[Full Name]], AthleteInfo[Full name], 0), 6)), 99)</f>
        <v>17</v>
      </c>
      <c r="D89" s="4">
        <f>IFERROR(INDEX(AthleteInfo[#Data], MATCH(SnC_5[[#This Row],[Full Name]], AthleteInfo[Full name], 0), 5), 99)</f>
        <v>2002</v>
      </c>
      <c r="E89" s="7" t="str">
        <f t="array" ref="E89">IFERROR(IF(INDEX(AthleteInfo[#Data], MATCH(SnC_5[[#This Row],[Full Name]], AthleteInfo[Full name], 0), 2)&lt;&gt;"",INDEX(AthleteInfo[#Data], MATCH(SnC_5[[#This Row],[Full Name]], AthleteInfo[Full name], 0), 2), "Edit AthleteInfo Tab"), "Edit AthleteInfo Tab")</f>
        <v>M</v>
      </c>
      <c r="F89" s="6">
        <f>IFERROR(INT((G89 - INDEX(AthleteInfo[#Data], MATCH(SnC_5[[#This Row],[Full Name]], AthleteInfo[Full name], 0), 6))/365), 99)</f>
        <v>17</v>
      </c>
      <c r="G89" s="9">
        <v>43736</v>
      </c>
      <c r="H89" t="s">
        <v>522</v>
      </c>
      <c r="I89" t="s">
        <v>523</v>
      </c>
      <c r="J89">
        <v>63.4</v>
      </c>
      <c r="K89">
        <v>10.199999999999999</v>
      </c>
      <c r="L89">
        <v>10</v>
      </c>
      <c r="M89">
        <v>2.3319999999999999</v>
      </c>
      <c r="N89">
        <v>10.89</v>
      </c>
      <c r="O89">
        <v>10.63</v>
      </c>
      <c r="P89">
        <v>65</v>
      </c>
      <c r="Q89">
        <v>57.5</v>
      </c>
      <c r="R89">
        <v>22.5</v>
      </c>
      <c r="S89">
        <v>85.9</v>
      </c>
      <c r="T89">
        <v>1.35</v>
      </c>
    </row>
    <row r="90" spans="1:28">
      <c r="A90" s="3" t="str">
        <f>CONCATENATE(SnC_5[[#This Row],[Full Name]], "   ", TEXT(SnC_5[[#This Row],[Date]], "yyyy-mm-dd"))</f>
        <v>Natalie Wilkie   2017-03-08</v>
      </c>
      <c r="B90" s="3" t="str">
        <f>CONCATENATE(SnC_5[[#This Row],[First Name]], " ", SnC_5[[#This Row],[Last Name]])</f>
        <v>Natalie Wilkie</v>
      </c>
      <c r="C90" s="4">
        <f>IFERROR(YEAR(G90) - YEAR(INDEX(AthleteInfo[#Data], MATCH(SnC_5[[#This Row],[Full Name]], AthleteInfo[Full name], 0), 6)), 99)</f>
        <v>16</v>
      </c>
      <c r="D90" s="4">
        <f>IFERROR(INDEX(AthleteInfo[#Data], MATCH(SnC_5[[#This Row],[Full Name]], AthleteInfo[Full name], 0), 5), 99)</f>
        <v>2001</v>
      </c>
      <c r="E90" s="7" t="str">
        <f t="array" ref="E90">IFERROR(IF(INDEX(AthleteInfo[#Data], MATCH(SnC_5[[#This Row],[Full Name]], AthleteInfo[Full name], 0), 2)&lt;&gt;"",INDEX(AthleteInfo[#Data], MATCH(SnC_5[[#This Row],[Full Name]], AthleteInfo[Full name], 0), 2), "Edit AthleteInfo Tab"), "Edit AthleteInfo Tab")</f>
        <v>F</v>
      </c>
      <c r="F90" s="6">
        <f>IFERROR(INT((G90 - INDEX(AthleteInfo[#Data], MATCH(SnC_5[[#This Row],[Full Name]], AthleteInfo[Full name], 0), 6))/365), 99)</f>
        <v>16</v>
      </c>
      <c r="G90" s="9">
        <v>42802</v>
      </c>
      <c r="H90" t="s">
        <v>538</v>
      </c>
      <c r="I90" t="s">
        <v>493</v>
      </c>
      <c r="J90">
        <v>60.2</v>
      </c>
      <c r="K90">
        <v>10.1</v>
      </c>
      <c r="L90">
        <v>11.9</v>
      </c>
      <c r="M90">
        <v>1.81</v>
      </c>
      <c r="N90">
        <v>8.6199999999999992</v>
      </c>
      <c r="O90">
        <v>9.11</v>
      </c>
      <c r="P90">
        <v>32.5</v>
      </c>
      <c r="Q90">
        <v>34.263157890000002</v>
      </c>
      <c r="R90">
        <v>-1</v>
      </c>
      <c r="S90">
        <v>0</v>
      </c>
      <c r="T90">
        <v>0</v>
      </c>
      <c r="U90" s="2"/>
      <c r="V90" s="2"/>
      <c r="W90" s="2"/>
      <c r="X90" s="2"/>
      <c r="Y90" s="2"/>
      <c r="Z90" s="2"/>
      <c r="AA90" s="2"/>
      <c r="AB90" s="2"/>
    </row>
    <row r="91" spans="1:28">
      <c r="A91" s="3" t="str">
        <f>CONCATENATE(SnC_5[[#This Row],[Full Name]], "   ", TEXT(SnC_5[[#This Row],[Date]], "yyyy-mm-dd"))</f>
        <v>Emma Wong   2018-05-20</v>
      </c>
      <c r="B91" s="3" t="str">
        <f>CONCATENATE(SnC_5[[#This Row],[First Name]], " ", SnC_5[[#This Row],[Last Name]])</f>
        <v>Emma Wong</v>
      </c>
      <c r="C91" s="4">
        <f>IFERROR(YEAR(G91) - YEAR(INDEX(AthleteInfo[#Data], MATCH(SnC_5[[#This Row],[Full Name]], AthleteInfo[Full name], 0), 6)), 99)</f>
        <v>16</v>
      </c>
      <c r="D91" s="4">
        <f>IFERROR(INDEX(AthleteInfo[#Data], MATCH(SnC_5[[#This Row],[Full Name]], AthleteInfo[Full name], 0), 5), 99)</f>
        <v>2002</v>
      </c>
      <c r="E91" s="7" t="str">
        <f t="array" ref="E91">IFERROR(IF(INDEX(AthleteInfo[#Data], MATCH(SnC_5[[#This Row],[Full Name]], AthleteInfo[Full name], 0), 2)&lt;&gt;"",INDEX(AthleteInfo[#Data], MATCH(SnC_5[[#This Row],[Full Name]], AthleteInfo[Full name], 0), 2), "Edit AthleteInfo Tab"), "Edit AthleteInfo Tab")</f>
        <v>F</v>
      </c>
      <c r="F91" s="6">
        <f>IFERROR(INT((G91 - INDEX(AthleteInfo[#Data], MATCH(SnC_5[[#This Row],[Full Name]], AthleteInfo[Full name], 0), 6))/365), 99)</f>
        <v>15</v>
      </c>
      <c r="G91" s="9">
        <v>43240</v>
      </c>
      <c r="H91" t="s">
        <v>532</v>
      </c>
      <c r="I91" t="s">
        <v>533</v>
      </c>
      <c r="J91">
        <v>73.136363639999999</v>
      </c>
      <c r="K91">
        <v>10.1</v>
      </c>
      <c r="L91">
        <v>11.1</v>
      </c>
      <c r="M91">
        <v>1.99</v>
      </c>
      <c r="N91">
        <v>9.7200000000000006</v>
      </c>
      <c r="O91">
        <v>9.8699999999999992</v>
      </c>
      <c r="P91">
        <v>27.5</v>
      </c>
      <c r="Q91">
        <v>41.60526316</v>
      </c>
      <c r="R91">
        <v>7.5</v>
      </c>
      <c r="S91">
        <v>80.636363639999999</v>
      </c>
      <c r="T91">
        <v>1.1000000000000001</v>
      </c>
      <c r="U91" s="2"/>
      <c r="V91" s="2"/>
      <c r="W91" s="2"/>
      <c r="X91" s="2"/>
      <c r="Y91" s="2"/>
      <c r="Z91" s="2"/>
      <c r="AA91" s="2"/>
      <c r="AB91" s="2"/>
    </row>
    <row r="92" spans="1:28">
      <c r="A92" s="3" t="str">
        <f>CONCATENATE(SnC_5[[#This Row],[Full Name]], "   ", TEXT(SnC_5[[#This Row],[Date]], "yyyy-mm-dd"))</f>
        <v>Fred Albrechtson   2017-05-19</v>
      </c>
      <c r="B92" s="3" t="str">
        <f>CONCATENATE(SnC_5[[#This Row],[First Name]], " ", SnC_5[[#This Row],[Last Name]])</f>
        <v>Fred Albrechtson</v>
      </c>
      <c r="C92" s="4">
        <f>IFERROR(YEAR(G92) - YEAR(INDEX(AthleteInfo[#Data], MATCH(SnC_5[[#This Row],[Full Name]], AthleteInfo[Full name], 0), 6)), 99)</f>
        <v>15</v>
      </c>
      <c r="D92" s="4">
        <f>IFERROR(INDEX(AthleteInfo[#Data], MATCH(SnC_5[[#This Row],[Full Name]], AthleteInfo[Full name], 0), 5), 99)</f>
        <v>2002</v>
      </c>
      <c r="E92" s="7" t="str">
        <f t="array" ref="E92">IFERROR(IF(INDEX(AthleteInfo[#Data], MATCH(SnC_5[[#This Row],[Full Name]], AthleteInfo[Full name], 0), 2)&lt;&gt;"",INDEX(AthleteInfo[#Data], MATCH(SnC_5[[#This Row],[Full Name]], AthleteInfo[Full name], 0), 2), "Edit AthleteInfo Tab"), "Edit AthleteInfo Tab")</f>
        <v>M</v>
      </c>
      <c r="F92" s="6">
        <f>IFERROR(INT((G92 - INDEX(AthleteInfo[#Data], MATCH(SnC_5[[#This Row],[Full Name]], AthleteInfo[Full name], 0), 6))/365), 99)</f>
        <v>14</v>
      </c>
      <c r="G92" s="9">
        <v>42874</v>
      </c>
      <c r="H92" t="s">
        <v>522</v>
      </c>
      <c r="I92" t="s">
        <v>523</v>
      </c>
      <c r="J92">
        <v>55.1</v>
      </c>
      <c r="K92">
        <v>10</v>
      </c>
      <c r="L92">
        <v>9.5</v>
      </c>
      <c r="M92">
        <v>2.17</v>
      </c>
      <c r="N92">
        <v>10.47</v>
      </c>
      <c r="O92">
        <v>9.48</v>
      </c>
      <c r="P92">
        <v>47.5</v>
      </c>
      <c r="Q92">
        <v>40</v>
      </c>
      <c r="R92">
        <v>12.5</v>
      </c>
      <c r="S92">
        <v>67.599999999999994</v>
      </c>
      <c r="T92">
        <v>1.23</v>
      </c>
    </row>
    <row r="93" spans="1:28">
      <c r="A93" s="3" t="str">
        <f>CONCATENATE(SnC_5[[#This Row],[Full Name]], "   ", TEXT(SnC_5[[#This Row],[Date]], "yyyy-mm-dd"))</f>
        <v>Benjamin Van Bergeyk   2018-05-20</v>
      </c>
      <c r="B93" s="3" t="str">
        <f>CONCATENATE(SnC_5[[#This Row],[First Name]], " ", SnC_5[[#This Row],[Last Name]])</f>
        <v>Benjamin Van Bergeyk</v>
      </c>
      <c r="C93" s="4">
        <f>IFERROR(YEAR(G93) - YEAR(INDEX(AthleteInfo[#Data], MATCH(SnC_5[[#This Row],[Full Name]], AthleteInfo[Full name], 0), 6)), 99)</f>
        <v>17</v>
      </c>
      <c r="D93" s="4">
        <f>IFERROR(INDEX(AthleteInfo[#Data], MATCH(SnC_5[[#This Row],[Full Name]], AthleteInfo[Full name], 0), 5), 99)</f>
        <v>2001</v>
      </c>
      <c r="E93" s="7" t="str">
        <f t="array" ref="E93">IFERROR(IF(INDEX(AthleteInfo[#Data], MATCH(SnC_5[[#This Row],[Full Name]], AthleteInfo[Full name], 0), 2)&lt;&gt;"",INDEX(AthleteInfo[#Data], MATCH(SnC_5[[#This Row],[Full Name]], AthleteInfo[Full name], 0), 2), "Edit AthleteInfo Tab"), "Edit AthleteInfo Tab")</f>
        <v>M</v>
      </c>
      <c r="F93" s="6">
        <f>IFERROR(INT((G93 - INDEX(AthleteInfo[#Data], MATCH(SnC_5[[#This Row],[Full Name]], AthleteInfo[Full name], 0), 6))/365), 99)</f>
        <v>16</v>
      </c>
      <c r="G93" s="9">
        <v>43240</v>
      </c>
      <c r="H93" t="s">
        <v>482</v>
      </c>
      <c r="I93" t="s">
        <v>528</v>
      </c>
      <c r="J93">
        <v>81.909090910000003</v>
      </c>
      <c r="K93">
        <v>10</v>
      </c>
      <c r="L93">
        <v>9.1</v>
      </c>
      <c r="M93">
        <v>1.93</v>
      </c>
      <c r="N93">
        <v>9.7799999999999994</v>
      </c>
      <c r="O93">
        <v>9.65</v>
      </c>
      <c r="P93">
        <v>45</v>
      </c>
      <c r="Q93">
        <v>50</v>
      </c>
      <c r="R93">
        <v>2.5</v>
      </c>
      <c r="S93">
        <v>84.409090910000003</v>
      </c>
      <c r="T93">
        <v>1.03</v>
      </c>
    </row>
    <row r="94" spans="1:28">
      <c r="A94" s="3" t="str">
        <f>CONCATENATE(SnC_5[[#This Row],[Full Name]], "   ", TEXT(SnC_5[[#This Row],[Date]], "yyyy-mm-dd"))</f>
        <v>Elizabeth Elliott   2018-05-20</v>
      </c>
      <c r="B94" s="3" t="str">
        <f>CONCATENATE(SnC_5[[#This Row],[First Name]], " ", SnC_5[[#This Row],[Last Name]])</f>
        <v>Elizabeth Elliott</v>
      </c>
      <c r="C94" s="4">
        <f>IFERROR(YEAR(G94) - YEAR(INDEX(AthleteInfo[#Data], MATCH(SnC_5[[#This Row],[Full Name]], AthleteInfo[Full name], 0), 6)), 99)</f>
        <v>18</v>
      </c>
      <c r="D94" s="4">
        <f>IFERROR(INDEX(AthleteInfo[#Data], MATCH(SnC_5[[#This Row],[Full Name]], AthleteInfo[Full name], 0), 5), 99)</f>
        <v>2000</v>
      </c>
      <c r="E94" s="7" t="str">
        <f t="array" ref="E94">IFERROR(IF(INDEX(AthleteInfo[#Data], MATCH(SnC_5[[#This Row],[Full Name]], AthleteInfo[Full name], 0), 2)&lt;&gt;"",INDEX(AthleteInfo[#Data], MATCH(SnC_5[[#This Row],[Full Name]], AthleteInfo[Full name], 0), 2), "Edit AthleteInfo Tab"), "Edit AthleteInfo Tab")</f>
        <v>F</v>
      </c>
      <c r="F94" s="6">
        <f>IFERROR(INT((G94 - INDEX(AthleteInfo[#Data], MATCH(SnC_5[[#This Row],[Full Name]], AthleteInfo[Full name], 0), 6))/365), 99)</f>
        <v>17</v>
      </c>
      <c r="G94" s="9">
        <v>43240</v>
      </c>
      <c r="H94" t="s">
        <v>539</v>
      </c>
      <c r="I94" t="s">
        <v>540</v>
      </c>
      <c r="J94">
        <v>75.954545449999998</v>
      </c>
      <c r="K94">
        <v>10</v>
      </c>
      <c r="L94">
        <v>9.6</v>
      </c>
      <c r="M94">
        <v>1.97</v>
      </c>
      <c r="N94">
        <v>10.18</v>
      </c>
      <c r="O94">
        <v>9.99</v>
      </c>
      <c r="P94">
        <v>30.2</v>
      </c>
      <c r="Q94">
        <v>35</v>
      </c>
      <c r="R94">
        <v>-1</v>
      </c>
      <c r="S94">
        <v>0</v>
      </c>
      <c r="T94">
        <v>0</v>
      </c>
      <c r="U94" s="2"/>
      <c r="V94" s="2"/>
      <c r="W94" s="2"/>
      <c r="X94" s="2"/>
      <c r="Y94" s="2"/>
      <c r="Z94" s="2"/>
      <c r="AA94" s="2"/>
      <c r="AB94" s="2"/>
    </row>
    <row r="95" spans="1:28">
      <c r="A95" s="3" t="str">
        <f>CONCATENATE(SnC_5[[#This Row],[Full Name]], "   ", TEXT(SnC_5[[#This Row],[Date]], "yyyy-mm-dd"))</f>
        <v>Lys Milne   2018-05-20</v>
      </c>
      <c r="B95" s="3" t="str">
        <f>CONCATENATE(SnC_5[[#This Row],[First Name]], " ", SnC_5[[#This Row],[Last Name]])</f>
        <v>Lys Milne</v>
      </c>
      <c r="C95" s="4">
        <f>IFERROR(YEAR(G95) - YEAR(INDEX(AthleteInfo[#Data], MATCH(SnC_5[[#This Row],[Full Name]], AthleteInfo[Full name], 0), 6)), 99)</f>
        <v>15</v>
      </c>
      <c r="D95" s="4">
        <f>IFERROR(INDEX(AthleteInfo[#Data], MATCH(SnC_5[[#This Row],[Full Name]], AthleteInfo[Full name], 0), 5), 99)</f>
        <v>2003</v>
      </c>
      <c r="E95" s="7" t="str">
        <f t="array" ref="E95">IFERROR(IF(INDEX(AthleteInfo[#Data], MATCH(SnC_5[[#This Row],[Full Name]], AthleteInfo[Full name], 0), 2)&lt;&gt;"",INDEX(AthleteInfo[#Data], MATCH(SnC_5[[#This Row],[Full Name]], AthleteInfo[Full name], 0), 2), "Edit AthleteInfo Tab"), "Edit AthleteInfo Tab")</f>
        <v>F</v>
      </c>
      <c r="F95" s="6">
        <f>IFERROR(INT((G95 - INDEX(AthleteInfo[#Data], MATCH(SnC_5[[#This Row],[Full Name]], AthleteInfo[Full name], 0), 6))/365), 99)</f>
        <v>14</v>
      </c>
      <c r="G95" s="9">
        <v>43240</v>
      </c>
      <c r="H95" t="s">
        <v>541</v>
      </c>
      <c r="I95" t="s">
        <v>542</v>
      </c>
      <c r="J95">
        <v>76.909090910000003</v>
      </c>
      <c r="K95">
        <v>10</v>
      </c>
      <c r="L95">
        <v>10.199999999999999</v>
      </c>
      <c r="M95">
        <v>2.4</v>
      </c>
      <c r="N95">
        <v>8.8000000000000007</v>
      </c>
      <c r="O95">
        <v>8.5299999999999994</v>
      </c>
      <c r="P95">
        <v>22.5</v>
      </c>
      <c r="Q95">
        <v>29.368421049999998</v>
      </c>
      <c r="R95">
        <v>0</v>
      </c>
      <c r="S95">
        <v>76.909090910000003</v>
      </c>
      <c r="T95">
        <v>1</v>
      </c>
      <c r="U95" s="2"/>
      <c r="V95" s="2"/>
      <c r="W95" s="2"/>
      <c r="X95" s="2"/>
      <c r="Y95" s="2"/>
      <c r="Z95" s="2"/>
      <c r="AA95" s="2"/>
      <c r="AB95" s="2"/>
    </row>
    <row r="96" spans="1:28">
      <c r="A96" s="3" t="str">
        <f>CONCATENATE(SnC_5[[#This Row],[Full Name]], "   ", TEXT(SnC_5[[#This Row],[Date]], "yyyy-mm-dd"))</f>
        <v>Jacob Hepburn   2019-09-26</v>
      </c>
      <c r="B96" s="3" t="str">
        <f>CONCATENATE(SnC_5[[#This Row],[First Name]], " ", SnC_5[[#This Row],[Last Name]])</f>
        <v>Jacob Hepburn</v>
      </c>
      <c r="C96" s="4">
        <f>IFERROR(YEAR(G96) - YEAR(INDEX(AthleteInfo[#Data], MATCH(SnC_5[[#This Row],[Full Name]], AthleteInfo[Full name], 0), 6)), 99)</f>
        <v>15</v>
      </c>
      <c r="D96" s="4">
        <f>IFERROR(INDEX(AthleteInfo[#Data], MATCH(SnC_5[[#This Row],[Full Name]], AthleteInfo[Full name], 0), 5), 99)</f>
        <v>2004</v>
      </c>
      <c r="E96" s="7" t="str">
        <f t="array" ref="E96">IFERROR(IF(INDEX(AthleteInfo[#Data], MATCH(SnC_5[[#This Row],[Full Name]], AthleteInfo[Full name], 0), 2)&lt;&gt;"",INDEX(AthleteInfo[#Data], MATCH(SnC_5[[#This Row],[Full Name]], AthleteInfo[Full name], 0), 2), "Edit AthleteInfo Tab"), "Edit AthleteInfo Tab")</f>
        <v>M</v>
      </c>
      <c r="F96" s="6">
        <f>IFERROR(INT((G96 - INDEX(AthleteInfo[#Data], MATCH(SnC_5[[#This Row],[Full Name]], AthleteInfo[Full name], 0), 6))/365), 99)</f>
        <v>15</v>
      </c>
      <c r="G96" s="9">
        <v>43734</v>
      </c>
      <c r="H96" t="s">
        <v>543</v>
      </c>
      <c r="I96" t="s">
        <v>471</v>
      </c>
      <c r="J96">
        <v>64.8</v>
      </c>
      <c r="K96">
        <v>10</v>
      </c>
      <c r="L96">
        <v>10.1</v>
      </c>
      <c r="M96">
        <v>2.206</v>
      </c>
      <c r="N96">
        <v>10.02</v>
      </c>
      <c r="O96">
        <v>9.2680000000000007</v>
      </c>
      <c r="P96">
        <v>51.15</v>
      </c>
      <c r="Q96">
        <v>56.28947368</v>
      </c>
      <c r="R96">
        <v>20</v>
      </c>
      <c r="S96">
        <v>84.8</v>
      </c>
      <c r="T96">
        <v>1.31</v>
      </c>
    </row>
    <row r="97" spans="1:28">
      <c r="A97" s="3" t="str">
        <f>CONCATENATE(SnC_5[[#This Row],[Full Name]], "   ", TEXT(SnC_5[[#This Row],[Date]], "yyyy-mm-dd"))</f>
        <v>Aidan Hay   2019-09-26</v>
      </c>
      <c r="B97" s="3" t="str">
        <f>CONCATENATE(SnC_5[[#This Row],[First Name]], " ", SnC_5[[#This Row],[Last Name]])</f>
        <v>Aidan Hay</v>
      </c>
      <c r="C97" s="4">
        <f>IFERROR(YEAR(G97) - YEAR(INDEX(AthleteInfo[#Data], MATCH(SnC_5[[#This Row],[Full Name]], AthleteInfo[Full name], 0), 6)), 99)</f>
        <v>15</v>
      </c>
      <c r="D97" s="4">
        <f>IFERROR(INDEX(AthleteInfo[#Data], MATCH(SnC_5[[#This Row],[Full Name]], AthleteInfo[Full name], 0), 5), 99)</f>
        <v>2004</v>
      </c>
      <c r="E97" s="7" t="str">
        <f t="array" ref="E97">IFERROR(IF(INDEX(AthleteInfo[#Data], MATCH(SnC_5[[#This Row],[Full Name]], AthleteInfo[Full name], 0), 2)&lt;&gt;"",INDEX(AthleteInfo[#Data], MATCH(SnC_5[[#This Row],[Full Name]], AthleteInfo[Full name], 0), 2), "Edit AthleteInfo Tab"), "Edit AthleteInfo Tab")</f>
        <v>M</v>
      </c>
      <c r="F97" s="6">
        <f>IFERROR(INT((G97 - INDEX(AthleteInfo[#Data], MATCH(SnC_5[[#This Row],[Full Name]], AthleteInfo[Full name], 0), 6))/365), 99)</f>
        <v>15</v>
      </c>
      <c r="G97" s="9">
        <v>43734</v>
      </c>
      <c r="H97" t="s">
        <v>544</v>
      </c>
      <c r="I97" t="s">
        <v>545</v>
      </c>
      <c r="J97">
        <v>58.85</v>
      </c>
      <c r="K97">
        <v>10</v>
      </c>
      <c r="L97">
        <v>10.9</v>
      </c>
      <c r="M97">
        <v>2.1160000000000001</v>
      </c>
      <c r="N97">
        <v>8.8940000000000001</v>
      </c>
      <c r="O97">
        <v>9.3000000000000007</v>
      </c>
      <c r="P97">
        <v>44.052631580000003</v>
      </c>
      <c r="Q97">
        <v>44.174999999999997</v>
      </c>
      <c r="R97">
        <v>12.5</v>
      </c>
      <c r="S97">
        <v>71.349999999999994</v>
      </c>
      <c r="T97">
        <v>1.21</v>
      </c>
    </row>
    <row r="98" spans="1:28">
      <c r="A98" s="3" t="str">
        <f>CONCATENATE(SnC_5[[#This Row],[Full Name]], "   ", TEXT(SnC_5[[#This Row],[Date]], "yyyy-mm-dd"))</f>
        <v>Ian Oliphant   2017-05-19</v>
      </c>
      <c r="B98" s="3" t="str">
        <f>CONCATENATE(SnC_5[[#This Row],[First Name]], " ", SnC_5[[#This Row],[Last Name]])</f>
        <v>Ian Oliphant</v>
      </c>
      <c r="C98" s="4">
        <f>IFERROR(YEAR(G98) - YEAR(INDEX(AthleteInfo[#Data], MATCH(SnC_5[[#This Row],[Full Name]], AthleteInfo[Full name], 0), 6)), 99)</f>
        <v>16</v>
      </c>
      <c r="D98" s="4">
        <f>IFERROR(INDEX(AthleteInfo[#Data], MATCH(SnC_5[[#This Row],[Full Name]], AthleteInfo[Full name], 0), 5), 99)</f>
        <v>2001</v>
      </c>
      <c r="E98" s="7" t="str">
        <f t="array" ref="E98">IFERROR(IF(INDEX(AthleteInfo[#Data], MATCH(SnC_5[[#This Row],[Full Name]], AthleteInfo[Full name], 0), 2)&lt;&gt;"",INDEX(AthleteInfo[#Data], MATCH(SnC_5[[#This Row],[Full Name]], AthleteInfo[Full name], 0), 2), "Edit AthleteInfo Tab"), "Edit AthleteInfo Tab")</f>
        <v>M</v>
      </c>
      <c r="F98" s="6">
        <f>IFERROR(INT((G98 - INDEX(AthleteInfo[#Data], MATCH(SnC_5[[#This Row],[Full Name]], AthleteInfo[Full name], 0), 6))/365), 99)</f>
        <v>15</v>
      </c>
      <c r="G98" s="9">
        <v>42874</v>
      </c>
      <c r="H98" t="s">
        <v>494</v>
      </c>
      <c r="I98" t="s">
        <v>546</v>
      </c>
      <c r="J98">
        <v>65.8</v>
      </c>
      <c r="K98">
        <v>9.9</v>
      </c>
      <c r="L98">
        <v>10.6</v>
      </c>
      <c r="M98">
        <v>2.2200000000000002</v>
      </c>
      <c r="N98">
        <v>10.75</v>
      </c>
      <c r="O98">
        <v>10.85</v>
      </c>
      <c r="P98">
        <v>50</v>
      </c>
      <c r="Q98">
        <v>55</v>
      </c>
      <c r="R98">
        <v>16.5</v>
      </c>
      <c r="S98">
        <v>82.3</v>
      </c>
      <c r="T98">
        <v>1.25</v>
      </c>
    </row>
    <row r="99" spans="1:28">
      <c r="A99" s="3" t="str">
        <f>CONCATENATE(SnC_5[[#This Row],[Full Name]], "   ", TEXT(SnC_5[[#This Row],[Date]], "yyyy-mm-dd"))</f>
        <v>Aiden Noble   2018-09-28</v>
      </c>
      <c r="B99" s="3" t="str">
        <f>CONCATENATE(SnC_5[[#This Row],[First Name]], " ", SnC_5[[#This Row],[Last Name]])</f>
        <v>Aiden Noble</v>
      </c>
      <c r="C99" s="4">
        <f>IFERROR(YEAR(G99) - YEAR(INDEX(AthleteInfo[#Data], MATCH(SnC_5[[#This Row],[Full Name]], AthleteInfo[Full name], 0), 6)), 99)</f>
        <v>16</v>
      </c>
      <c r="D99" s="4">
        <f>IFERROR(INDEX(AthleteInfo[#Data], MATCH(SnC_5[[#This Row],[Full Name]], AthleteInfo[Full name], 0), 5), 99)</f>
        <v>2002</v>
      </c>
      <c r="E99" s="7" t="str">
        <f t="array" ref="E99">IFERROR(IF(INDEX(AthleteInfo[#Data], MATCH(SnC_5[[#This Row],[Full Name]], AthleteInfo[Full name], 0), 2)&lt;&gt;"",INDEX(AthleteInfo[#Data], MATCH(SnC_5[[#This Row],[Full Name]], AthleteInfo[Full name], 0), 2), "Edit AthleteInfo Tab"), "Edit AthleteInfo Tab")</f>
        <v>M</v>
      </c>
      <c r="F99" s="6">
        <f>IFERROR(INT((G99 - INDEX(AthleteInfo[#Data], MATCH(SnC_5[[#This Row],[Full Name]], AthleteInfo[Full name], 0), 6))/365), 99)</f>
        <v>16</v>
      </c>
      <c r="G99" s="9">
        <v>43371</v>
      </c>
      <c r="H99" t="s">
        <v>491</v>
      </c>
      <c r="I99" t="s">
        <v>465</v>
      </c>
      <c r="J99">
        <v>61.8</v>
      </c>
      <c r="K99">
        <v>9.9</v>
      </c>
      <c r="L99">
        <v>10.199999999999999</v>
      </c>
      <c r="M99">
        <v>2.39</v>
      </c>
      <c r="N99">
        <v>11.88</v>
      </c>
      <c r="O99">
        <v>11.54</v>
      </c>
      <c r="P99">
        <v>39.524999999999999</v>
      </c>
      <c r="Q99">
        <v>44.052631580000003</v>
      </c>
      <c r="R99">
        <v>7.5</v>
      </c>
      <c r="S99">
        <v>69.3</v>
      </c>
      <c r="T99">
        <v>1.1200000000000001</v>
      </c>
    </row>
    <row r="100" spans="1:28">
      <c r="A100" s="3" t="str">
        <f>CONCATENATE(SnC_5[[#This Row],[Full Name]], "   ", TEXT(SnC_5[[#This Row],[Date]], "yyyy-mm-dd"))</f>
        <v>Lys Milne   2018-09-28</v>
      </c>
      <c r="B100" s="3" t="str">
        <f>CONCATENATE(SnC_5[[#This Row],[First Name]], " ", SnC_5[[#This Row],[Last Name]])</f>
        <v>Lys Milne</v>
      </c>
      <c r="C100" s="4">
        <f>IFERROR(YEAR(G100) - YEAR(INDEX(AthleteInfo[#Data], MATCH(SnC_5[[#This Row],[Full Name]], AthleteInfo[Full name], 0), 6)), 99)</f>
        <v>15</v>
      </c>
      <c r="D100" s="4">
        <f>IFERROR(INDEX(AthleteInfo[#Data], MATCH(SnC_5[[#This Row],[Full Name]], AthleteInfo[Full name], 0), 5), 99)</f>
        <v>2003</v>
      </c>
      <c r="E100" s="7" t="str">
        <f t="array" ref="E100">IFERROR(IF(INDEX(AthleteInfo[#Data], MATCH(SnC_5[[#This Row],[Full Name]], AthleteInfo[Full name], 0), 2)&lt;&gt;"",INDEX(AthleteInfo[#Data], MATCH(SnC_5[[#This Row],[Full Name]], AthleteInfo[Full name], 0), 2), "Edit AthleteInfo Tab"), "Edit AthleteInfo Tab")</f>
        <v>F</v>
      </c>
      <c r="F100" s="6">
        <f>IFERROR(INT((G100 - INDEX(AthleteInfo[#Data], MATCH(SnC_5[[#This Row],[Full Name]], AthleteInfo[Full name], 0), 6))/365), 99)</f>
        <v>15</v>
      </c>
      <c r="G100" s="9">
        <v>43371</v>
      </c>
      <c r="H100" t="s">
        <v>541</v>
      </c>
      <c r="I100" t="s">
        <v>542</v>
      </c>
      <c r="J100">
        <v>50.7</v>
      </c>
      <c r="K100">
        <v>9.9</v>
      </c>
      <c r="L100">
        <v>8.4</v>
      </c>
      <c r="M100">
        <v>2.09</v>
      </c>
      <c r="N100">
        <v>9.41</v>
      </c>
      <c r="O100">
        <v>8.84</v>
      </c>
      <c r="P100">
        <v>25.574999999999999</v>
      </c>
      <c r="Q100">
        <v>30</v>
      </c>
      <c r="R100">
        <v>0</v>
      </c>
      <c r="S100">
        <v>50.7</v>
      </c>
      <c r="T100">
        <v>1</v>
      </c>
      <c r="U100" s="2"/>
      <c r="V100" s="2"/>
      <c r="W100" s="2"/>
      <c r="X100" s="2"/>
      <c r="Y100" s="2"/>
      <c r="Z100" s="2"/>
      <c r="AA100" s="2"/>
      <c r="AB100" s="2"/>
    </row>
    <row r="101" spans="1:28">
      <c r="A101" s="3" t="str">
        <f>CONCATENATE(SnC_5[[#This Row],[Full Name]], "   ", TEXT(SnC_5[[#This Row],[Date]], "yyyy-mm-dd"))</f>
        <v>Joe Davies   2018-05-20</v>
      </c>
      <c r="B101" s="3" t="str">
        <f>CONCATENATE(SnC_5[[#This Row],[First Name]], " ", SnC_5[[#This Row],[Last Name]])</f>
        <v>Joe Davies</v>
      </c>
      <c r="C101" s="4">
        <f>IFERROR(YEAR(G101) - YEAR(INDEX(AthleteInfo[#Data], MATCH(SnC_5[[#This Row],[Full Name]], AthleteInfo[Full name], 0), 6)), 99)</f>
        <v>17</v>
      </c>
      <c r="D101" s="4">
        <f>IFERROR(INDEX(AthleteInfo[#Data], MATCH(SnC_5[[#This Row],[Full Name]], AthleteInfo[Full name], 0), 5), 99)</f>
        <v>2001</v>
      </c>
      <c r="E101" s="7" t="str">
        <f t="array" ref="E101">IFERROR(IF(INDEX(AthleteInfo[#Data], MATCH(SnC_5[[#This Row],[Full Name]], AthleteInfo[Full name], 0), 2)&lt;&gt;"",INDEX(AthleteInfo[#Data], MATCH(SnC_5[[#This Row],[Full Name]], AthleteInfo[Full name], 0), 2), "Edit AthleteInfo Tab"), "Edit AthleteInfo Tab")</f>
        <v>M</v>
      </c>
      <c r="F101" s="6">
        <f>IFERROR(INT((G101 - INDEX(AthleteInfo[#Data], MATCH(SnC_5[[#This Row],[Full Name]], AthleteInfo[Full name], 0), 6))/365), 99)</f>
        <v>17</v>
      </c>
      <c r="G101" s="9">
        <v>43240</v>
      </c>
      <c r="H101" t="s">
        <v>489</v>
      </c>
      <c r="I101" t="s">
        <v>490</v>
      </c>
      <c r="J101">
        <v>79.090909089999997</v>
      </c>
      <c r="K101">
        <v>9.8000000000000007</v>
      </c>
      <c r="L101">
        <v>9.4</v>
      </c>
      <c r="M101">
        <v>2.19</v>
      </c>
      <c r="N101">
        <v>10.26</v>
      </c>
      <c r="O101">
        <v>10.53</v>
      </c>
      <c r="P101">
        <v>60</v>
      </c>
      <c r="Q101">
        <v>60</v>
      </c>
      <c r="R101">
        <v>25</v>
      </c>
      <c r="S101">
        <v>104.0909091</v>
      </c>
      <c r="T101">
        <v>1.32</v>
      </c>
    </row>
    <row r="102" spans="1:28">
      <c r="A102" s="3" t="str">
        <f>CONCATENATE(SnC_5[[#This Row],[Full Name]], "   ", TEXT(SnC_5[[#This Row],[Date]], "yyyy-mm-dd"))</f>
        <v>Ian Mayer   2019-09-26</v>
      </c>
      <c r="B102" s="3" t="str">
        <f>CONCATENATE(SnC_5[[#This Row],[First Name]], " ", SnC_5[[#This Row],[Last Name]])</f>
        <v>Ian Mayer</v>
      </c>
      <c r="C102" s="4">
        <f>IFERROR(YEAR(G102) - YEAR(INDEX(AthleteInfo[#Data], MATCH(SnC_5[[#This Row],[Full Name]], AthleteInfo[Full name], 0), 6)), 99)</f>
        <v>16</v>
      </c>
      <c r="D102" s="4">
        <f>IFERROR(INDEX(AthleteInfo[#Data], MATCH(SnC_5[[#This Row],[Full Name]], AthleteInfo[Full name], 0), 5), 99)</f>
        <v>2003</v>
      </c>
      <c r="E102" s="7" t="str">
        <f t="array" ref="E102">IFERROR(IF(INDEX(AthleteInfo[#Data], MATCH(SnC_5[[#This Row],[Full Name]], AthleteInfo[Full name], 0), 2)&lt;&gt;"",INDEX(AthleteInfo[#Data], MATCH(SnC_5[[#This Row],[Full Name]], AthleteInfo[Full name], 0), 2), "Edit AthleteInfo Tab"), "Edit AthleteInfo Tab")</f>
        <v>M</v>
      </c>
      <c r="F102" s="6">
        <f>IFERROR(INT((G102 - INDEX(AthleteInfo[#Data], MATCH(SnC_5[[#This Row],[Full Name]], AthleteInfo[Full name], 0), 6))/365), 99)</f>
        <v>16</v>
      </c>
      <c r="G102" s="9">
        <v>43734</v>
      </c>
      <c r="H102" t="s">
        <v>494</v>
      </c>
      <c r="I102" t="s">
        <v>547</v>
      </c>
      <c r="J102">
        <v>57.45</v>
      </c>
      <c r="K102">
        <v>9.6999999999999993</v>
      </c>
      <c r="L102">
        <v>9</v>
      </c>
      <c r="M102">
        <v>2.1240000000000001</v>
      </c>
      <c r="N102">
        <v>10.256</v>
      </c>
      <c r="O102">
        <v>9.8819999999999997</v>
      </c>
      <c r="P102">
        <v>46.5</v>
      </c>
      <c r="Q102">
        <v>48.947368419999997</v>
      </c>
      <c r="R102">
        <v>23.75</v>
      </c>
      <c r="S102">
        <v>81.2</v>
      </c>
      <c r="T102">
        <v>1.41</v>
      </c>
    </row>
    <row r="103" spans="1:28">
      <c r="A103" s="3" t="str">
        <f>CONCATENATE(SnC_5[[#This Row],[Full Name]], "   ", TEXT(SnC_5[[#This Row],[Date]], "yyyy-mm-dd"))</f>
        <v>Emily Macleod   2019-09-26</v>
      </c>
      <c r="B103" s="3" t="str">
        <f>CONCATENATE(SnC_5[[#This Row],[First Name]], " ", SnC_5[[#This Row],[Last Name]])</f>
        <v>Emily Macleod</v>
      </c>
      <c r="C103" s="4">
        <f>IFERROR(YEAR(G103) - YEAR(INDEX(AthleteInfo[#Data], MATCH(SnC_5[[#This Row],[Full Name]], AthleteInfo[Full name], 0), 6)), 99)</f>
        <v>16</v>
      </c>
      <c r="D103" s="4">
        <f>IFERROR(INDEX(AthleteInfo[#Data], MATCH(SnC_5[[#This Row],[Full Name]], AthleteInfo[Full name], 0), 5), 99)</f>
        <v>2003</v>
      </c>
      <c r="E103" s="7" t="str">
        <f t="array" ref="E103">IFERROR(IF(INDEX(AthleteInfo[#Data], MATCH(SnC_5[[#This Row],[Full Name]], AthleteInfo[Full name], 0), 2)&lt;&gt;"",INDEX(AthleteInfo[#Data], MATCH(SnC_5[[#This Row],[Full Name]], AthleteInfo[Full name], 0), 2), "Edit AthleteInfo Tab"), "Edit AthleteInfo Tab")</f>
        <v>F</v>
      </c>
      <c r="F103" s="6">
        <f>IFERROR(INT((G103 - INDEX(AthleteInfo[#Data], MATCH(SnC_5[[#This Row],[Full Name]], AthleteInfo[Full name], 0), 6))/365), 99)</f>
        <v>16</v>
      </c>
      <c r="G103" s="9">
        <v>43734</v>
      </c>
      <c r="H103" t="s">
        <v>548</v>
      </c>
      <c r="I103" t="s">
        <v>549</v>
      </c>
      <c r="J103">
        <v>62.9</v>
      </c>
      <c r="K103">
        <v>9.6999999999999993</v>
      </c>
      <c r="L103">
        <v>9.4</v>
      </c>
      <c r="M103">
        <v>2.2200000000000002</v>
      </c>
      <c r="N103">
        <v>10.48</v>
      </c>
      <c r="O103">
        <v>10.468</v>
      </c>
      <c r="P103">
        <v>39.157894740000003</v>
      </c>
      <c r="Q103">
        <v>41.60526316</v>
      </c>
      <c r="R103">
        <v>5</v>
      </c>
      <c r="S103">
        <v>67.900000000000006</v>
      </c>
      <c r="T103">
        <v>1.08</v>
      </c>
      <c r="U103" s="2"/>
      <c r="V103" s="2"/>
      <c r="W103" s="2"/>
      <c r="X103" s="2"/>
      <c r="Y103" s="2"/>
      <c r="Z103" s="2"/>
      <c r="AA103" s="2"/>
      <c r="AB103" s="2"/>
    </row>
    <row r="104" spans="1:28">
      <c r="A104" s="3" t="str">
        <f>CONCATENATE(SnC_5[[#This Row],[Full Name]], "   ", TEXT(SnC_5[[#This Row],[Date]], "yyyy-mm-dd"))</f>
        <v>Amelia Wells   2017-03-08</v>
      </c>
      <c r="B104" s="3" t="str">
        <f>CONCATENATE(SnC_5[[#This Row],[First Name]], " ", SnC_5[[#This Row],[Last Name]])</f>
        <v>Amelia Wells</v>
      </c>
      <c r="C104" s="4">
        <f>IFERROR(YEAR(G104) - YEAR(INDEX(AthleteInfo[#Data], MATCH(SnC_5[[#This Row],[Full Name]], AthleteInfo[Full name], 0), 6)), 99)</f>
        <v>15</v>
      </c>
      <c r="D104" s="4">
        <f>IFERROR(INDEX(AthleteInfo[#Data], MATCH(SnC_5[[#This Row],[Full Name]], AthleteInfo[Full name], 0), 5), 99)</f>
        <v>2002</v>
      </c>
      <c r="E104" s="7" t="str">
        <f t="array" ref="E104">IFERROR(IF(INDEX(AthleteInfo[#Data], MATCH(SnC_5[[#This Row],[Full Name]], AthleteInfo[Full name], 0), 2)&lt;&gt;"",INDEX(AthleteInfo[#Data], MATCH(SnC_5[[#This Row],[Full Name]], AthleteInfo[Full name], 0), 2), "Edit AthleteInfo Tab"), "Edit AthleteInfo Tab")</f>
        <v>F</v>
      </c>
      <c r="F104" s="6">
        <f>IFERROR(INT((G104 - INDEX(AthleteInfo[#Data], MATCH(SnC_5[[#This Row],[Full Name]], AthleteInfo[Full name], 0), 6))/365), 99)</f>
        <v>14</v>
      </c>
      <c r="G104" s="9">
        <v>42802</v>
      </c>
      <c r="H104" t="s">
        <v>550</v>
      </c>
      <c r="I104" t="s">
        <v>551</v>
      </c>
      <c r="J104">
        <v>45.9</v>
      </c>
      <c r="K104">
        <v>9.6</v>
      </c>
      <c r="L104">
        <v>8.6</v>
      </c>
      <c r="M104">
        <v>1.84</v>
      </c>
      <c r="N104">
        <v>8.81</v>
      </c>
      <c r="O104">
        <v>8.39</v>
      </c>
      <c r="P104">
        <v>31.8</v>
      </c>
      <c r="Q104">
        <v>41.60526316</v>
      </c>
      <c r="R104">
        <v>-1</v>
      </c>
      <c r="S104">
        <v>0</v>
      </c>
      <c r="T104">
        <v>0</v>
      </c>
      <c r="U104" s="2"/>
      <c r="V104" s="2"/>
      <c r="W104" s="2"/>
      <c r="X104" s="2"/>
      <c r="Y104" s="2"/>
      <c r="Z104" s="2"/>
      <c r="AA104" s="2"/>
      <c r="AB104" s="2"/>
    </row>
    <row r="105" spans="1:28">
      <c r="A105" s="3" t="str">
        <f>CONCATENATE(SnC_5[[#This Row],[Full Name]], "   ", TEXT(SnC_5[[#This Row],[Date]], "yyyy-mm-dd"))</f>
        <v>Reese Critchlow   2018-05-20</v>
      </c>
      <c r="B105" s="3" t="str">
        <f>CONCATENATE(SnC_5[[#This Row],[First Name]], " ", SnC_5[[#This Row],[Last Name]])</f>
        <v>Reese Critchlow</v>
      </c>
      <c r="C105" s="4">
        <f>IFERROR(YEAR(G105) - YEAR(INDEX(AthleteInfo[#Data], MATCH(SnC_5[[#This Row],[Full Name]], AthleteInfo[Full name], 0), 6)), 99)</f>
        <v>16</v>
      </c>
      <c r="D105" s="4">
        <f>IFERROR(INDEX(AthleteInfo[#Data], MATCH(SnC_5[[#This Row],[Full Name]], AthleteInfo[Full name], 0), 5), 99)</f>
        <v>2002</v>
      </c>
      <c r="E105" s="7" t="str">
        <f t="array" ref="E105">IFERROR(IF(INDEX(AthleteInfo[#Data], MATCH(SnC_5[[#This Row],[Full Name]], AthleteInfo[Full name], 0), 2)&lt;&gt;"",INDEX(AthleteInfo[#Data], MATCH(SnC_5[[#This Row],[Full Name]], AthleteInfo[Full name], 0), 2), "Edit AthleteInfo Tab"), "Edit AthleteInfo Tab")</f>
        <v>M</v>
      </c>
      <c r="F105" s="6">
        <f>IFERROR(INT((G105 - INDEX(AthleteInfo[#Data], MATCH(SnC_5[[#This Row],[Full Name]], AthleteInfo[Full name], 0), 6))/365), 99)</f>
        <v>16</v>
      </c>
      <c r="G105" s="9">
        <v>43240</v>
      </c>
      <c r="H105" t="s">
        <v>552</v>
      </c>
      <c r="I105" t="s">
        <v>553</v>
      </c>
      <c r="K105">
        <v>9.6</v>
      </c>
      <c r="L105">
        <v>10.6</v>
      </c>
      <c r="M105">
        <v>2.2599999999999998</v>
      </c>
      <c r="N105">
        <v>11.67</v>
      </c>
      <c r="O105">
        <v>11.61</v>
      </c>
      <c r="P105">
        <v>40</v>
      </c>
      <c r="Q105">
        <v>45</v>
      </c>
      <c r="R105">
        <v>5</v>
      </c>
      <c r="S105">
        <v>0</v>
      </c>
      <c r="T105" t="e">
        <v>#DIV/0!</v>
      </c>
    </row>
    <row r="106" spans="1:28">
      <c r="A106" s="3" t="str">
        <f>CONCATENATE(SnC_5[[#This Row],[Full Name]], "   ", TEXT(SnC_5[[#This Row],[Date]], "yyyy-mm-dd"))</f>
        <v>Stephen Moore   2018-05-20</v>
      </c>
      <c r="B106" s="3" t="str">
        <f>CONCATENATE(SnC_5[[#This Row],[First Name]], " ", SnC_5[[#This Row],[Last Name]])</f>
        <v>Stephen Moore</v>
      </c>
      <c r="C106" s="4">
        <f>IFERROR(YEAR(G106) - YEAR(INDEX(AthleteInfo[#Data], MATCH(SnC_5[[#This Row],[Full Name]], AthleteInfo[Full name], 0), 6)), 99)</f>
        <v>16</v>
      </c>
      <c r="D106" s="4">
        <f>IFERROR(INDEX(AthleteInfo[#Data], MATCH(SnC_5[[#This Row],[Full Name]], AthleteInfo[Full name], 0), 5), 99)</f>
        <v>2002</v>
      </c>
      <c r="E106" s="7" t="str">
        <f t="array" ref="E106">IFERROR(IF(INDEX(AthleteInfo[#Data], MATCH(SnC_5[[#This Row],[Full Name]], AthleteInfo[Full name], 0), 2)&lt;&gt;"",INDEX(AthleteInfo[#Data], MATCH(SnC_5[[#This Row],[Full Name]], AthleteInfo[Full name], 0), 2), "Edit AthleteInfo Tab"), "Edit AthleteInfo Tab")</f>
        <v>M</v>
      </c>
      <c r="F106" s="6">
        <f>IFERROR(INT((G106 - INDEX(AthleteInfo[#Data], MATCH(SnC_5[[#This Row],[Full Name]], AthleteInfo[Full name], 0), 6))/365), 99)</f>
        <v>16</v>
      </c>
      <c r="G106" s="9">
        <v>43240</v>
      </c>
      <c r="H106" t="s">
        <v>451</v>
      </c>
      <c r="I106" t="s">
        <v>452</v>
      </c>
      <c r="K106">
        <v>9.6</v>
      </c>
      <c r="L106">
        <v>11.2</v>
      </c>
      <c r="M106">
        <v>2.3199999999999998</v>
      </c>
      <c r="N106">
        <v>10.1</v>
      </c>
      <c r="O106">
        <v>11.19</v>
      </c>
      <c r="P106">
        <v>30</v>
      </c>
      <c r="Q106">
        <v>37.200000000000003</v>
      </c>
      <c r="R106">
        <v>5</v>
      </c>
      <c r="S106">
        <v>0</v>
      </c>
      <c r="T106" t="e">
        <v>#DIV/0!</v>
      </c>
    </row>
    <row r="107" spans="1:28">
      <c r="A107" s="3" t="str">
        <f>CONCATENATE(SnC_5[[#This Row],[Full Name]], "   ", TEXT(SnC_5[[#This Row],[Date]], "yyyy-mm-dd"))</f>
        <v>Sophia Van Varseveld   2018-05-20</v>
      </c>
      <c r="B107" s="3" t="str">
        <f>CONCATENATE(SnC_5[[#This Row],[First Name]], " ", SnC_5[[#This Row],[Last Name]])</f>
        <v>Sophia Van Varseveld</v>
      </c>
      <c r="C107" s="4">
        <f>IFERROR(YEAR(G107) - YEAR(INDEX(AthleteInfo[#Data], MATCH(SnC_5[[#This Row],[Full Name]], AthleteInfo[Full name], 0), 6)), 99)</f>
        <v>15</v>
      </c>
      <c r="D107" s="4">
        <f>IFERROR(INDEX(AthleteInfo[#Data], MATCH(SnC_5[[#This Row],[Full Name]], AthleteInfo[Full name], 0), 5), 99)</f>
        <v>2003</v>
      </c>
      <c r="E107" s="7" t="str">
        <f t="array" ref="E107">IFERROR(IF(INDEX(AthleteInfo[#Data], MATCH(SnC_5[[#This Row],[Full Name]], AthleteInfo[Full name], 0), 2)&lt;&gt;"",INDEX(AthleteInfo[#Data], MATCH(SnC_5[[#This Row],[Full Name]], AthleteInfo[Full name], 0), 2), "Edit AthleteInfo Tab"), "Edit AthleteInfo Tab")</f>
        <v>F</v>
      </c>
      <c r="F107" s="6">
        <f>IFERROR(INT((G107 - INDEX(AthleteInfo[#Data], MATCH(SnC_5[[#This Row],[Full Name]], AthleteInfo[Full name], 0), 6))/365), 99)</f>
        <v>15</v>
      </c>
      <c r="G107" s="9">
        <v>43240</v>
      </c>
      <c r="H107" t="s">
        <v>554</v>
      </c>
      <c r="I107" t="s">
        <v>555</v>
      </c>
      <c r="J107">
        <v>75.909090910000003</v>
      </c>
      <c r="K107">
        <v>9.6</v>
      </c>
      <c r="L107">
        <v>9.1</v>
      </c>
      <c r="M107">
        <v>1.87</v>
      </c>
      <c r="N107">
        <v>8.69</v>
      </c>
      <c r="O107">
        <v>8.44</v>
      </c>
      <c r="P107">
        <v>27.5</v>
      </c>
      <c r="Q107">
        <v>32.5</v>
      </c>
      <c r="R107">
        <v>-1</v>
      </c>
      <c r="S107">
        <v>0</v>
      </c>
      <c r="T107">
        <v>0</v>
      </c>
      <c r="U107" s="2"/>
      <c r="V107" s="2"/>
      <c r="W107" s="2"/>
      <c r="X107" s="2"/>
      <c r="Y107" s="2"/>
      <c r="Z107" s="2"/>
      <c r="AA107" s="2"/>
      <c r="AB107" s="2"/>
    </row>
    <row r="108" spans="1:28">
      <c r="A108" s="3" t="str">
        <f>CONCATENATE(SnC_5[[#This Row],[Full Name]], "   ", TEXT(SnC_5[[#This Row],[Date]], "yyyy-mm-dd"))</f>
        <v>Amelia Wells   2018-09-28</v>
      </c>
      <c r="B108" s="3" t="str">
        <f>CONCATENATE(SnC_5[[#This Row],[First Name]], " ", SnC_5[[#This Row],[Last Name]])</f>
        <v>Amelia Wells</v>
      </c>
      <c r="C108" s="4">
        <f>IFERROR(YEAR(G108) - YEAR(INDEX(AthleteInfo[#Data], MATCH(SnC_5[[#This Row],[Full Name]], AthleteInfo[Full name], 0), 6)), 99)</f>
        <v>16</v>
      </c>
      <c r="D108" s="4">
        <f>IFERROR(INDEX(AthleteInfo[#Data], MATCH(SnC_5[[#This Row],[Full Name]], AthleteInfo[Full name], 0), 5), 99)</f>
        <v>2002</v>
      </c>
      <c r="E108" s="7" t="str">
        <f t="array" ref="E108">IFERROR(IF(INDEX(AthleteInfo[#Data], MATCH(SnC_5[[#This Row],[Full Name]], AthleteInfo[Full name], 0), 2)&lt;&gt;"",INDEX(AthleteInfo[#Data], MATCH(SnC_5[[#This Row],[Full Name]], AthleteInfo[Full name], 0), 2), "Edit AthleteInfo Tab"), "Edit AthleteInfo Tab")</f>
        <v>F</v>
      </c>
      <c r="F108" s="6">
        <f>IFERROR(INT((G108 - INDEX(AthleteInfo[#Data], MATCH(SnC_5[[#This Row],[Full Name]], AthleteInfo[Full name], 0), 6))/365), 99)</f>
        <v>16</v>
      </c>
      <c r="G108" s="9">
        <v>43371</v>
      </c>
      <c r="H108" t="s">
        <v>550</v>
      </c>
      <c r="I108" t="s">
        <v>551</v>
      </c>
      <c r="J108">
        <v>68.2</v>
      </c>
      <c r="K108">
        <v>9.6</v>
      </c>
      <c r="L108">
        <v>8.8000000000000007</v>
      </c>
      <c r="M108">
        <v>1.86</v>
      </c>
      <c r="N108">
        <v>9.01</v>
      </c>
      <c r="O108">
        <v>9.16</v>
      </c>
      <c r="P108">
        <v>41.60526316</v>
      </c>
      <c r="Q108">
        <v>44.052631580000003</v>
      </c>
      <c r="R108">
        <v>-1</v>
      </c>
      <c r="S108">
        <v>0</v>
      </c>
      <c r="T108">
        <v>0</v>
      </c>
      <c r="U108" s="2"/>
      <c r="V108" s="2"/>
      <c r="W108" s="2"/>
      <c r="X108" s="2"/>
      <c r="Y108" s="2"/>
      <c r="Z108" s="2"/>
      <c r="AA108" s="2"/>
      <c r="AB108" s="2"/>
    </row>
    <row r="109" spans="1:28">
      <c r="A109" s="3" t="str">
        <f>CONCATENATE(SnC_5[[#This Row],[Full Name]], "   ", TEXT(SnC_5[[#This Row],[Date]], "yyyy-mm-dd"))</f>
        <v>Alexandra Luxmoore   2019-09-26</v>
      </c>
      <c r="B109" s="3" t="str">
        <f>CONCATENATE(SnC_5[[#This Row],[First Name]], " ", SnC_5[[#This Row],[Last Name]])</f>
        <v>Alexandra Luxmoore</v>
      </c>
      <c r="C109" s="4">
        <f>IFERROR(YEAR(G109) - YEAR(INDEX(AthleteInfo[#Data], MATCH(SnC_5[[#This Row],[Full Name]], AthleteInfo[Full name], 0), 6)), 99)</f>
        <v>15</v>
      </c>
      <c r="D109" s="4">
        <f>IFERROR(INDEX(AthleteInfo[#Data], MATCH(SnC_5[[#This Row],[Full Name]], AthleteInfo[Full name], 0), 5), 99)</f>
        <v>2004</v>
      </c>
      <c r="E109" s="7" t="str">
        <f t="array" ref="E109">IFERROR(IF(INDEX(AthleteInfo[#Data], MATCH(SnC_5[[#This Row],[Full Name]], AthleteInfo[Full name], 0), 2)&lt;&gt;"",INDEX(AthleteInfo[#Data], MATCH(SnC_5[[#This Row],[Full Name]], AthleteInfo[Full name], 0), 2), "Edit AthleteInfo Tab"), "Edit AthleteInfo Tab")</f>
        <v>F</v>
      </c>
      <c r="F109" s="6">
        <f>IFERROR(INT((G109 - INDEX(AthleteInfo[#Data], MATCH(SnC_5[[#This Row],[Full Name]], AthleteInfo[Full name], 0), 6))/365), 99)</f>
        <v>14</v>
      </c>
      <c r="G109" s="9">
        <v>43734</v>
      </c>
      <c r="H109" t="s">
        <v>556</v>
      </c>
      <c r="I109" t="s">
        <v>506</v>
      </c>
      <c r="J109">
        <v>56.6</v>
      </c>
      <c r="K109">
        <v>9.6</v>
      </c>
      <c r="L109">
        <v>10.6</v>
      </c>
      <c r="M109">
        <v>1.99</v>
      </c>
      <c r="N109">
        <v>9.6199999999999992</v>
      </c>
      <c r="O109">
        <v>10.526</v>
      </c>
      <c r="P109">
        <v>34.875</v>
      </c>
      <c r="Q109">
        <v>39.157894740000003</v>
      </c>
      <c r="R109">
        <v>1.75</v>
      </c>
      <c r="S109">
        <v>58.35</v>
      </c>
      <c r="T109">
        <v>1.03</v>
      </c>
      <c r="U109" s="2"/>
      <c r="V109" s="2"/>
      <c r="W109" s="2"/>
      <c r="X109" s="2"/>
      <c r="Y109" s="2"/>
      <c r="Z109" s="2"/>
      <c r="AA109" s="2"/>
      <c r="AB109" s="2"/>
    </row>
    <row r="110" spans="1:28">
      <c r="A110" s="3" t="str">
        <f>CONCATENATE(SnC_5[[#This Row],[Full Name]], "   ", TEXT(SnC_5[[#This Row],[Date]], "yyyy-mm-dd"))</f>
        <v>Katia Lumb   2017-03-08</v>
      </c>
      <c r="B110" s="3" t="str">
        <f>CONCATENATE(SnC_5[[#This Row],[First Name]], " ", SnC_5[[#This Row],[Last Name]])</f>
        <v>Katia Lumb</v>
      </c>
      <c r="C110" s="4">
        <f>IFERROR(YEAR(G110) - YEAR(INDEX(AthleteInfo[#Data], MATCH(SnC_5[[#This Row],[Full Name]], AthleteInfo[Full name], 0), 6)), 99)</f>
        <v>17</v>
      </c>
      <c r="D110" s="4">
        <f>IFERROR(INDEX(AthleteInfo[#Data], MATCH(SnC_5[[#This Row],[Full Name]], AthleteInfo[Full name], 0), 5), 99)</f>
        <v>2000</v>
      </c>
      <c r="E110" s="7" t="str">
        <f t="array" ref="E110">IFERROR(IF(INDEX(AthleteInfo[#Data], MATCH(SnC_5[[#This Row],[Full Name]], AthleteInfo[Full name], 0), 2)&lt;&gt;"",INDEX(AthleteInfo[#Data], MATCH(SnC_5[[#This Row],[Full Name]], AthleteInfo[Full name], 0), 2), "Edit AthleteInfo Tab"), "Edit AthleteInfo Tab")</f>
        <v>F</v>
      </c>
      <c r="F110" s="6">
        <f>IFERROR(INT((G110 - INDEX(AthleteInfo[#Data], MATCH(SnC_5[[#This Row],[Full Name]], AthleteInfo[Full name], 0), 6))/365), 99)</f>
        <v>16</v>
      </c>
      <c r="G110" s="9">
        <v>42802</v>
      </c>
      <c r="H110" t="s">
        <v>511</v>
      </c>
      <c r="I110" t="s">
        <v>512</v>
      </c>
      <c r="J110">
        <v>69.599999999999994</v>
      </c>
      <c r="K110">
        <v>9.5</v>
      </c>
      <c r="L110">
        <v>9.5</v>
      </c>
      <c r="M110">
        <v>1.99</v>
      </c>
      <c r="N110">
        <v>9.66</v>
      </c>
      <c r="O110">
        <v>9.36</v>
      </c>
      <c r="P110">
        <v>36.700000000000003</v>
      </c>
      <c r="Q110">
        <v>34.263157890000002</v>
      </c>
      <c r="R110">
        <v>-1</v>
      </c>
      <c r="S110">
        <v>0</v>
      </c>
      <c r="T110">
        <v>0</v>
      </c>
      <c r="U110" s="2"/>
      <c r="V110" s="2"/>
      <c r="W110" s="2"/>
      <c r="X110" s="2"/>
      <c r="Y110" s="2"/>
      <c r="Z110" s="2"/>
      <c r="AA110" s="2"/>
      <c r="AB110" s="2"/>
    </row>
    <row r="111" spans="1:28">
      <c r="A111" s="3" t="str">
        <f>CONCATENATE(SnC_5[[#This Row],[Full Name]], "   ", TEXT(SnC_5[[#This Row],[Date]], "yyyy-mm-dd"))</f>
        <v>Tristan Lee   2017-05-19</v>
      </c>
      <c r="B111" s="3" t="str">
        <f>CONCATENATE(SnC_5[[#This Row],[First Name]], " ", SnC_5[[#This Row],[Last Name]])</f>
        <v>Tristan Lee</v>
      </c>
      <c r="C111" s="4">
        <f>IFERROR(YEAR(G111) - YEAR(INDEX(AthleteInfo[#Data], MATCH(SnC_5[[#This Row],[Full Name]], AthleteInfo[Full name], 0), 6)), 99)</f>
        <v>15</v>
      </c>
      <c r="D111" s="4">
        <f>IFERROR(INDEX(AthleteInfo[#Data], MATCH(SnC_5[[#This Row],[Full Name]], AthleteInfo[Full name], 0), 5), 99)</f>
        <v>2002</v>
      </c>
      <c r="E111" s="7" t="str">
        <f t="array" ref="E111">IFERROR(IF(INDEX(AthleteInfo[#Data], MATCH(SnC_5[[#This Row],[Full Name]], AthleteInfo[Full name], 0), 2)&lt;&gt;"",INDEX(AthleteInfo[#Data], MATCH(SnC_5[[#This Row],[Full Name]], AthleteInfo[Full name], 0), 2), "Edit AthleteInfo Tab"), "Edit AthleteInfo Tab")</f>
        <v>M</v>
      </c>
      <c r="F111" s="6">
        <f>IFERROR(INT((G111 - INDEX(AthleteInfo[#Data], MATCH(SnC_5[[#This Row],[Full Name]], AthleteInfo[Full name], 0), 6))/365), 99)</f>
        <v>14</v>
      </c>
      <c r="G111" s="9">
        <v>42874</v>
      </c>
      <c r="H111" t="s">
        <v>474</v>
      </c>
      <c r="I111" t="s">
        <v>475</v>
      </c>
      <c r="J111">
        <v>57.5</v>
      </c>
      <c r="K111">
        <v>9.5</v>
      </c>
      <c r="L111">
        <v>10.3</v>
      </c>
      <c r="M111">
        <v>2.4300000000000002</v>
      </c>
      <c r="N111">
        <v>9.3000000000000007</v>
      </c>
      <c r="O111">
        <v>11.05</v>
      </c>
      <c r="P111">
        <v>50</v>
      </c>
      <c r="Q111">
        <v>46.5</v>
      </c>
      <c r="R111">
        <v>24</v>
      </c>
      <c r="S111">
        <v>81.5</v>
      </c>
      <c r="T111">
        <v>1.42</v>
      </c>
    </row>
    <row r="112" spans="1:28">
      <c r="A112" s="3" t="str">
        <f>CONCATENATE(SnC_5[[#This Row],[Full Name]], "   ", TEXT(SnC_5[[#This Row],[Date]], "yyyy-mm-dd"))</f>
        <v>Maggie Rodwell   2017-05-19</v>
      </c>
      <c r="B112" s="3" t="str">
        <f>CONCATENATE(SnC_5[[#This Row],[First Name]], " ", SnC_5[[#This Row],[Last Name]])</f>
        <v>Maggie Rodwell</v>
      </c>
      <c r="C112" s="4">
        <f>IFERROR(YEAR(G112) - YEAR(INDEX(AthleteInfo[#Data], MATCH(SnC_5[[#This Row],[Full Name]], AthleteInfo[Full name], 0), 6)), 99)</f>
        <v>15</v>
      </c>
      <c r="D112" s="4">
        <f>IFERROR(INDEX(AthleteInfo[#Data], MATCH(SnC_5[[#This Row],[Full Name]], AthleteInfo[Full name], 0), 5), 99)</f>
        <v>2002</v>
      </c>
      <c r="E112" s="7" t="str">
        <f t="array" ref="E112">IFERROR(IF(INDEX(AthleteInfo[#Data], MATCH(SnC_5[[#This Row],[Full Name]], AthleteInfo[Full name], 0), 2)&lt;&gt;"",INDEX(AthleteInfo[#Data], MATCH(SnC_5[[#This Row],[Full Name]], AthleteInfo[Full name], 0), 2), "Edit AthleteInfo Tab"), "Edit AthleteInfo Tab")</f>
        <v>F</v>
      </c>
      <c r="F112" s="6">
        <f>IFERROR(INT((G112 - INDEX(AthleteInfo[#Data], MATCH(SnC_5[[#This Row],[Full Name]], AthleteInfo[Full name], 0), 6))/365), 99)</f>
        <v>14</v>
      </c>
      <c r="G112" s="9">
        <v>42874</v>
      </c>
      <c r="H112" t="s">
        <v>501</v>
      </c>
      <c r="I112" t="s">
        <v>529</v>
      </c>
      <c r="J112">
        <v>60.2</v>
      </c>
      <c r="K112">
        <v>9.5</v>
      </c>
      <c r="L112">
        <v>8.6</v>
      </c>
      <c r="M112">
        <v>2.11</v>
      </c>
      <c r="N112">
        <v>9.23</v>
      </c>
      <c r="O112">
        <v>9.99</v>
      </c>
      <c r="P112">
        <v>36.700000000000003</v>
      </c>
      <c r="Q112">
        <v>39.157894740000003</v>
      </c>
      <c r="R112">
        <v>5.25</v>
      </c>
      <c r="S112">
        <v>65.45</v>
      </c>
      <c r="T112">
        <v>1.0900000000000001</v>
      </c>
      <c r="U112" s="2"/>
      <c r="V112" s="2"/>
      <c r="W112" s="2"/>
      <c r="X112" s="2"/>
      <c r="Y112" s="2"/>
      <c r="Z112" s="2"/>
      <c r="AA112" s="2"/>
      <c r="AB112" s="2"/>
    </row>
    <row r="113" spans="1:28">
      <c r="A113" s="3" t="str">
        <f>CONCATENATE(SnC_5[[#This Row],[Full Name]], "   ", TEXT(SnC_5[[#This Row],[Date]], "yyyy-mm-dd"))</f>
        <v>Maggie Rodwell   2018-05-20</v>
      </c>
      <c r="B113" s="3" t="str">
        <f>CONCATENATE(SnC_5[[#This Row],[First Name]], " ", SnC_5[[#This Row],[Last Name]])</f>
        <v>Maggie Rodwell</v>
      </c>
      <c r="C113" s="4">
        <f>IFERROR(YEAR(G113) - YEAR(INDEX(AthleteInfo[#Data], MATCH(SnC_5[[#This Row],[Full Name]], AthleteInfo[Full name], 0), 6)), 99)</f>
        <v>16</v>
      </c>
      <c r="D113" s="4">
        <f>IFERROR(INDEX(AthleteInfo[#Data], MATCH(SnC_5[[#This Row],[Full Name]], AthleteInfo[Full name], 0), 5), 99)</f>
        <v>2002</v>
      </c>
      <c r="E113" s="7" t="str">
        <f t="array" ref="E113">IFERROR(IF(INDEX(AthleteInfo[#Data], MATCH(SnC_5[[#This Row],[Full Name]], AthleteInfo[Full name], 0), 2)&lt;&gt;"",INDEX(AthleteInfo[#Data], MATCH(SnC_5[[#This Row],[Full Name]], AthleteInfo[Full name], 0), 2), "Edit AthleteInfo Tab"), "Edit AthleteInfo Tab")</f>
        <v>F</v>
      </c>
      <c r="F113" s="6">
        <f>IFERROR(INT((G113 - INDEX(AthleteInfo[#Data], MATCH(SnC_5[[#This Row],[Full Name]], AthleteInfo[Full name], 0), 6))/365), 99)</f>
        <v>15</v>
      </c>
      <c r="G113" s="9">
        <v>43240</v>
      </c>
      <c r="H113" t="s">
        <v>501</v>
      </c>
      <c r="I113" t="s">
        <v>529</v>
      </c>
      <c r="J113">
        <v>77.090909089999997</v>
      </c>
      <c r="K113">
        <v>9.5</v>
      </c>
      <c r="L113">
        <v>9.4</v>
      </c>
      <c r="M113">
        <v>2.02</v>
      </c>
      <c r="N113">
        <v>10.26</v>
      </c>
      <c r="O113">
        <v>10.11</v>
      </c>
      <c r="P113">
        <v>39.200000000000003</v>
      </c>
      <c r="Q113">
        <v>42.5</v>
      </c>
      <c r="R113">
        <v>-1</v>
      </c>
      <c r="S113">
        <v>0</v>
      </c>
      <c r="T113">
        <v>0</v>
      </c>
      <c r="U113" s="2"/>
      <c r="V113" s="2"/>
      <c r="W113" s="2"/>
      <c r="X113" s="2"/>
      <c r="Y113" s="2"/>
      <c r="Z113" s="2"/>
      <c r="AA113" s="2"/>
      <c r="AB113" s="2"/>
    </row>
    <row r="114" spans="1:28">
      <c r="A114" s="3" t="str">
        <f>CONCATENATE(SnC_5[[#This Row],[Full Name]], "   ", TEXT(SnC_5[[#This Row],[Date]], "yyyy-mm-dd"))</f>
        <v>Emma Wong   2018-09-28</v>
      </c>
      <c r="B114" s="3" t="str">
        <f>CONCATENATE(SnC_5[[#This Row],[First Name]], " ", SnC_5[[#This Row],[Last Name]])</f>
        <v>Emma Wong</v>
      </c>
      <c r="C114" s="4">
        <f>IFERROR(YEAR(G114) - YEAR(INDEX(AthleteInfo[#Data], MATCH(SnC_5[[#This Row],[Full Name]], AthleteInfo[Full name], 0), 6)), 99)</f>
        <v>16</v>
      </c>
      <c r="D114" s="4">
        <f>IFERROR(INDEX(AthleteInfo[#Data], MATCH(SnC_5[[#This Row],[Full Name]], AthleteInfo[Full name], 0), 5), 99)</f>
        <v>2002</v>
      </c>
      <c r="E114" s="7" t="str">
        <f t="array" ref="E114">IFERROR(IF(INDEX(AthleteInfo[#Data], MATCH(SnC_5[[#This Row],[Full Name]], AthleteInfo[Full name], 0), 2)&lt;&gt;"",INDEX(AthleteInfo[#Data], MATCH(SnC_5[[#This Row],[Full Name]], AthleteInfo[Full name], 0), 2), "Edit AthleteInfo Tab"), "Edit AthleteInfo Tab")</f>
        <v>F</v>
      </c>
      <c r="F114" s="6">
        <f>IFERROR(INT((G114 - INDEX(AthleteInfo[#Data], MATCH(SnC_5[[#This Row],[Full Name]], AthleteInfo[Full name], 0), 6))/365), 99)</f>
        <v>15</v>
      </c>
      <c r="G114" s="9">
        <v>43371</v>
      </c>
      <c r="H114" t="s">
        <v>532</v>
      </c>
      <c r="I114" t="s">
        <v>533</v>
      </c>
      <c r="J114">
        <v>50.35</v>
      </c>
      <c r="K114">
        <v>9.5</v>
      </c>
      <c r="L114">
        <v>10.9</v>
      </c>
      <c r="M114">
        <v>2</v>
      </c>
      <c r="N114">
        <v>10.28</v>
      </c>
      <c r="O114">
        <v>10.45</v>
      </c>
      <c r="P114">
        <v>39.157894740000003</v>
      </c>
      <c r="Q114">
        <v>40</v>
      </c>
      <c r="R114">
        <v>8.75</v>
      </c>
      <c r="S114">
        <v>59.1</v>
      </c>
      <c r="T114">
        <v>1.17</v>
      </c>
      <c r="U114" s="2"/>
      <c r="V114" s="2"/>
      <c r="W114" s="2"/>
      <c r="X114" s="2"/>
      <c r="Y114" s="2"/>
      <c r="Z114" s="2"/>
      <c r="AA114" s="2"/>
      <c r="AB114" s="2"/>
    </row>
    <row r="115" spans="1:28">
      <c r="A115" s="3" t="str">
        <f>CONCATENATE(SnC_5[[#This Row],[Full Name]], "   ", TEXT(SnC_5[[#This Row],[Date]], "yyyy-mm-dd"))</f>
        <v>Alana Brittin   2017-05-19</v>
      </c>
      <c r="B115" s="3" t="str">
        <f>CONCATENATE(SnC_5[[#This Row],[First Name]], " ", SnC_5[[#This Row],[Last Name]])</f>
        <v>Alana Brittin</v>
      </c>
      <c r="C115" s="4">
        <f>IFERROR(YEAR(G115) - YEAR(INDEX(AthleteInfo[#Data], MATCH(SnC_5[[#This Row],[Full Name]], AthleteInfo[Full name], 0), 6)), 99)</f>
        <v>17</v>
      </c>
      <c r="D115" s="4">
        <f>IFERROR(INDEX(AthleteInfo[#Data], MATCH(SnC_5[[#This Row],[Full Name]], AthleteInfo[Full name], 0), 5), 99)</f>
        <v>2000</v>
      </c>
      <c r="E115" s="7" t="str">
        <f t="array" ref="E115">IFERROR(IF(INDEX(AthleteInfo[#Data], MATCH(SnC_5[[#This Row],[Full Name]], AthleteInfo[Full name], 0), 2)&lt;&gt;"",INDEX(AthleteInfo[#Data], MATCH(SnC_5[[#This Row],[Full Name]], AthleteInfo[Full name], 0), 2), "Edit AthleteInfo Tab"), "Edit AthleteInfo Tab")</f>
        <v>F</v>
      </c>
      <c r="F115" s="6">
        <f>IFERROR(INT((G115 - INDEX(AthleteInfo[#Data], MATCH(SnC_5[[#This Row],[Full Name]], AthleteInfo[Full name], 0), 6))/365), 99)</f>
        <v>16</v>
      </c>
      <c r="G115" s="9">
        <v>42874</v>
      </c>
      <c r="H115" t="s">
        <v>557</v>
      </c>
      <c r="I115" t="s">
        <v>558</v>
      </c>
      <c r="J115">
        <v>73.599999999999994</v>
      </c>
      <c r="K115">
        <v>9.4</v>
      </c>
      <c r="L115">
        <v>9.1999999999999993</v>
      </c>
      <c r="M115">
        <v>1.91</v>
      </c>
      <c r="N115">
        <v>9.1999999999999993</v>
      </c>
      <c r="O115">
        <v>8.73</v>
      </c>
      <c r="P115">
        <v>40</v>
      </c>
      <c r="Q115">
        <v>50</v>
      </c>
      <c r="R115">
        <v>0</v>
      </c>
      <c r="S115">
        <v>73.599999999999994</v>
      </c>
      <c r="T115">
        <v>1</v>
      </c>
      <c r="U115" s="2"/>
      <c r="V115" s="2"/>
      <c r="W115" s="2"/>
      <c r="X115" s="2"/>
      <c r="Y115" s="2"/>
      <c r="Z115" s="2"/>
      <c r="AA115" s="2"/>
      <c r="AB115" s="2"/>
    </row>
    <row r="116" spans="1:28">
      <c r="A116" s="3" t="str">
        <f>CONCATENATE(SnC_5[[#This Row],[Full Name]], "   ", TEXT(SnC_5[[#This Row],[Date]], "yyyy-mm-dd"))</f>
        <v>Gregor Graham   2018-05-20</v>
      </c>
      <c r="B116" s="3" t="str">
        <f>CONCATENATE(SnC_5[[#This Row],[First Name]], " ", SnC_5[[#This Row],[Last Name]])</f>
        <v>Gregor Graham</v>
      </c>
      <c r="C116" s="4">
        <f>IFERROR(YEAR(G116) - YEAR(INDEX(AthleteInfo[#Data], MATCH(SnC_5[[#This Row],[Full Name]], AthleteInfo[Full name], 0), 6)), 99)</f>
        <v>15</v>
      </c>
      <c r="D116" s="4">
        <f>IFERROR(INDEX(AthleteInfo[#Data], MATCH(SnC_5[[#This Row],[Full Name]], AthleteInfo[Full name], 0), 5), 99)</f>
        <v>2003</v>
      </c>
      <c r="E116" s="7" t="str">
        <f t="array" ref="E116">IFERROR(IF(INDEX(AthleteInfo[#Data], MATCH(SnC_5[[#This Row],[Full Name]], AthleteInfo[Full name], 0), 2)&lt;&gt;"",INDEX(AthleteInfo[#Data], MATCH(SnC_5[[#This Row],[Full Name]], AthleteInfo[Full name], 0), 2), "Edit AthleteInfo Tab"), "Edit AthleteInfo Tab")</f>
        <v>M</v>
      </c>
      <c r="F116" s="6">
        <f>IFERROR(INT((G116 - INDEX(AthleteInfo[#Data], MATCH(SnC_5[[#This Row],[Full Name]], AthleteInfo[Full name], 0), 6))/365), 99)</f>
        <v>14</v>
      </c>
      <c r="G116" s="9">
        <v>43240</v>
      </c>
      <c r="H116" t="s">
        <v>559</v>
      </c>
      <c r="I116" t="s">
        <v>560</v>
      </c>
      <c r="J116">
        <v>81.5</v>
      </c>
      <c r="K116">
        <v>9.4</v>
      </c>
      <c r="L116">
        <v>9.9</v>
      </c>
      <c r="M116">
        <v>2.39</v>
      </c>
      <c r="N116">
        <v>12.18</v>
      </c>
      <c r="O116">
        <v>11.25</v>
      </c>
      <c r="P116">
        <v>52.5</v>
      </c>
      <c r="Q116">
        <v>52.5</v>
      </c>
      <c r="R116">
        <v>17.25</v>
      </c>
      <c r="S116">
        <v>98.75</v>
      </c>
      <c r="T116">
        <v>1.21</v>
      </c>
    </row>
    <row r="117" spans="1:28">
      <c r="A117" s="3" t="str">
        <f>CONCATENATE(SnC_5[[#This Row],[Full Name]], "   ", TEXT(SnC_5[[#This Row],[Date]], "yyyy-mm-dd"))</f>
        <v>Trond May   2018-09-28</v>
      </c>
      <c r="B117" s="3" t="str">
        <f>CONCATENATE(SnC_5[[#This Row],[First Name]], " ", SnC_5[[#This Row],[Last Name]])</f>
        <v>Trond May</v>
      </c>
      <c r="C117" s="4">
        <f>IFERROR(YEAR(G117) - YEAR(INDEX(AthleteInfo[#Data], MATCH(SnC_5[[#This Row],[Full Name]], AthleteInfo[Full name], 0), 6)), 99)</f>
        <v>15</v>
      </c>
      <c r="D117" s="4">
        <f>IFERROR(INDEX(AthleteInfo[#Data], MATCH(SnC_5[[#This Row],[Full Name]], AthleteInfo[Full name], 0), 5), 99)</f>
        <v>2003</v>
      </c>
      <c r="E117" s="7" t="str">
        <f t="array" ref="E117">IFERROR(IF(INDEX(AthleteInfo[#Data], MATCH(SnC_5[[#This Row],[Full Name]], AthleteInfo[Full name], 0), 2)&lt;&gt;"",INDEX(AthleteInfo[#Data], MATCH(SnC_5[[#This Row],[Full Name]], AthleteInfo[Full name], 0), 2), "Edit AthleteInfo Tab"), "Edit AthleteInfo Tab")</f>
        <v>M</v>
      </c>
      <c r="F117" s="6">
        <f>IFERROR(INT((G117 - INDEX(AthleteInfo[#Data], MATCH(SnC_5[[#This Row],[Full Name]], AthleteInfo[Full name], 0), 6))/365), 99)</f>
        <v>15</v>
      </c>
      <c r="G117" s="9">
        <v>43371</v>
      </c>
      <c r="H117" t="s">
        <v>517</v>
      </c>
      <c r="I117" t="s">
        <v>518</v>
      </c>
      <c r="J117">
        <v>65.05</v>
      </c>
      <c r="K117">
        <v>9.4</v>
      </c>
      <c r="L117">
        <v>10.5</v>
      </c>
      <c r="M117">
        <v>2.29</v>
      </c>
      <c r="N117">
        <v>11.25</v>
      </c>
      <c r="O117">
        <v>10.34</v>
      </c>
      <c r="P117">
        <v>58.125</v>
      </c>
      <c r="Q117">
        <v>53.842105259999997</v>
      </c>
      <c r="R117">
        <v>20</v>
      </c>
      <c r="S117">
        <v>85.05</v>
      </c>
      <c r="T117">
        <v>1.31</v>
      </c>
    </row>
    <row r="118" spans="1:28">
      <c r="A118" s="3" t="str">
        <f>CONCATENATE(SnC_5[[#This Row],[Full Name]], "   ", TEXT(SnC_5[[#This Row],[Date]], "yyyy-mm-dd"))</f>
        <v>Connor Hobbs   2018-09-28</v>
      </c>
      <c r="B118" s="3" t="str">
        <f>CONCATENATE(SnC_5[[#This Row],[First Name]], " ", SnC_5[[#This Row],[Last Name]])</f>
        <v>Connor Hobbs</v>
      </c>
      <c r="C118" s="4">
        <f>IFERROR(YEAR(G118) - YEAR(INDEX(AthleteInfo[#Data], MATCH(SnC_5[[#This Row],[Full Name]], AthleteInfo[Full name], 0), 6)), 99)</f>
        <v>16</v>
      </c>
      <c r="D118" s="4">
        <f>IFERROR(INDEX(AthleteInfo[#Data], MATCH(SnC_5[[#This Row],[Full Name]], AthleteInfo[Full name], 0), 5), 99)</f>
        <v>2002</v>
      </c>
      <c r="E118" s="7" t="str">
        <f t="array" ref="E118">IFERROR(IF(INDEX(AthleteInfo[#Data], MATCH(SnC_5[[#This Row],[Full Name]], AthleteInfo[Full name], 0), 2)&lt;&gt;"",INDEX(AthleteInfo[#Data], MATCH(SnC_5[[#This Row],[Full Name]], AthleteInfo[Full name], 0), 2), "Edit AthleteInfo Tab"), "Edit AthleteInfo Tab")</f>
        <v>M</v>
      </c>
      <c r="F118" s="6">
        <f>IFERROR(INT((G118 - INDEX(AthleteInfo[#Data], MATCH(SnC_5[[#This Row],[Full Name]], AthleteInfo[Full name], 0), 6))/365), 99)</f>
        <v>16</v>
      </c>
      <c r="G118" s="9">
        <v>43371</v>
      </c>
      <c r="H118" t="s">
        <v>561</v>
      </c>
      <c r="I118" t="s">
        <v>562</v>
      </c>
      <c r="J118">
        <v>71.25</v>
      </c>
      <c r="K118">
        <v>9.4</v>
      </c>
      <c r="L118">
        <v>8.6999999999999993</v>
      </c>
      <c r="M118">
        <v>2.06</v>
      </c>
      <c r="N118">
        <v>10.36</v>
      </c>
      <c r="O118">
        <v>10.32</v>
      </c>
      <c r="P118">
        <v>48.825000000000003</v>
      </c>
      <c r="Q118">
        <v>48.947368419999997</v>
      </c>
      <c r="R118">
        <v>12.5</v>
      </c>
      <c r="S118">
        <v>83.75</v>
      </c>
      <c r="T118">
        <v>1.18</v>
      </c>
    </row>
    <row r="119" spans="1:28">
      <c r="A119" s="3" t="str">
        <f>CONCATENATE(SnC_5[[#This Row],[Full Name]], "   ", TEXT(SnC_5[[#This Row],[Date]], "yyyy-mm-dd"))</f>
        <v>Rebecca Brosch   2019-09-26</v>
      </c>
      <c r="B119" s="3" t="str">
        <f>CONCATENATE(SnC_5[[#This Row],[First Name]], " ", SnC_5[[#This Row],[Last Name]])</f>
        <v>Rebecca Brosch</v>
      </c>
      <c r="C119" s="4">
        <f>IFERROR(YEAR(G119) - YEAR(INDEX(AthleteInfo[#Data], MATCH(SnC_5[[#This Row],[Full Name]], AthleteInfo[Full name], 0), 6)), 99)</f>
        <v>17</v>
      </c>
      <c r="D119" s="4">
        <f>IFERROR(INDEX(AthleteInfo[#Data], MATCH(SnC_5[[#This Row],[Full Name]], AthleteInfo[Full name], 0), 5), 99)</f>
        <v>2002</v>
      </c>
      <c r="E119" s="7" t="str">
        <f t="array" ref="E119">IFERROR(IF(INDEX(AthleteInfo[#Data], MATCH(SnC_5[[#This Row],[Full Name]], AthleteInfo[Full name], 0), 2)&lt;&gt;"",INDEX(AthleteInfo[#Data], MATCH(SnC_5[[#This Row],[Full Name]], AthleteInfo[Full name], 0), 2), "Edit AthleteInfo Tab"), "Edit AthleteInfo Tab")</f>
        <v>F</v>
      </c>
      <c r="F119" s="6">
        <f>IFERROR(INT((G119 - INDEX(AthleteInfo[#Data], MATCH(SnC_5[[#This Row],[Full Name]], AthleteInfo[Full name], 0), 6))/365), 99)</f>
        <v>17</v>
      </c>
      <c r="G119" s="9">
        <v>43734</v>
      </c>
      <c r="H119" t="s">
        <v>563</v>
      </c>
      <c r="I119" t="s">
        <v>514</v>
      </c>
      <c r="J119">
        <v>57.4</v>
      </c>
      <c r="K119">
        <v>9.4</v>
      </c>
      <c r="L119">
        <v>10.9</v>
      </c>
      <c r="M119">
        <v>1.91</v>
      </c>
      <c r="N119">
        <v>9.0399999999999991</v>
      </c>
      <c r="O119">
        <v>9.31</v>
      </c>
      <c r="P119">
        <v>37.5</v>
      </c>
      <c r="Q119">
        <v>39.157894740000003</v>
      </c>
      <c r="R119">
        <v>0</v>
      </c>
      <c r="S119">
        <v>57.4</v>
      </c>
      <c r="T119">
        <v>1</v>
      </c>
      <c r="U119" s="2"/>
      <c r="V119" s="2"/>
      <c r="W119" s="2"/>
      <c r="X119" s="2"/>
      <c r="Y119" s="2"/>
      <c r="Z119" s="2"/>
      <c r="AA119" s="2"/>
      <c r="AB119" s="2"/>
    </row>
    <row r="120" spans="1:28">
      <c r="A120" s="3" t="str">
        <f>CONCATENATE(SnC_5[[#This Row],[Full Name]], "   ", TEXT(SnC_5[[#This Row],[Date]], "yyyy-mm-dd"))</f>
        <v>Beth Granstrom   2017-05-19</v>
      </c>
      <c r="B120" s="3" t="str">
        <f>CONCATENATE(SnC_5[[#This Row],[First Name]], " ", SnC_5[[#This Row],[Last Name]])</f>
        <v>Beth Granstrom</v>
      </c>
      <c r="C120" s="4">
        <f>IFERROR(YEAR(G120) - YEAR(INDEX(AthleteInfo[#Data], MATCH(SnC_5[[#This Row],[Full Name]], AthleteInfo[Full name], 0), 6)), 99)</f>
        <v>17</v>
      </c>
      <c r="D120" s="4">
        <f>IFERROR(INDEX(AthleteInfo[#Data], MATCH(SnC_5[[#This Row],[Full Name]], AthleteInfo[Full name], 0), 5), 99)</f>
        <v>2000</v>
      </c>
      <c r="E120" s="7" t="str">
        <f t="array" ref="E120">IFERROR(IF(INDEX(AthleteInfo[#Data], MATCH(SnC_5[[#This Row],[Full Name]], AthleteInfo[Full name], 0), 2)&lt;&gt;"",INDEX(AthleteInfo[#Data], MATCH(SnC_5[[#This Row],[Full Name]], AthleteInfo[Full name], 0), 2), "Edit AthleteInfo Tab"), "Edit AthleteInfo Tab")</f>
        <v>F</v>
      </c>
      <c r="F120" s="6">
        <f>IFERROR(INT((G120 - INDEX(AthleteInfo[#Data], MATCH(SnC_5[[#This Row],[Full Name]], AthleteInfo[Full name], 0), 6))/365), 99)</f>
        <v>16</v>
      </c>
      <c r="G120" s="9">
        <v>42874</v>
      </c>
      <c r="H120" t="s">
        <v>564</v>
      </c>
      <c r="I120" t="s">
        <v>565</v>
      </c>
      <c r="J120">
        <v>55.8</v>
      </c>
      <c r="K120">
        <v>9.3000000000000007</v>
      </c>
      <c r="L120">
        <v>9.3000000000000007</v>
      </c>
      <c r="M120">
        <v>2.11</v>
      </c>
      <c r="N120">
        <v>10</v>
      </c>
      <c r="O120">
        <v>10</v>
      </c>
      <c r="P120">
        <v>30</v>
      </c>
      <c r="Q120">
        <v>37.200000000000003</v>
      </c>
      <c r="R120">
        <v>1.5</v>
      </c>
      <c r="S120">
        <v>57.3</v>
      </c>
      <c r="T120">
        <v>1.03</v>
      </c>
      <c r="U120" s="2"/>
      <c r="V120" s="2"/>
      <c r="W120" s="2"/>
      <c r="X120" s="2"/>
      <c r="Y120" s="2"/>
      <c r="Z120" s="2"/>
      <c r="AA120" s="2"/>
      <c r="AB120" s="2"/>
    </row>
    <row r="121" spans="1:28">
      <c r="A121" s="3" t="str">
        <f>CONCATENATE(SnC_5[[#This Row],[Full Name]], "   ", TEXT(SnC_5[[#This Row],[Date]], "yyyy-mm-dd"))</f>
        <v>Martin Wilson   2018-05-20</v>
      </c>
      <c r="B121" s="3" t="str">
        <f>CONCATENATE(SnC_5[[#This Row],[First Name]], " ", SnC_5[[#This Row],[Last Name]])</f>
        <v>Martin Wilson</v>
      </c>
      <c r="C121" s="4">
        <f>IFERROR(YEAR(G121) - YEAR(INDEX(AthleteInfo[#Data], MATCH(SnC_5[[#This Row],[Full Name]], AthleteInfo[Full name], 0), 6)), 99)</f>
        <v>99</v>
      </c>
      <c r="D121" s="4">
        <f>IFERROR(INDEX(AthleteInfo[#Data], MATCH(SnC_5[[#This Row],[Full Name]], AthleteInfo[Full name], 0), 5), 99)</f>
        <v>99</v>
      </c>
      <c r="E121" s="7" t="str">
        <f t="array" ref="E121">IFERROR(IF(INDEX(AthleteInfo[#Data], MATCH(SnC_5[[#This Row],[Full Name]], AthleteInfo[Full name], 0), 2)&lt;&gt;"",INDEX(AthleteInfo[#Data], MATCH(SnC_5[[#This Row],[Full Name]], AthleteInfo[Full name], 0), 2), "Edit AthleteInfo Tab"), "Edit AthleteInfo Tab")</f>
        <v>Edit AthleteInfo Tab</v>
      </c>
      <c r="F121" s="6">
        <f>IFERROR(INT((G121 - INDEX(AthleteInfo[#Data], MATCH(SnC_5[[#This Row],[Full Name]], AthleteInfo[Full name], 0), 6))/365), 99)</f>
        <v>99</v>
      </c>
      <c r="G121" s="9">
        <v>43240</v>
      </c>
      <c r="H121" t="s">
        <v>534</v>
      </c>
      <c r="I121" t="s">
        <v>566</v>
      </c>
      <c r="K121">
        <v>9.3000000000000007</v>
      </c>
      <c r="L121">
        <v>8.8000000000000007</v>
      </c>
      <c r="M121">
        <v>1.92</v>
      </c>
      <c r="N121">
        <v>9.6</v>
      </c>
      <c r="O121">
        <v>8.58</v>
      </c>
      <c r="P121">
        <v>36.700000000000003</v>
      </c>
      <c r="Q121">
        <v>40</v>
      </c>
      <c r="R121">
        <v>1.25</v>
      </c>
      <c r="S121">
        <v>0</v>
      </c>
      <c r="T121" t="e">
        <v>#DIV/0!</v>
      </c>
    </row>
    <row r="122" spans="1:28">
      <c r="A122" s="3" t="str">
        <f>CONCATENATE(SnC_5[[#This Row],[Full Name]], "   ", TEXT(SnC_5[[#This Row],[Date]], "yyyy-mm-dd"))</f>
        <v>Jaclyn Elliott   2018-09-28</v>
      </c>
      <c r="B122" s="3" t="str">
        <f>CONCATENATE(SnC_5[[#This Row],[First Name]], " ", SnC_5[[#This Row],[Last Name]])</f>
        <v>Jaclyn Elliott</v>
      </c>
      <c r="C122" s="4">
        <f>IFERROR(YEAR(G122) - YEAR(INDEX(AthleteInfo[#Data], MATCH(SnC_5[[#This Row],[Full Name]], AthleteInfo[Full name], 0), 6)), 99)</f>
        <v>15</v>
      </c>
      <c r="D122" s="4">
        <f>IFERROR(INDEX(AthleteInfo[#Data], MATCH(SnC_5[[#This Row],[Full Name]], AthleteInfo[Full name], 0), 5), 99)</f>
        <v>2003</v>
      </c>
      <c r="E122" s="7" t="str">
        <f t="array" ref="E122">IFERROR(IF(INDEX(AthleteInfo[#Data], MATCH(SnC_5[[#This Row],[Full Name]], AthleteInfo[Full name], 0), 2)&lt;&gt;"",INDEX(AthleteInfo[#Data], MATCH(SnC_5[[#This Row],[Full Name]], AthleteInfo[Full name], 0), 2), "Edit AthleteInfo Tab"), "Edit AthleteInfo Tab")</f>
        <v>F</v>
      </c>
      <c r="F122" s="6">
        <f>IFERROR(INT((G122 - INDEX(AthleteInfo[#Data], MATCH(SnC_5[[#This Row],[Full Name]], AthleteInfo[Full name], 0), 6))/365), 99)</f>
        <v>15</v>
      </c>
      <c r="G122" s="9">
        <v>43371</v>
      </c>
      <c r="H122" t="s">
        <v>567</v>
      </c>
      <c r="I122" t="s">
        <v>540</v>
      </c>
      <c r="J122">
        <v>52.25</v>
      </c>
      <c r="K122">
        <v>9.3000000000000007</v>
      </c>
      <c r="L122">
        <v>8</v>
      </c>
      <c r="M122">
        <v>1.9</v>
      </c>
      <c r="N122">
        <v>10.66</v>
      </c>
      <c r="O122">
        <v>10.199999999999999</v>
      </c>
      <c r="P122">
        <v>27.5</v>
      </c>
      <c r="Q122">
        <v>32.5</v>
      </c>
      <c r="R122">
        <v>1.25</v>
      </c>
      <c r="S122">
        <v>53.5</v>
      </c>
      <c r="T122">
        <v>1.02</v>
      </c>
      <c r="U122" s="2"/>
      <c r="V122" s="2"/>
      <c r="W122" s="2"/>
      <c r="X122" s="2"/>
      <c r="Y122" s="2"/>
      <c r="Z122" s="2"/>
      <c r="AA122" s="2"/>
      <c r="AB122" s="2"/>
    </row>
    <row r="123" spans="1:28">
      <c r="A123" s="3" t="str">
        <f>CONCATENATE(SnC_5[[#This Row],[Full Name]], "   ", TEXT(SnC_5[[#This Row],[Date]], "yyyy-mm-dd"))</f>
        <v>Zara Bucher   2019-09-26</v>
      </c>
      <c r="B123" s="3" t="str">
        <f>CONCATENATE(SnC_5[[#This Row],[First Name]], " ", SnC_5[[#This Row],[Last Name]])</f>
        <v>Zara Bucher</v>
      </c>
      <c r="C123" s="4">
        <f>IFERROR(YEAR(G123) - YEAR(INDEX(AthleteInfo[#Data], MATCH(SnC_5[[#This Row],[Full Name]], AthleteInfo[Full name], 0), 6)), 99)</f>
        <v>15</v>
      </c>
      <c r="D123" s="4">
        <f>IFERROR(INDEX(AthleteInfo[#Data], MATCH(SnC_5[[#This Row],[Full Name]], AthleteInfo[Full name], 0), 5), 99)</f>
        <v>2004</v>
      </c>
      <c r="E123" s="7" t="str">
        <f t="array" ref="E123">IFERROR(IF(INDEX(AthleteInfo[#Data], MATCH(SnC_5[[#This Row],[Full Name]], AthleteInfo[Full name], 0), 2)&lt;&gt;"",INDEX(AthleteInfo[#Data], MATCH(SnC_5[[#This Row],[Full Name]], AthleteInfo[Full name], 0), 2), "Edit AthleteInfo Tab"), "Edit AthleteInfo Tab")</f>
        <v>F</v>
      </c>
      <c r="F123" s="6">
        <f>IFERROR(INT((G123 - INDEX(AthleteInfo[#Data], MATCH(SnC_5[[#This Row],[Full Name]], AthleteInfo[Full name], 0), 6))/365), 99)</f>
        <v>15</v>
      </c>
      <c r="G123" s="9">
        <v>43734</v>
      </c>
      <c r="H123" t="s">
        <v>568</v>
      </c>
      <c r="I123" t="s">
        <v>569</v>
      </c>
      <c r="J123">
        <v>60.3</v>
      </c>
      <c r="K123">
        <v>9.3000000000000007</v>
      </c>
      <c r="L123">
        <v>9</v>
      </c>
      <c r="M123">
        <v>1.9890000000000001</v>
      </c>
      <c r="N123">
        <v>9.48</v>
      </c>
      <c r="O123">
        <v>9.09</v>
      </c>
      <c r="P123">
        <v>42.5</v>
      </c>
      <c r="Q123">
        <v>46.5</v>
      </c>
      <c r="R123">
        <v>7.5</v>
      </c>
      <c r="S123">
        <v>67.8</v>
      </c>
      <c r="T123">
        <v>1.1200000000000001</v>
      </c>
      <c r="U123" s="2"/>
      <c r="V123" s="2"/>
      <c r="W123" s="2"/>
      <c r="X123" s="2"/>
      <c r="Y123" s="2"/>
      <c r="Z123" s="2"/>
      <c r="AA123" s="2"/>
      <c r="AB123" s="2"/>
    </row>
    <row r="124" spans="1:28">
      <c r="A124" s="3" t="str">
        <f>CONCATENATE(SnC_5[[#This Row],[Full Name]], "   ", TEXT(SnC_5[[#This Row],[Date]], "yyyy-mm-dd"))</f>
        <v>Maggie Beckner   2019-09-28</v>
      </c>
      <c r="B124" s="3" t="str">
        <f>CONCATENATE(SnC_5[[#This Row],[First Name]], " ", SnC_5[[#This Row],[Last Name]])</f>
        <v>Maggie Beckner</v>
      </c>
      <c r="C124" s="4">
        <f>IFERROR(YEAR(G124) - YEAR(INDEX(AthleteInfo[#Data], MATCH(SnC_5[[#This Row],[Full Name]], AthleteInfo[Full name], 0), 6)), 99)</f>
        <v>17</v>
      </c>
      <c r="D124" s="4">
        <f>IFERROR(INDEX(AthleteInfo[#Data], MATCH(SnC_5[[#This Row],[Full Name]], AthleteInfo[Full name], 0), 5), 99)</f>
        <v>2002</v>
      </c>
      <c r="E124" s="7" t="str">
        <f t="array" ref="E124">IFERROR(IF(INDEX(AthleteInfo[#Data], MATCH(SnC_5[[#This Row],[Full Name]], AthleteInfo[Full name], 0), 2)&lt;&gt;"",INDEX(AthleteInfo[#Data], MATCH(SnC_5[[#This Row],[Full Name]], AthleteInfo[Full name], 0), 2), "Edit AthleteInfo Tab"), "Edit AthleteInfo Tab")</f>
        <v>F</v>
      </c>
      <c r="F124" s="6">
        <f>IFERROR(INT((G124 - INDEX(AthleteInfo[#Data], MATCH(SnC_5[[#This Row],[Full Name]], AthleteInfo[Full name], 0), 6))/365), 99)</f>
        <v>16</v>
      </c>
      <c r="G124" s="9">
        <v>43736</v>
      </c>
      <c r="H124" t="s">
        <v>501</v>
      </c>
      <c r="I124" t="s">
        <v>502</v>
      </c>
      <c r="J124">
        <v>69.55</v>
      </c>
      <c r="K124">
        <v>9.3000000000000007</v>
      </c>
      <c r="L124">
        <v>9.3000000000000007</v>
      </c>
      <c r="M124">
        <v>1.07</v>
      </c>
      <c r="N124">
        <v>9.4700000000000006</v>
      </c>
      <c r="O124">
        <v>9.11</v>
      </c>
      <c r="P124">
        <v>42.5</v>
      </c>
      <c r="Q124">
        <v>36.71052632</v>
      </c>
      <c r="R124">
        <v>0</v>
      </c>
      <c r="S124">
        <v>69.55</v>
      </c>
      <c r="T124">
        <v>1</v>
      </c>
      <c r="U124" s="2"/>
      <c r="V124" s="2"/>
      <c r="W124" s="2"/>
      <c r="X124" s="2"/>
      <c r="Y124" s="2"/>
      <c r="Z124" s="2"/>
      <c r="AA124" s="2"/>
      <c r="AB124" s="2"/>
    </row>
    <row r="125" spans="1:28">
      <c r="A125" s="3" t="str">
        <f>CONCATENATE(SnC_5[[#This Row],[Full Name]], "   ", TEXT(SnC_5[[#This Row],[Date]], "yyyy-mm-dd"))</f>
        <v>Kaia Andal   2017-03-08</v>
      </c>
      <c r="B125" s="3" t="str">
        <f>CONCATENATE(SnC_5[[#This Row],[First Name]], " ", SnC_5[[#This Row],[Last Name]])</f>
        <v>Kaia Andal</v>
      </c>
      <c r="C125" s="4">
        <f>IFERROR(YEAR(G125) - YEAR(INDEX(AthleteInfo[#Data], MATCH(SnC_5[[#This Row],[Full Name]], AthleteInfo[Full name], 0), 6)), 99)</f>
        <v>18</v>
      </c>
      <c r="D125" s="4">
        <f>IFERROR(INDEX(AthleteInfo[#Data], MATCH(SnC_5[[#This Row],[Full Name]], AthleteInfo[Full name], 0), 5), 99)</f>
        <v>1999</v>
      </c>
      <c r="E125" s="7" t="str">
        <f t="array" ref="E125">IFERROR(IF(INDEX(AthleteInfo[#Data], MATCH(SnC_5[[#This Row],[Full Name]], AthleteInfo[Full name], 0), 2)&lt;&gt;"",INDEX(AthleteInfo[#Data], MATCH(SnC_5[[#This Row],[Full Name]], AthleteInfo[Full name], 0), 2), "Edit AthleteInfo Tab"), "Edit AthleteInfo Tab")</f>
        <v>F</v>
      </c>
      <c r="F125" s="6">
        <f>IFERROR(INT((G125 - INDEX(AthleteInfo[#Data], MATCH(SnC_5[[#This Row],[Full Name]], AthleteInfo[Full name], 0), 6))/365), 99)</f>
        <v>18</v>
      </c>
      <c r="G125" s="9">
        <v>42802</v>
      </c>
      <c r="H125" t="s">
        <v>570</v>
      </c>
      <c r="I125" t="s">
        <v>571</v>
      </c>
      <c r="J125">
        <v>59</v>
      </c>
      <c r="K125">
        <v>9.1</v>
      </c>
      <c r="L125">
        <v>10.3</v>
      </c>
      <c r="M125">
        <v>1.84</v>
      </c>
      <c r="N125">
        <v>9.3000000000000007</v>
      </c>
      <c r="O125">
        <v>8.8800000000000008</v>
      </c>
      <c r="P125">
        <v>42.5</v>
      </c>
      <c r="Q125">
        <v>42.5</v>
      </c>
      <c r="R125">
        <v>3.75</v>
      </c>
      <c r="S125">
        <v>62.75</v>
      </c>
      <c r="T125">
        <v>1.06</v>
      </c>
      <c r="U125" s="2"/>
      <c r="V125" s="2"/>
      <c r="W125" s="2"/>
      <c r="X125" s="2"/>
      <c r="Y125" s="2"/>
      <c r="Z125" s="2"/>
      <c r="AA125" s="2"/>
      <c r="AB125" s="2"/>
    </row>
    <row r="126" spans="1:28">
      <c r="A126" s="3" t="str">
        <f>CONCATENATE(SnC_5[[#This Row],[Full Name]], "   ", TEXT(SnC_5[[#This Row],[Date]], "yyyy-mm-dd"))</f>
        <v>Claire Van Bergeyk   2018-05-20</v>
      </c>
      <c r="B126" s="3" t="str">
        <f>CONCATENATE(SnC_5[[#This Row],[First Name]], " ", SnC_5[[#This Row],[Last Name]])</f>
        <v>Claire Van Bergeyk</v>
      </c>
      <c r="C126" s="4">
        <f>IFERROR(YEAR(G126) - YEAR(INDEX(AthleteInfo[#Data], MATCH(SnC_5[[#This Row],[Full Name]], AthleteInfo[Full name], 0), 6)), 99)</f>
        <v>15</v>
      </c>
      <c r="D126" s="4">
        <f>IFERROR(INDEX(AthleteInfo[#Data], MATCH(SnC_5[[#This Row],[Full Name]], AthleteInfo[Full name], 0), 5), 99)</f>
        <v>2003</v>
      </c>
      <c r="E126" s="7" t="str">
        <f t="array" ref="E126">IFERROR(IF(INDEX(AthleteInfo[#Data], MATCH(SnC_5[[#This Row],[Full Name]], AthleteInfo[Full name], 0), 2)&lt;&gt;"",INDEX(AthleteInfo[#Data], MATCH(SnC_5[[#This Row],[Full Name]], AthleteInfo[Full name], 0), 2), "Edit AthleteInfo Tab"), "Edit AthleteInfo Tab")</f>
        <v>F</v>
      </c>
      <c r="F126" s="6">
        <f>IFERROR(INT((G126 - INDEX(AthleteInfo[#Data], MATCH(SnC_5[[#This Row],[Full Name]], AthleteInfo[Full name], 0), 6))/365), 99)</f>
        <v>15</v>
      </c>
      <c r="G126" s="9">
        <v>43240</v>
      </c>
      <c r="H126" t="s">
        <v>572</v>
      </c>
      <c r="I126" t="s">
        <v>528</v>
      </c>
      <c r="J126">
        <v>73.227272729999996</v>
      </c>
      <c r="K126">
        <v>9.1</v>
      </c>
      <c r="L126">
        <v>8.8000000000000007</v>
      </c>
      <c r="M126">
        <v>1.86</v>
      </c>
      <c r="N126">
        <v>9.1999999999999993</v>
      </c>
      <c r="O126">
        <v>8.44</v>
      </c>
      <c r="P126">
        <v>29.4</v>
      </c>
      <c r="Q126">
        <v>34.875</v>
      </c>
      <c r="R126">
        <v>1.25</v>
      </c>
      <c r="S126">
        <v>74.477272729999996</v>
      </c>
      <c r="T126">
        <v>1.02</v>
      </c>
      <c r="U126" s="2"/>
      <c r="V126" s="2"/>
      <c r="W126" s="2"/>
      <c r="X126" s="2"/>
      <c r="Y126" s="2"/>
      <c r="Z126" s="2"/>
      <c r="AA126" s="2"/>
      <c r="AB126" s="2"/>
    </row>
    <row r="127" spans="1:28">
      <c r="A127" s="3" t="str">
        <f>CONCATENATE(SnC_5[[#This Row],[Full Name]], "   ", TEXT(SnC_5[[#This Row],[Date]], "yyyy-mm-dd"))</f>
        <v>Kaia Andal   2017-05-19</v>
      </c>
      <c r="B127" s="3" t="str">
        <f>CONCATENATE(SnC_5[[#This Row],[First Name]], " ", SnC_5[[#This Row],[Last Name]])</f>
        <v>Kaia Andal</v>
      </c>
      <c r="C127" s="4">
        <f>IFERROR(YEAR(G127) - YEAR(INDEX(AthleteInfo[#Data], MATCH(SnC_5[[#This Row],[Full Name]], AthleteInfo[Full name], 0), 6)), 99)</f>
        <v>18</v>
      </c>
      <c r="D127" s="4">
        <f>IFERROR(INDEX(AthleteInfo[#Data], MATCH(SnC_5[[#This Row],[Full Name]], AthleteInfo[Full name], 0), 5), 99)</f>
        <v>1999</v>
      </c>
      <c r="E127" s="7" t="str">
        <f t="array" ref="E127">IFERROR(IF(INDEX(AthleteInfo[#Data], MATCH(SnC_5[[#This Row],[Full Name]], AthleteInfo[Full name], 0), 2)&lt;&gt;"",INDEX(AthleteInfo[#Data], MATCH(SnC_5[[#This Row],[Full Name]], AthleteInfo[Full name], 0), 2), "Edit AthleteInfo Tab"), "Edit AthleteInfo Tab")</f>
        <v>F</v>
      </c>
      <c r="F127" s="6">
        <f>IFERROR(INT((G127 - INDEX(AthleteInfo[#Data], MATCH(SnC_5[[#This Row],[Full Name]], AthleteInfo[Full name], 0), 6))/365), 99)</f>
        <v>18</v>
      </c>
      <c r="G127" s="9">
        <v>42874</v>
      </c>
      <c r="H127" t="s">
        <v>570</v>
      </c>
      <c r="I127" t="s">
        <v>571</v>
      </c>
      <c r="J127">
        <v>59.6</v>
      </c>
      <c r="K127">
        <v>9</v>
      </c>
      <c r="L127">
        <v>9.6999999999999993</v>
      </c>
      <c r="M127">
        <v>1.78</v>
      </c>
      <c r="N127">
        <v>9.07</v>
      </c>
      <c r="O127">
        <v>9.32</v>
      </c>
      <c r="P127">
        <v>40</v>
      </c>
      <c r="Q127">
        <v>42.5</v>
      </c>
      <c r="R127">
        <v>1.25</v>
      </c>
      <c r="S127">
        <v>60.85</v>
      </c>
      <c r="T127">
        <v>1.02</v>
      </c>
      <c r="U127" s="2"/>
      <c r="V127" s="2"/>
      <c r="W127" s="2"/>
      <c r="X127" s="2"/>
      <c r="Y127" s="2"/>
      <c r="Z127" s="2"/>
      <c r="AA127" s="2"/>
      <c r="AB127" s="2"/>
    </row>
    <row r="128" spans="1:28">
      <c r="A128" s="3" t="str">
        <f>CONCATENATE(SnC_5[[#This Row],[Full Name]], "   ", TEXT(SnC_5[[#This Row],[Date]], "yyyy-mm-dd"))</f>
        <v>Natalie Wilkie   2017-05-19</v>
      </c>
      <c r="B128" s="3" t="str">
        <f>CONCATENATE(SnC_5[[#This Row],[First Name]], " ", SnC_5[[#This Row],[Last Name]])</f>
        <v>Natalie Wilkie</v>
      </c>
      <c r="C128" s="4">
        <f>IFERROR(YEAR(G128) - YEAR(INDEX(AthleteInfo[#Data], MATCH(SnC_5[[#This Row],[Full Name]], AthleteInfo[Full name], 0), 6)), 99)</f>
        <v>16</v>
      </c>
      <c r="D128" s="4">
        <f>IFERROR(INDEX(AthleteInfo[#Data], MATCH(SnC_5[[#This Row],[Full Name]], AthleteInfo[Full name], 0), 5), 99)</f>
        <v>2001</v>
      </c>
      <c r="E128" s="7" t="str">
        <f t="array" ref="E128">IFERROR(IF(INDEX(AthleteInfo[#Data], MATCH(SnC_5[[#This Row],[Full Name]], AthleteInfo[Full name], 0), 2)&lt;&gt;"",INDEX(AthleteInfo[#Data], MATCH(SnC_5[[#This Row],[Full Name]], AthleteInfo[Full name], 0), 2), "Edit AthleteInfo Tab"), "Edit AthleteInfo Tab")</f>
        <v>F</v>
      </c>
      <c r="F128" s="6">
        <f>IFERROR(INT((G128 - INDEX(AthleteInfo[#Data], MATCH(SnC_5[[#This Row],[Full Name]], AthleteInfo[Full name], 0), 6))/365), 99)</f>
        <v>16</v>
      </c>
      <c r="G128" s="9">
        <v>42874</v>
      </c>
      <c r="H128" t="s">
        <v>538</v>
      </c>
      <c r="I128" t="s">
        <v>493</v>
      </c>
      <c r="J128">
        <v>56.5</v>
      </c>
      <c r="K128">
        <v>9</v>
      </c>
      <c r="L128">
        <v>9.6</v>
      </c>
      <c r="M128">
        <v>1.74</v>
      </c>
      <c r="N128">
        <v>8.82</v>
      </c>
      <c r="O128">
        <v>9</v>
      </c>
      <c r="P128">
        <v>27.5</v>
      </c>
      <c r="Q128">
        <v>34.263157890000002</v>
      </c>
      <c r="R128">
        <v>-1</v>
      </c>
      <c r="S128">
        <v>0</v>
      </c>
      <c r="T128">
        <v>0</v>
      </c>
      <c r="U128" s="2"/>
      <c r="V128" s="2"/>
      <c r="W128" s="2"/>
      <c r="X128" s="2"/>
      <c r="Y128" s="2"/>
      <c r="Z128" s="2"/>
      <c r="AA128" s="2"/>
      <c r="AB128" s="2"/>
    </row>
    <row r="129" spans="1:28">
      <c r="A129" s="3" t="str">
        <f>CONCATENATE(SnC_5[[#This Row],[Full Name]], "   ", TEXT(SnC_5[[#This Row],[Date]], "yyyy-mm-dd"))</f>
        <v>Freya Orban   2018-05-20</v>
      </c>
      <c r="B129" s="3" t="str">
        <f>CONCATENATE(SnC_5[[#This Row],[First Name]], " ", SnC_5[[#This Row],[Last Name]])</f>
        <v>Freya Orban</v>
      </c>
      <c r="C129" s="4">
        <f>IFERROR(YEAR(G129) - YEAR(INDEX(AthleteInfo[#Data], MATCH(SnC_5[[#This Row],[Full Name]], AthleteInfo[Full name], 0), 6)), 99)</f>
        <v>99</v>
      </c>
      <c r="D129" s="4">
        <f>IFERROR(INDEX(AthleteInfo[#Data], MATCH(SnC_5[[#This Row],[Full Name]], AthleteInfo[Full name], 0), 5), 99)</f>
        <v>99</v>
      </c>
      <c r="E129" s="7" t="str">
        <f t="array" ref="E129">IFERROR(IF(INDEX(AthleteInfo[#Data], MATCH(SnC_5[[#This Row],[Full Name]], AthleteInfo[Full name], 0), 2)&lt;&gt;"",INDEX(AthleteInfo[#Data], MATCH(SnC_5[[#This Row],[Full Name]], AthleteInfo[Full name], 0), 2), "Edit AthleteInfo Tab"), "Edit AthleteInfo Tab")</f>
        <v>Edit AthleteInfo Tab</v>
      </c>
      <c r="F129" s="6">
        <f>IFERROR(INT((G129 - INDEX(AthleteInfo[#Data], MATCH(SnC_5[[#This Row],[Full Name]], AthleteInfo[Full name], 0), 6))/365), 99)</f>
        <v>99</v>
      </c>
      <c r="G129" s="9">
        <v>43240</v>
      </c>
      <c r="H129" t="s">
        <v>573</v>
      </c>
      <c r="I129" t="s">
        <v>574</v>
      </c>
      <c r="J129">
        <v>0</v>
      </c>
      <c r="K129">
        <v>9</v>
      </c>
      <c r="L129">
        <v>9.3000000000000007</v>
      </c>
      <c r="M129">
        <v>1.88</v>
      </c>
      <c r="N129">
        <v>9.27</v>
      </c>
      <c r="O129">
        <v>9.0299999999999994</v>
      </c>
      <c r="P129">
        <v>41.9</v>
      </c>
      <c r="Q129">
        <v>42.5</v>
      </c>
      <c r="R129">
        <v>5</v>
      </c>
      <c r="S129">
        <v>0</v>
      </c>
      <c r="T129" t="e">
        <v>#DIV/0!</v>
      </c>
      <c r="U129" s="2"/>
      <c r="V129" s="2"/>
      <c r="W129" s="2"/>
      <c r="X129" s="2"/>
      <c r="Y129" s="2"/>
      <c r="Z129" s="2"/>
      <c r="AA129" s="2"/>
      <c r="AB129" s="2"/>
    </row>
    <row r="130" spans="1:28">
      <c r="A130" s="3" t="str">
        <f>CONCATENATE(SnC_5[[#This Row],[Full Name]], "   ", TEXT(SnC_5[[#This Row],[Date]], "yyyy-mm-dd"))</f>
        <v>Beth Granstrom   2018-05-20</v>
      </c>
      <c r="B130" s="3" t="str">
        <f>CONCATENATE(SnC_5[[#This Row],[First Name]], " ", SnC_5[[#This Row],[Last Name]])</f>
        <v>Beth Granstrom</v>
      </c>
      <c r="C130" s="4">
        <f>IFERROR(YEAR(G130) - YEAR(INDEX(AthleteInfo[#Data], MATCH(SnC_5[[#This Row],[Full Name]], AthleteInfo[Full name], 0), 6)), 99)</f>
        <v>18</v>
      </c>
      <c r="D130" s="4">
        <f>IFERROR(INDEX(AthleteInfo[#Data], MATCH(SnC_5[[#This Row],[Full Name]], AthleteInfo[Full name], 0), 5), 99)</f>
        <v>2000</v>
      </c>
      <c r="E130" s="7" t="str">
        <f t="array" ref="E130">IFERROR(IF(INDEX(AthleteInfo[#Data], MATCH(SnC_5[[#This Row],[Full Name]], AthleteInfo[Full name], 0), 2)&lt;&gt;"",INDEX(AthleteInfo[#Data], MATCH(SnC_5[[#This Row],[Full Name]], AthleteInfo[Full name], 0), 2), "Edit AthleteInfo Tab"), "Edit AthleteInfo Tab")</f>
        <v>F</v>
      </c>
      <c r="F130" s="6">
        <f>IFERROR(INT((G130 - INDEX(AthleteInfo[#Data], MATCH(SnC_5[[#This Row],[Full Name]], AthleteInfo[Full name], 0), 6))/365), 99)</f>
        <v>17</v>
      </c>
      <c r="G130" s="9">
        <v>43240</v>
      </c>
      <c r="H130" t="s">
        <v>564</v>
      </c>
      <c r="I130" t="s">
        <v>565</v>
      </c>
      <c r="J130">
        <v>79.090909089999997</v>
      </c>
      <c r="K130">
        <v>9</v>
      </c>
      <c r="L130">
        <v>11.3</v>
      </c>
      <c r="M130">
        <v>2.13</v>
      </c>
      <c r="N130">
        <v>10.23</v>
      </c>
      <c r="O130">
        <v>10.050000000000001</v>
      </c>
      <c r="P130">
        <v>30.2</v>
      </c>
      <c r="Q130">
        <v>40</v>
      </c>
      <c r="R130">
        <v>2.5</v>
      </c>
      <c r="S130">
        <v>81.590909089999997</v>
      </c>
      <c r="T130">
        <v>1.03</v>
      </c>
      <c r="U130" s="2"/>
      <c r="V130" s="2"/>
      <c r="W130" s="2"/>
      <c r="X130" s="2"/>
      <c r="Y130" s="2"/>
      <c r="Z130" s="2"/>
      <c r="AA130" s="2"/>
      <c r="AB130" s="2"/>
    </row>
    <row r="131" spans="1:28">
      <c r="A131" s="3" t="str">
        <f>CONCATENATE(SnC_5[[#This Row],[Full Name]], "   ", TEXT(SnC_5[[#This Row],[Date]], "yyyy-mm-dd"))</f>
        <v>Gabriel Gledhill   2018-09-28</v>
      </c>
      <c r="B131" s="3" t="str">
        <f>CONCATENATE(SnC_5[[#This Row],[First Name]], " ", SnC_5[[#This Row],[Last Name]])</f>
        <v>Gabriel Gledhill</v>
      </c>
      <c r="C131" s="4">
        <f>IFERROR(YEAR(G131) - YEAR(INDEX(AthleteInfo[#Data], MATCH(SnC_5[[#This Row],[Full Name]], AthleteInfo[Full name], 0), 6)), 99)</f>
        <v>16</v>
      </c>
      <c r="D131" s="4">
        <f>IFERROR(INDEX(AthleteInfo[#Data], MATCH(SnC_5[[#This Row],[Full Name]], AthleteInfo[Full name], 0), 5), 99)</f>
        <v>2002</v>
      </c>
      <c r="E131" s="7" t="str">
        <f t="array" ref="E131">IFERROR(IF(INDEX(AthleteInfo[#Data], MATCH(SnC_5[[#This Row],[Full Name]], AthleteInfo[Full name], 0), 2)&lt;&gt;"",INDEX(AthleteInfo[#Data], MATCH(SnC_5[[#This Row],[Full Name]], AthleteInfo[Full name], 0), 2), "Edit AthleteInfo Tab"), "Edit AthleteInfo Tab")</f>
        <v>M</v>
      </c>
      <c r="F131" s="6">
        <f>IFERROR(INT((G131 - INDEX(AthleteInfo[#Data], MATCH(SnC_5[[#This Row],[Full Name]], AthleteInfo[Full name], 0), 6))/365), 99)</f>
        <v>15</v>
      </c>
      <c r="G131" s="9">
        <v>43371</v>
      </c>
      <c r="H131" t="s">
        <v>530</v>
      </c>
      <c r="I131" t="s">
        <v>531</v>
      </c>
      <c r="J131">
        <v>85.2</v>
      </c>
      <c r="K131">
        <v>9</v>
      </c>
      <c r="L131">
        <v>8.3000000000000007</v>
      </c>
      <c r="M131">
        <v>2.25</v>
      </c>
      <c r="N131">
        <v>9.74</v>
      </c>
      <c r="O131">
        <v>10.62</v>
      </c>
      <c r="P131">
        <v>67.424999999999997</v>
      </c>
      <c r="Q131">
        <v>63.631578949999998</v>
      </c>
      <c r="R131">
        <v>22.5</v>
      </c>
      <c r="S131">
        <v>107.7</v>
      </c>
      <c r="T131">
        <v>1.26</v>
      </c>
    </row>
    <row r="132" spans="1:28">
      <c r="A132" s="3" t="str">
        <f>CONCATENATE(SnC_5[[#This Row],[Full Name]], "   ", TEXT(SnC_5[[#This Row],[Date]], "yyyy-mm-dd"))</f>
        <v>Samantha Vukadinovic   2019-09-26</v>
      </c>
      <c r="B132" s="3" t="str">
        <f>CONCATENATE(SnC_5[[#This Row],[First Name]], " ", SnC_5[[#This Row],[Last Name]])</f>
        <v>Samantha Vukadinovic</v>
      </c>
      <c r="C132" s="4">
        <f>IFERROR(YEAR(G132) - YEAR(INDEX(AthleteInfo[#Data], MATCH(SnC_5[[#This Row],[Full Name]], AthleteInfo[Full name], 0), 6)), 99)</f>
        <v>15</v>
      </c>
      <c r="D132" s="4">
        <f>IFERROR(INDEX(AthleteInfo[#Data], MATCH(SnC_5[[#This Row],[Full Name]], AthleteInfo[Full name], 0), 5), 99)</f>
        <v>2004</v>
      </c>
      <c r="E132" s="7" t="str">
        <f t="array" ref="E132">IFERROR(IF(INDEX(AthleteInfo[#Data], MATCH(SnC_5[[#This Row],[Full Name]], AthleteInfo[Full name], 0), 2)&lt;&gt;"",INDEX(AthleteInfo[#Data], MATCH(SnC_5[[#This Row],[Full Name]], AthleteInfo[Full name], 0), 2), "Edit AthleteInfo Tab"), "Edit AthleteInfo Tab")</f>
        <v>F</v>
      </c>
      <c r="F132" s="6">
        <f>IFERROR(INT((G132 - INDEX(AthleteInfo[#Data], MATCH(SnC_5[[#This Row],[Full Name]], AthleteInfo[Full name], 0), 6))/365), 99)</f>
        <v>15</v>
      </c>
      <c r="G132" s="9">
        <v>43734</v>
      </c>
      <c r="H132" t="s">
        <v>575</v>
      </c>
      <c r="I132" t="s">
        <v>576</v>
      </c>
      <c r="J132">
        <v>56.8</v>
      </c>
      <c r="K132">
        <v>9</v>
      </c>
      <c r="L132">
        <v>9.8000000000000007</v>
      </c>
      <c r="M132">
        <v>1.78</v>
      </c>
      <c r="N132">
        <v>8.7319999999999993</v>
      </c>
      <c r="O132">
        <v>9.2119999999999997</v>
      </c>
      <c r="P132">
        <v>34.263157890000002</v>
      </c>
      <c r="Q132">
        <v>39.524999999999999</v>
      </c>
      <c r="R132">
        <v>5</v>
      </c>
      <c r="S132">
        <v>61.8</v>
      </c>
      <c r="T132">
        <v>1.0900000000000001</v>
      </c>
      <c r="U132" s="2"/>
      <c r="V132" s="2"/>
      <c r="W132" s="2"/>
      <c r="X132" s="2"/>
      <c r="Y132" s="2"/>
      <c r="Z132" s="2"/>
      <c r="AA132" s="2"/>
      <c r="AB132" s="2"/>
    </row>
    <row r="133" spans="1:28">
      <c r="A133" s="3" t="str">
        <f>CONCATENATE(SnC_5[[#This Row],[Full Name]], "   ", TEXT(SnC_5[[#This Row],[Date]], "yyyy-mm-dd"))</f>
        <v>Fred Albrechtson   2018-05-20</v>
      </c>
      <c r="B133" s="3" t="str">
        <f>CONCATENATE(SnC_5[[#This Row],[First Name]], " ", SnC_5[[#This Row],[Last Name]])</f>
        <v>Fred Albrechtson</v>
      </c>
      <c r="C133" s="4">
        <f>IFERROR(YEAR(G133) - YEAR(INDEX(AthleteInfo[#Data], MATCH(SnC_5[[#This Row],[Full Name]], AthleteInfo[Full name], 0), 6)), 99)</f>
        <v>16</v>
      </c>
      <c r="D133" s="4">
        <f>IFERROR(INDEX(AthleteInfo[#Data], MATCH(SnC_5[[#This Row],[Full Name]], AthleteInfo[Full name], 0), 5), 99)</f>
        <v>2002</v>
      </c>
      <c r="E133" s="7" t="str">
        <f t="array" ref="E133">IFERROR(IF(INDEX(AthleteInfo[#Data], MATCH(SnC_5[[#This Row],[Full Name]], AthleteInfo[Full name], 0), 2)&lt;&gt;"",INDEX(AthleteInfo[#Data], MATCH(SnC_5[[#This Row],[Full Name]], AthleteInfo[Full name], 0), 2), "Edit AthleteInfo Tab"), "Edit AthleteInfo Tab")</f>
        <v>M</v>
      </c>
      <c r="F133" s="6">
        <f>IFERROR(INT((G133 - INDEX(AthleteInfo[#Data], MATCH(SnC_5[[#This Row],[Full Name]], AthleteInfo[Full name], 0), 6))/365), 99)</f>
        <v>15</v>
      </c>
      <c r="G133" s="9">
        <v>43240</v>
      </c>
      <c r="H133" t="s">
        <v>522</v>
      </c>
      <c r="I133" t="s">
        <v>523</v>
      </c>
      <c r="J133">
        <v>77.727272729999996</v>
      </c>
      <c r="K133">
        <v>8.9</v>
      </c>
      <c r="L133">
        <v>9.6</v>
      </c>
      <c r="M133">
        <v>2.38</v>
      </c>
      <c r="N133">
        <v>10.73</v>
      </c>
      <c r="O133">
        <v>10.47</v>
      </c>
      <c r="P133">
        <v>61.2</v>
      </c>
      <c r="Q133">
        <v>51.39473684</v>
      </c>
      <c r="R133">
        <v>20</v>
      </c>
      <c r="S133">
        <v>97.727272729999996</v>
      </c>
      <c r="T133">
        <v>1.26</v>
      </c>
    </row>
    <row r="134" spans="1:28">
      <c r="A134" s="3" t="str">
        <f>CONCATENATE(SnC_5[[#This Row],[Full Name]], "   ", TEXT(SnC_5[[#This Row],[Date]], "yyyy-mm-dd"))</f>
        <v>Fred Albrechtson   2018-09-28</v>
      </c>
      <c r="B134" s="3" t="str">
        <f>CONCATENATE(SnC_5[[#This Row],[First Name]], " ", SnC_5[[#This Row],[Last Name]])</f>
        <v>Fred Albrechtson</v>
      </c>
      <c r="C134" s="4">
        <f>IFERROR(YEAR(G134) - YEAR(INDEX(AthleteInfo[#Data], MATCH(SnC_5[[#This Row],[Full Name]], AthleteInfo[Full name], 0), 6)), 99)</f>
        <v>16</v>
      </c>
      <c r="D134" s="4">
        <f>IFERROR(INDEX(AthleteInfo[#Data], MATCH(SnC_5[[#This Row],[Full Name]], AthleteInfo[Full name], 0), 5), 99)</f>
        <v>2002</v>
      </c>
      <c r="E134" s="7" t="str">
        <f t="array" ref="E134">IFERROR(IF(INDEX(AthleteInfo[#Data], MATCH(SnC_5[[#This Row],[Full Name]], AthleteInfo[Full name], 0), 2)&lt;&gt;"",INDEX(AthleteInfo[#Data], MATCH(SnC_5[[#This Row],[Full Name]], AthleteInfo[Full name], 0), 2), "Edit AthleteInfo Tab"), "Edit AthleteInfo Tab")</f>
        <v>M</v>
      </c>
      <c r="F134" s="6">
        <f>IFERROR(INT((G134 - INDEX(AthleteInfo[#Data], MATCH(SnC_5[[#This Row],[Full Name]], AthleteInfo[Full name], 0), 6))/365), 99)</f>
        <v>16</v>
      </c>
      <c r="G134" s="9">
        <v>43371</v>
      </c>
      <c r="H134" t="s">
        <v>522</v>
      </c>
      <c r="I134" t="s">
        <v>523</v>
      </c>
      <c r="J134">
        <v>58.8</v>
      </c>
      <c r="K134">
        <v>8.9</v>
      </c>
      <c r="L134">
        <v>10.1</v>
      </c>
      <c r="M134">
        <v>2.4</v>
      </c>
      <c r="N134">
        <v>11.33</v>
      </c>
      <c r="O134">
        <v>10.85</v>
      </c>
      <c r="P134">
        <v>62.774999999999999</v>
      </c>
      <c r="Q134">
        <v>51.15</v>
      </c>
      <c r="R134">
        <v>22.5</v>
      </c>
      <c r="S134">
        <v>81.3</v>
      </c>
      <c r="T134">
        <v>1.38</v>
      </c>
    </row>
    <row r="135" spans="1:28">
      <c r="A135" s="3" t="str">
        <f>CONCATENATE(SnC_5[[#This Row],[Full Name]], "   ", TEXT(SnC_5[[#This Row],[Date]], "yyyy-mm-dd"))</f>
        <v>Connor Hobbs   2018-05-20</v>
      </c>
      <c r="B135" s="3" t="str">
        <f>CONCATENATE(SnC_5[[#This Row],[First Name]], " ", SnC_5[[#This Row],[Last Name]])</f>
        <v>Connor Hobbs</v>
      </c>
      <c r="C135" s="4">
        <f>IFERROR(YEAR(G135) - YEAR(INDEX(AthleteInfo[#Data], MATCH(SnC_5[[#This Row],[Full Name]], AthleteInfo[Full name], 0), 6)), 99)</f>
        <v>16</v>
      </c>
      <c r="D135" s="4">
        <f>IFERROR(INDEX(AthleteInfo[#Data], MATCH(SnC_5[[#This Row],[Full Name]], AthleteInfo[Full name], 0), 5), 99)</f>
        <v>2002</v>
      </c>
      <c r="E135" s="7" t="str">
        <f t="array" ref="E135">IFERROR(IF(INDEX(AthleteInfo[#Data], MATCH(SnC_5[[#This Row],[Full Name]], AthleteInfo[Full name], 0), 2)&lt;&gt;"",INDEX(AthleteInfo[#Data], MATCH(SnC_5[[#This Row],[Full Name]], AthleteInfo[Full name], 0), 2), "Edit AthleteInfo Tab"), "Edit AthleteInfo Tab")</f>
        <v>M</v>
      </c>
      <c r="F135" s="6">
        <f>IFERROR(INT((G135 - INDEX(AthleteInfo[#Data], MATCH(SnC_5[[#This Row],[Full Name]], AthleteInfo[Full name], 0), 6))/365), 99)</f>
        <v>15</v>
      </c>
      <c r="G135" s="9">
        <v>43240</v>
      </c>
      <c r="H135" t="s">
        <v>561</v>
      </c>
      <c r="I135" t="s">
        <v>562</v>
      </c>
      <c r="J135">
        <v>82.090909089999997</v>
      </c>
      <c r="K135">
        <v>8.8000000000000007</v>
      </c>
      <c r="L135">
        <v>8.3000000000000007</v>
      </c>
      <c r="M135">
        <v>2.0099999999999998</v>
      </c>
      <c r="N135">
        <v>9.24</v>
      </c>
      <c r="O135">
        <v>9.35</v>
      </c>
      <c r="P135">
        <v>50</v>
      </c>
      <c r="Q135">
        <v>50</v>
      </c>
      <c r="R135">
        <v>5</v>
      </c>
      <c r="S135">
        <v>87.090909089999997</v>
      </c>
      <c r="T135">
        <v>1.06</v>
      </c>
    </row>
    <row r="136" spans="1:28">
      <c r="A136" s="3" t="str">
        <f>CONCATENATE(SnC_5[[#This Row],[Full Name]], "   ", TEXT(SnC_5[[#This Row],[Date]], "yyyy-mm-dd"))</f>
        <v>Ian Williams   2018-05-20</v>
      </c>
      <c r="B136" s="3" t="str">
        <f>CONCATENATE(SnC_5[[#This Row],[First Name]], " ", SnC_5[[#This Row],[Last Name]])</f>
        <v>Ian Williams</v>
      </c>
      <c r="C136" s="4">
        <f>IFERROR(YEAR(G136) - YEAR(INDEX(AthleteInfo[#Data], MATCH(SnC_5[[#This Row],[Full Name]], AthleteInfo[Full name], 0), 6)), 99)</f>
        <v>18</v>
      </c>
      <c r="D136" s="4">
        <f>IFERROR(INDEX(AthleteInfo[#Data], MATCH(SnC_5[[#This Row],[Full Name]], AthleteInfo[Full name], 0), 5), 99)</f>
        <v>2000</v>
      </c>
      <c r="E136" s="7" t="str">
        <f t="array" ref="E136">IFERROR(IF(INDEX(AthleteInfo[#Data], MATCH(SnC_5[[#This Row],[Full Name]], AthleteInfo[Full name], 0), 2)&lt;&gt;"",INDEX(AthleteInfo[#Data], MATCH(SnC_5[[#This Row],[Full Name]], AthleteInfo[Full name], 0), 2), "Edit AthleteInfo Tab"), "Edit AthleteInfo Tab")</f>
        <v>M</v>
      </c>
      <c r="F136" s="6">
        <f>IFERROR(INT((G136 - INDEX(AthleteInfo[#Data], MATCH(SnC_5[[#This Row],[Full Name]], AthleteInfo[Full name], 0), 6))/365), 99)</f>
        <v>18</v>
      </c>
      <c r="G136" s="9">
        <v>43240</v>
      </c>
      <c r="H136" t="s">
        <v>494</v>
      </c>
      <c r="I136" t="s">
        <v>454</v>
      </c>
      <c r="J136">
        <v>76.909090910000003</v>
      </c>
      <c r="K136">
        <v>8.8000000000000007</v>
      </c>
      <c r="L136">
        <v>9.4</v>
      </c>
      <c r="M136">
        <v>2.09</v>
      </c>
      <c r="N136">
        <v>11</v>
      </c>
      <c r="O136">
        <v>11</v>
      </c>
      <c r="P136">
        <v>46.5</v>
      </c>
      <c r="Q136">
        <v>51.39473684</v>
      </c>
      <c r="R136">
        <v>17.5</v>
      </c>
      <c r="S136">
        <v>94.409090910000003</v>
      </c>
      <c r="T136">
        <v>1.23</v>
      </c>
    </row>
    <row r="137" spans="1:28">
      <c r="A137" s="3" t="str">
        <f>CONCATENATE(SnC_5[[#This Row],[Full Name]], "   ", TEXT(SnC_5[[#This Row],[Date]], "yyyy-mm-dd"))</f>
        <v>Jesse Smids   2017-05-19</v>
      </c>
      <c r="B137" s="3" t="str">
        <f>CONCATENATE(SnC_5[[#This Row],[First Name]], " ", SnC_5[[#This Row],[Last Name]])</f>
        <v>Jesse Smids</v>
      </c>
      <c r="C137" s="4">
        <f>IFERROR(YEAR(G137) - YEAR(INDEX(AthleteInfo[#Data], MATCH(SnC_5[[#This Row],[Full Name]], AthleteInfo[Full name], 0), 6)), 99)</f>
        <v>16</v>
      </c>
      <c r="D137" s="4">
        <f>IFERROR(INDEX(AthleteInfo[#Data], MATCH(SnC_5[[#This Row],[Full Name]], AthleteInfo[Full name], 0), 5), 99)</f>
        <v>2001</v>
      </c>
      <c r="E137" s="7" t="str">
        <f t="array" ref="E137">IFERROR(IF(INDEX(AthleteInfo[#Data], MATCH(SnC_5[[#This Row],[Full Name]], AthleteInfo[Full name], 0), 2)&lt;&gt;"",INDEX(AthleteInfo[#Data], MATCH(SnC_5[[#This Row],[Full Name]], AthleteInfo[Full name], 0), 2), "Edit AthleteInfo Tab"), "Edit AthleteInfo Tab")</f>
        <v>M</v>
      </c>
      <c r="F137" s="6">
        <f>IFERROR(INT((G137 - INDEX(AthleteInfo[#Data], MATCH(SnC_5[[#This Row],[Full Name]], AthleteInfo[Full name], 0), 6))/365), 99)</f>
        <v>15</v>
      </c>
      <c r="G137" s="9">
        <v>42874</v>
      </c>
      <c r="H137" t="s">
        <v>577</v>
      </c>
      <c r="I137" t="s">
        <v>578</v>
      </c>
      <c r="J137">
        <v>72.099999999999994</v>
      </c>
      <c r="K137">
        <v>8.6999999999999993</v>
      </c>
      <c r="L137">
        <v>9</v>
      </c>
      <c r="M137">
        <v>2.16</v>
      </c>
      <c r="N137">
        <v>10.220000000000001</v>
      </c>
      <c r="O137">
        <v>9.65</v>
      </c>
      <c r="P137">
        <v>47.5</v>
      </c>
      <c r="Q137">
        <v>51.15</v>
      </c>
      <c r="R137">
        <v>4</v>
      </c>
      <c r="S137">
        <v>76.099999999999994</v>
      </c>
      <c r="T137">
        <v>1.06</v>
      </c>
    </row>
    <row r="138" spans="1:28">
      <c r="A138" s="3" t="str">
        <f>CONCATENATE(SnC_5[[#This Row],[Full Name]], "   ", TEXT(SnC_5[[#This Row],[Date]], "yyyy-mm-dd"))</f>
        <v>Ian Williams   2017-05-19</v>
      </c>
      <c r="B138" s="3" t="str">
        <f>CONCATENATE(SnC_5[[#This Row],[First Name]], " ", SnC_5[[#This Row],[Last Name]])</f>
        <v>Ian Williams</v>
      </c>
      <c r="C138" s="4">
        <f>IFERROR(YEAR(G138) - YEAR(INDEX(AthleteInfo[#Data], MATCH(SnC_5[[#This Row],[Full Name]], AthleteInfo[Full name], 0), 6)), 99)</f>
        <v>17</v>
      </c>
      <c r="D138" s="4">
        <f>IFERROR(INDEX(AthleteInfo[#Data], MATCH(SnC_5[[#This Row],[Full Name]], AthleteInfo[Full name], 0), 5), 99)</f>
        <v>2000</v>
      </c>
      <c r="E138" s="7" t="str">
        <f t="array" ref="E138">IFERROR(IF(INDEX(AthleteInfo[#Data], MATCH(SnC_5[[#This Row],[Full Name]], AthleteInfo[Full name], 0), 2)&lt;&gt;"",INDEX(AthleteInfo[#Data], MATCH(SnC_5[[#This Row],[Full Name]], AthleteInfo[Full name], 0), 2), "Edit AthleteInfo Tab"), "Edit AthleteInfo Tab")</f>
        <v>M</v>
      </c>
      <c r="F138" s="6">
        <f>IFERROR(INT((G138 - INDEX(AthleteInfo[#Data], MATCH(SnC_5[[#This Row],[Full Name]], AthleteInfo[Full name], 0), 6))/365), 99)</f>
        <v>17</v>
      </c>
      <c r="G138" s="9">
        <v>42874</v>
      </c>
      <c r="H138" t="s">
        <v>494</v>
      </c>
      <c r="I138" t="s">
        <v>454</v>
      </c>
      <c r="J138">
        <v>58.2</v>
      </c>
      <c r="K138">
        <v>8.6999999999999993</v>
      </c>
      <c r="L138">
        <v>8.4</v>
      </c>
      <c r="M138">
        <v>2.19</v>
      </c>
      <c r="N138">
        <v>11.07</v>
      </c>
      <c r="O138">
        <v>11.04</v>
      </c>
      <c r="P138">
        <v>42.5</v>
      </c>
      <c r="Q138">
        <v>51.39473684</v>
      </c>
      <c r="R138">
        <v>19</v>
      </c>
      <c r="S138">
        <v>77.2</v>
      </c>
      <c r="T138">
        <v>1.33</v>
      </c>
    </row>
    <row r="139" spans="1:28">
      <c r="A139" s="3" t="str">
        <f>CONCATENATE(SnC_5[[#This Row],[Full Name]], "   ", TEXT(SnC_5[[#This Row],[Date]], "yyyy-mm-dd"))</f>
        <v>Clara Hardy   2018-05-20</v>
      </c>
      <c r="B139" s="3" t="str">
        <f>CONCATENATE(SnC_5[[#This Row],[First Name]], " ", SnC_5[[#This Row],[Last Name]])</f>
        <v>Clara Hardy</v>
      </c>
      <c r="C139" s="4">
        <f>IFERROR(YEAR(G139) - YEAR(INDEX(AthleteInfo[#Data], MATCH(SnC_5[[#This Row],[Full Name]], AthleteInfo[Full name], 0), 6)), 99)</f>
        <v>17</v>
      </c>
      <c r="D139" s="4">
        <f>IFERROR(INDEX(AthleteInfo[#Data], MATCH(SnC_5[[#This Row],[Full Name]], AthleteInfo[Full name], 0), 5), 99)</f>
        <v>2001</v>
      </c>
      <c r="E139" s="7" t="str">
        <f t="array" ref="E139">IFERROR(IF(INDEX(AthleteInfo[#Data], MATCH(SnC_5[[#This Row],[Full Name]], AthleteInfo[Full name], 0), 2)&lt;&gt;"",INDEX(AthleteInfo[#Data], MATCH(SnC_5[[#This Row],[Full Name]], AthleteInfo[Full name], 0), 2), "Edit AthleteInfo Tab"), "Edit AthleteInfo Tab")</f>
        <v>F</v>
      </c>
      <c r="F139" s="6">
        <f>IFERROR(INT((G139 - INDEX(AthleteInfo[#Data], MATCH(SnC_5[[#This Row],[Full Name]], AthleteInfo[Full name], 0), 6))/365), 99)</f>
        <v>16</v>
      </c>
      <c r="G139" s="9">
        <v>43240</v>
      </c>
      <c r="H139" t="s">
        <v>579</v>
      </c>
      <c r="I139" t="s">
        <v>580</v>
      </c>
      <c r="J139">
        <v>74.681818179999993</v>
      </c>
      <c r="K139">
        <v>8.6999999999999993</v>
      </c>
      <c r="L139">
        <v>8.9</v>
      </c>
      <c r="M139">
        <v>1.63</v>
      </c>
      <c r="N139">
        <v>7.99</v>
      </c>
      <c r="O139">
        <v>7.61</v>
      </c>
      <c r="P139">
        <v>35</v>
      </c>
      <c r="Q139">
        <v>32.5</v>
      </c>
      <c r="R139">
        <v>-1</v>
      </c>
      <c r="S139">
        <v>0</v>
      </c>
      <c r="T139">
        <v>0</v>
      </c>
      <c r="U139" s="2"/>
      <c r="V139" s="2"/>
      <c r="W139" s="2"/>
      <c r="X139" s="2"/>
      <c r="Y139" s="2"/>
      <c r="Z139" s="2"/>
      <c r="AA139" s="2"/>
      <c r="AB139" s="2"/>
    </row>
    <row r="140" spans="1:28">
      <c r="A140" s="3" t="str">
        <f>CONCATENATE(SnC_5[[#This Row],[Full Name]], "   ", TEXT(SnC_5[[#This Row],[Date]], "yyyy-mm-dd"))</f>
        <v>Benita Peiffer   2017-05-19</v>
      </c>
      <c r="B140" s="3" t="str">
        <f>CONCATENATE(SnC_5[[#This Row],[First Name]], " ", SnC_5[[#This Row],[Last Name]])</f>
        <v>Benita Peiffer</v>
      </c>
      <c r="C140" s="4">
        <f>IFERROR(YEAR(G140) - YEAR(INDEX(AthleteInfo[#Data], MATCH(SnC_5[[#This Row],[Full Name]], AthleteInfo[Full name], 0), 6)), 99)</f>
        <v>17</v>
      </c>
      <c r="D140" s="4">
        <f>IFERROR(INDEX(AthleteInfo[#Data], MATCH(SnC_5[[#This Row],[Full Name]], AthleteInfo[Full name], 0), 5), 99)</f>
        <v>2000</v>
      </c>
      <c r="E140" s="7" t="str">
        <f t="array" ref="E140">IFERROR(IF(INDEX(AthleteInfo[#Data], MATCH(SnC_5[[#This Row],[Full Name]], AthleteInfo[Full name], 0), 2)&lt;&gt;"",INDEX(AthleteInfo[#Data], MATCH(SnC_5[[#This Row],[Full Name]], AthleteInfo[Full name], 0), 2), "Edit AthleteInfo Tab"), "Edit AthleteInfo Tab")</f>
        <v>F</v>
      </c>
      <c r="F140" s="6">
        <f>IFERROR(INT((G140 - INDEX(AthleteInfo[#Data], MATCH(SnC_5[[#This Row],[Full Name]], AthleteInfo[Full name], 0), 6))/365), 99)</f>
        <v>16</v>
      </c>
      <c r="G140" s="9">
        <v>42874</v>
      </c>
      <c r="H140" t="s">
        <v>515</v>
      </c>
      <c r="I140" t="s">
        <v>516</v>
      </c>
      <c r="J140">
        <v>68</v>
      </c>
      <c r="K140">
        <v>8.6</v>
      </c>
      <c r="L140">
        <v>9.3000000000000007</v>
      </c>
      <c r="M140">
        <v>2.16</v>
      </c>
      <c r="N140">
        <v>10.039999999999999</v>
      </c>
      <c r="O140">
        <v>10.1</v>
      </c>
      <c r="P140">
        <v>39.200000000000003</v>
      </c>
      <c r="Q140">
        <v>40</v>
      </c>
      <c r="R140">
        <v>-1</v>
      </c>
      <c r="S140">
        <v>0</v>
      </c>
      <c r="T140">
        <v>0</v>
      </c>
      <c r="U140" s="2"/>
      <c r="V140" s="2"/>
      <c r="W140" s="2"/>
      <c r="X140" s="2"/>
      <c r="Y140" s="2"/>
      <c r="Z140" s="2"/>
      <c r="AA140" s="2"/>
      <c r="AB140" s="2"/>
    </row>
    <row r="141" spans="1:28">
      <c r="A141" s="3" t="str">
        <f>CONCATENATE(SnC_5[[#This Row],[Full Name]], "   ", TEXT(SnC_5[[#This Row],[Date]], "yyyy-mm-dd"))</f>
        <v>Mia Recknell   2017-05-19</v>
      </c>
      <c r="B141" s="3" t="str">
        <f>CONCATENATE(SnC_5[[#This Row],[First Name]], " ", SnC_5[[#This Row],[Last Name]])</f>
        <v>Mia Recknell</v>
      </c>
      <c r="C141" s="4">
        <f>IFERROR(YEAR(G141) - YEAR(INDEX(AthleteInfo[#Data], MATCH(SnC_5[[#This Row],[Full Name]], AthleteInfo[Full name], 0), 6)), 99)</f>
        <v>15</v>
      </c>
      <c r="D141" s="4">
        <f>IFERROR(INDEX(AthleteInfo[#Data], MATCH(SnC_5[[#This Row],[Full Name]], AthleteInfo[Full name], 0), 5), 99)</f>
        <v>2002</v>
      </c>
      <c r="E141" s="7" t="str">
        <f t="array" ref="E141">IFERROR(IF(INDEX(AthleteInfo[#Data], MATCH(SnC_5[[#This Row],[Full Name]], AthleteInfo[Full name], 0), 2)&lt;&gt;"",INDEX(AthleteInfo[#Data], MATCH(SnC_5[[#This Row],[Full Name]], AthleteInfo[Full name], 0), 2), "Edit AthleteInfo Tab"), "Edit AthleteInfo Tab")</f>
        <v>F</v>
      </c>
      <c r="F141" s="6">
        <f>IFERROR(INT((G141 - INDEX(AthleteInfo[#Data], MATCH(SnC_5[[#This Row],[Full Name]], AthleteInfo[Full name], 0), 6))/365), 99)</f>
        <v>14</v>
      </c>
      <c r="G141" s="9">
        <v>42874</v>
      </c>
      <c r="H141" t="s">
        <v>581</v>
      </c>
      <c r="I141" t="s">
        <v>582</v>
      </c>
      <c r="J141">
        <v>48.7</v>
      </c>
      <c r="K141">
        <v>8.6</v>
      </c>
      <c r="L141">
        <v>9.9</v>
      </c>
      <c r="M141">
        <v>1.87</v>
      </c>
      <c r="N141">
        <v>9.65</v>
      </c>
      <c r="O141">
        <v>9.24</v>
      </c>
      <c r="P141">
        <v>27.5</v>
      </c>
      <c r="Q141">
        <v>29.368421049999998</v>
      </c>
      <c r="R141">
        <v>1.5</v>
      </c>
      <c r="S141">
        <v>50.2</v>
      </c>
      <c r="T141">
        <v>1.03</v>
      </c>
      <c r="U141" s="2"/>
      <c r="V141" s="2"/>
      <c r="W141" s="2"/>
      <c r="X141" s="2"/>
      <c r="Y141" s="2"/>
      <c r="Z141" s="2"/>
      <c r="AA141" s="2"/>
      <c r="AB141" s="2"/>
    </row>
    <row r="142" spans="1:28">
      <c r="A142" s="3" t="str">
        <f>CONCATENATE(SnC_5[[#This Row],[Full Name]], "   ", TEXT(SnC_5[[#This Row],[Date]], "yyyy-mm-dd"))</f>
        <v>Jesse Smids   2018-09-28</v>
      </c>
      <c r="B142" s="3" t="str">
        <f>CONCATENATE(SnC_5[[#This Row],[First Name]], " ", SnC_5[[#This Row],[Last Name]])</f>
        <v>Jesse Smids</v>
      </c>
      <c r="C142" s="4">
        <f>IFERROR(YEAR(G142) - YEAR(INDEX(AthleteInfo[#Data], MATCH(SnC_5[[#This Row],[Full Name]], AthleteInfo[Full name], 0), 6)), 99)</f>
        <v>17</v>
      </c>
      <c r="D142" s="4">
        <f>IFERROR(INDEX(AthleteInfo[#Data], MATCH(SnC_5[[#This Row],[Full Name]], AthleteInfo[Full name], 0), 5), 99)</f>
        <v>2001</v>
      </c>
      <c r="E142" s="7" t="str">
        <f t="array" ref="E142">IFERROR(IF(INDEX(AthleteInfo[#Data], MATCH(SnC_5[[#This Row],[Full Name]], AthleteInfo[Full name], 0), 2)&lt;&gt;"",INDEX(AthleteInfo[#Data], MATCH(SnC_5[[#This Row],[Full Name]], AthleteInfo[Full name], 0), 2), "Edit AthleteInfo Tab"), "Edit AthleteInfo Tab")</f>
        <v>M</v>
      </c>
      <c r="F142" s="6">
        <f>IFERROR(INT((G142 - INDEX(AthleteInfo[#Data], MATCH(SnC_5[[#This Row],[Full Name]], AthleteInfo[Full name], 0), 6))/365), 99)</f>
        <v>17</v>
      </c>
      <c r="G142" s="9">
        <v>43371</v>
      </c>
      <c r="H142" t="s">
        <v>577</v>
      </c>
      <c r="I142" t="s">
        <v>578</v>
      </c>
      <c r="J142">
        <v>74.2</v>
      </c>
      <c r="K142">
        <v>8.6</v>
      </c>
      <c r="L142">
        <v>9.6</v>
      </c>
      <c r="M142">
        <v>2.2000000000000002</v>
      </c>
      <c r="N142">
        <v>10.31</v>
      </c>
      <c r="O142">
        <v>10.01</v>
      </c>
      <c r="P142">
        <v>47.5</v>
      </c>
      <c r="Q142">
        <v>58.736842109999998</v>
      </c>
      <c r="R142">
        <v>5</v>
      </c>
      <c r="S142">
        <v>79.2</v>
      </c>
      <c r="T142">
        <v>1.07</v>
      </c>
    </row>
    <row r="143" spans="1:28">
      <c r="A143" s="3" t="str">
        <f>CONCATENATE(SnC_5[[#This Row],[Full Name]], "   ", TEXT(SnC_5[[#This Row],[Date]], "yyyy-mm-dd"))</f>
        <v>Marlie Molinaro   2019-09-26</v>
      </c>
      <c r="B143" s="3" t="str">
        <f>CONCATENATE(SnC_5[[#This Row],[First Name]], " ", SnC_5[[#This Row],[Last Name]])</f>
        <v>Marlie Molinaro</v>
      </c>
      <c r="C143" s="4">
        <f>IFERROR(YEAR(G143) - YEAR(INDEX(AthleteInfo[#Data], MATCH(SnC_5[[#This Row],[Full Name]], AthleteInfo[Full name], 0), 6)), 99)</f>
        <v>16</v>
      </c>
      <c r="D143" s="4">
        <f>IFERROR(INDEX(AthleteInfo[#Data], MATCH(SnC_5[[#This Row],[Full Name]], AthleteInfo[Full name], 0), 5), 99)</f>
        <v>2003</v>
      </c>
      <c r="E143" s="7" t="str">
        <f t="array" ref="E143">IFERROR(IF(INDEX(AthleteInfo[#Data], MATCH(SnC_5[[#This Row],[Full Name]], AthleteInfo[Full name], 0), 2)&lt;&gt;"",INDEX(AthleteInfo[#Data], MATCH(SnC_5[[#This Row],[Full Name]], AthleteInfo[Full name], 0), 2), "Edit AthleteInfo Tab"), "Edit AthleteInfo Tab")</f>
        <v>F</v>
      </c>
      <c r="F143" s="6">
        <f>IFERROR(INT((G143 - INDEX(AthleteInfo[#Data], MATCH(SnC_5[[#This Row],[Full Name]], AthleteInfo[Full name], 0), 6))/365), 99)</f>
        <v>15</v>
      </c>
      <c r="G143" s="9">
        <v>43734</v>
      </c>
      <c r="H143" t="s">
        <v>583</v>
      </c>
      <c r="I143" t="s">
        <v>584</v>
      </c>
      <c r="J143">
        <v>70.45</v>
      </c>
      <c r="K143">
        <v>8.6</v>
      </c>
      <c r="L143">
        <v>8.6999999999999993</v>
      </c>
      <c r="M143">
        <v>1.8420000000000001</v>
      </c>
      <c r="N143">
        <v>9.19</v>
      </c>
      <c r="O143">
        <v>8.9619999999999997</v>
      </c>
      <c r="P143">
        <v>44.174999999999997</v>
      </c>
      <c r="Q143">
        <v>45</v>
      </c>
      <c r="R143">
        <v>0</v>
      </c>
      <c r="S143">
        <v>70.45</v>
      </c>
      <c r="T143">
        <v>1</v>
      </c>
      <c r="U143" s="2"/>
      <c r="V143" s="2"/>
      <c r="W143" s="2"/>
      <c r="X143" s="2"/>
      <c r="Y143" s="2"/>
      <c r="Z143" s="2"/>
      <c r="AA143" s="2"/>
      <c r="AB143" s="2"/>
    </row>
    <row r="144" spans="1:28">
      <c r="A144" s="3" t="str">
        <f>CONCATENATE(SnC_5[[#This Row],[Full Name]], "   ", TEXT(SnC_5[[#This Row],[Date]], "yyyy-mm-dd"))</f>
        <v>Gabriel Gledhill   2018-05-20</v>
      </c>
      <c r="B144" s="3" t="str">
        <f>CONCATENATE(SnC_5[[#This Row],[First Name]], " ", SnC_5[[#This Row],[Last Name]])</f>
        <v>Gabriel Gledhill</v>
      </c>
      <c r="C144" s="4">
        <f>IFERROR(YEAR(G144) - YEAR(INDEX(AthleteInfo[#Data], MATCH(SnC_5[[#This Row],[Full Name]], AthleteInfo[Full name], 0), 6)), 99)</f>
        <v>16</v>
      </c>
      <c r="D144" s="4">
        <f>IFERROR(INDEX(AthleteInfo[#Data], MATCH(SnC_5[[#This Row],[Full Name]], AthleteInfo[Full name], 0), 5), 99)</f>
        <v>2002</v>
      </c>
      <c r="E144" s="7" t="str">
        <f t="array" ref="E144">IFERROR(IF(INDEX(AthleteInfo[#Data], MATCH(SnC_5[[#This Row],[Full Name]], AthleteInfo[Full name], 0), 2)&lt;&gt;"",INDEX(AthleteInfo[#Data], MATCH(SnC_5[[#This Row],[Full Name]], AthleteInfo[Full name], 0), 2), "Edit AthleteInfo Tab"), "Edit AthleteInfo Tab")</f>
        <v>M</v>
      </c>
      <c r="F144" s="6">
        <f>IFERROR(INT((G144 - INDEX(AthleteInfo[#Data], MATCH(SnC_5[[#This Row],[Full Name]], AthleteInfo[Full name], 0), 6))/365), 99)</f>
        <v>15</v>
      </c>
      <c r="G144" s="9">
        <v>43240</v>
      </c>
      <c r="H144" t="s">
        <v>530</v>
      </c>
      <c r="I144" t="s">
        <v>531</v>
      </c>
      <c r="J144">
        <v>83.272727270000004</v>
      </c>
      <c r="K144">
        <v>8.5</v>
      </c>
      <c r="L144">
        <v>7.6</v>
      </c>
      <c r="M144">
        <v>2.21</v>
      </c>
      <c r="N144">
        <v>9.94</v>
      </c>
      <c r="O144">
        <v>10.4</v>
      </c>
      <c r="P144">
        <v>63.6</v>
      </c>
      <c r="Q144">
        <v>61.184210530000001</v>
      </c>
      <c r="R144">
        <v>22.5</v>
      </c>
      <c r="S144">
        <v>105.7727273</v>
      </c>
      <c r="T144">
        <v>1.27</v>
      </c>
    </row>
    <row r="145" spans="1:28">
      <c r="A145" s="3" t="str">
        <f>CONCATENATE(SnC_5[[#This Row],[Full Name]], "   ", TEXT(SnC_5[[#This Row],[Date]], "yyyy-mm-dd"))</f>
        <v>Emily Macleod   2018-09-28</v>
      </c>
      <c r="B145" s="3" t="str">
        <f>CONCATENATE(SnC_5[[#This Row],[First Name]], " ", SnC_5[[#This Row],[Last Name]])</f>
        <v>Emily Macleod</v>
      </c>
      <c r="C145" s="4">
        <f>IFERROR(YEAR(G145) - YEAR(INDEX(AthleteInfo[#Data], MATCH(SnC_5[[#This Row],[Full Name]], AthleteInfo[Full name], 0), 6)), 99)</f>
        <v>15</v>
      </c>
      <c r="D145" s="4">
        <f>IFERROR(INDEX(AthleteInfo[#Data], MATCH(SnC_5[[#This Row],[Full Name]], AthleteInfo[Full name], 0), 5), 99)</f>
        <v>2003</v>
      </c>
      <c r="E145" s="7" t="str">
        <f t="array" ref="E145">IFERROR(IF(INDEX(AthleteInfo[#Data], MATCH(SnC_5[[#This Row],[Full Name]], AthleteInfo[Full name], 0), 2)&lt;&gt;"",INDEX(AthleteInfo[#Data], MATCH(SnC_5[[#This Row],[Full Name]], AthleteInfo[Full name], 0), 2), "Edit AthleteInfo Tab"), "Edit AthleteInfo Tab")</f>
        <v>F</v>
      </c>
      <c r="F145" s="6">
        <f>IFERROR(INT((G145 - INDEX(AthleteInfo[#Data], MATCH(SnC_5[[#This Row],[Full Name]], AthleteInfo[Full name], 0), 6))/365), 99)</f>
        <v>15</v>
      </c>
      <c r="G145" s="9">
        <v>43371</v>
      </c>
      <c r="H145" t="s">
        <v>548</v>
      </c>
      <c r="I145" t="s">
        <v>549</v>
      </c>
      <c r="J145">
        <v>56.15</v>
      </c>
      <c r="K145">
        <v>8.5</v>
      </c>
      <c r="L145">
        <v>9.8000000000000007</v>
      </c>
      <c r="M145">
        <v>2</v>
      </c>
      <c r="N145">
        <v>10.220000000000001</v>
      </c>
      <c r="O145">
        <v>10.72</v>
      </c>
      <c r="P145">
        <v>32.5</v>
      </c>
      <c r="Q145">
        <v>36.71052632</v>
      </c>
      <c r="R145">
        <v>2.5</v>
      </c>
      <c r="S145">
        <v>58.65</v>
      </c>
      <c r="T145">
        <v>1.04</v>
      </c>
      <c r="U145" s="2"/>
      <c r="V145" s="2"/>
      <c r="W145" s="2"/>
      <c r="X145" s="2"/>
      <c r="Y145" s="2"/>
      <c r="Z145" s="2"/>
      <c r="AA145" s="2"/>
      <c r="AB145" s="2"/>
    </row>
    <row r="146" spans="1:28">
      <c r="A146" s="3" t="str">
        <f>CONCATENATE(SnC_5[[#This Row],[Full Name]], "   ", TEXT(SnC_5[[#This Row],[Date]], "yyyy-mm-dd"))</f>
        <v>Marlie Molinaro   2018-09-28</v>
      </c>
      <c r="B146" s="3" t="str">
        <f>CONCATENATE(SnC_5[[#This Row],[First Name]], " ", SnC_5[[#This Row],[Last Name]])</f>
        <v>Marlie Molinaro</v>
      </c>
      <c r="C146" s="4">
        <f>IFERROR(YEAR(G146) - YEAR(INDEX(AthleteInfo[#Data], MATCH(SnC_5[[#This Row],[Full Name]], AthleteInfo[Full name], 0), 6)), 99)</f>
        <v>15</v>
      </c>
      <c r="D146" s="4">
        <f>IFERROR(INDEX(AthleteInfo[#Data], MATCH(SnC_5[[#This Row],[Full Name]], AthleteInfo[Full name], 0), 5), 99)</f>
        <v>2003</v>
      </c>
      <c r="E146" s="7" t="str">
        <f t="array" ref="E146">IFERROR(IF(INDEX(AthleteInfo[#Data], MATCH(SnC_5[[#This Row],[Full Name]], AthleteInfo[Full name], 0), 2)&lt;&gt;"",INDEX(AthleteInfo[#Data], MATCH(SnC_5[[#This Row],[Full Name]], AthleteInfo[Full name], 0), 2), "Edit AthleteInfo Tab"), "Edit AthleteInfo Tab")</f>
        <v>F</v>
      </c>
      <c r="F146" s="6">
        <f>IFERROR(INT((G146 - INDEX(AthleteInfo[#Data], MATCH(SnC_5[[#This Row],[Full Name]], AthleteInfo[Full name], 0), 6))/365), 99)</f>
        <v>14</v>
      </c>
      <c r="G146" s="9">
        <v>43371</v>
      </c>
      <c r="H146" t="s">
        <v>583</v>
      </c>
      <c r="I146" t="s">
        <v>584</v>
      </c>
      <c r="J146">
        <v>66.900000000000006</v>
      </c>
      <c r="K146">
        <v>8.4</v>
      </c>
      <c r="L146">
        <v>8.6</v>
      </c>
      <c r="M146">
        <v>1.67</v>
      </c>
      <c r="N146">
        <v>8.91</v>
      </c>
      <c r="O146">
        <v>8.4499999999999993</v>
      </c>
      <c r="P146">
        <v>37.200000000000003</v>
      </c>
      <c r="Q146">
        <v>40</v>
      </c>
      <c r="R146">
        <v>-1</v>
      </c>
      <c r="S146">
        <v>0</v>
      </c>
      <c r="T146">
        <v>0</v>
      </c>
      <c r="U146" s="2"/>
      <c r="V146" s="2"/>
      <c r="W146" s="2"/>
      <c r="X146" s="2"/>
      <c r="Y146" s="2"/>
      <c r="Z146" s="2"/>
      <c r="AA146" s="2"/>
      <c r="AB146" s="2"/>
    </row>
    <row r="147" spans="1:28">
      <c r="A147" s="3" t="str">
        <f>CONCATENATE(SnC_5[[#This Row],[Full Name]], "   ", TEXT(SnC_5[[#This Row],[Date]], "yyyy-mm-dd"))</f>
        <v>Jaclyn Elliott   2019-09-28</v>
      </c>
      <c r="B147" s="3" t="str">
        <f>CONCATENATE(SnC_5[[#This Row],[First Name]], " ", SnC_5[[#This Row],[Last Name]])</f>
        <v>Jaclyn Elliott</v>
      </c>
      <c r="C147" s="4">
        <f>IFERROR(YEAR(G147) - YEAR(INDEX(AthleteInfo[#Data], MATCH(SnC_5[[#This Row],[Full Name]], AthleteInfo[Full name], 0), 6)), 99)</f>
        <v>16</v>
      </c>
      <c r="D147" s="4">
        <f>IFERROR(INDEX(AthleteInfo[#Data], MATCH(SnC_5[[#This Row],[Full Name]], AthleteInfo[Full name], 0), 5), 99)</f>
        <v>2003</v>
      </c>
      <c r="E147" s="7" t="str">
        <f t="array" ref="E147">IFERROR(IF(INDEX(AthleteInfo[#Data], MATCH(SnC_5[[#This Row],[Full Name]], AthleteInfo[Full name], 0), 2)&lt;&gt;"",INDEX(AthleteInfo[#Data], MATCH(SnC_5[[#This Row],[Full Name]], AthleteInfo[Full name], 0), 2), "Edit AthleteInfo Tab"), "Edit AthleteInfo Tab")</f>
        <v>F</v>
      </c>
      <c r="F147" s="6">
        <f>IFERROR(INT((G147 - INDEX(AthleteInfo[#Data], MATCH(SnC_5[[#This Row],[Full Name]], AthleteInfo[Full name], 0), 6))/365), 99)</f>
        <v>16</v>
      </c>
      <c r="G147" s="9">
        <v>43736</v>
      </c>
      <c r="H147" t="s">
        <v>567</v>
      </c>
      <c r="I147" t="s">
        <v>540</v>
      </c>
      <c r="J147">
        <v>54.35</v>
      </c>
      <c r="K147">
        <v>8.4</v>
      </c>
      <c r="L147">
        <v>8.3000000000000007</v>
      </c>
      <c r="M147">
        <v>0.9</v>
      </c>
      <c r="N147">
        <v>10.55</v>
      </c>
      <c r="O147">
        <v>10.14</v>
      </c>
      <c r="P147">
        <v>35</v>
      </c>
      <c r="Q147">
        <v>29.368421049999998</v>
      </c>
      <c r="R147">
        <v>2.5</v>
      </c>
      <c r="S147">
        <v>56.85</v>
      </c>
      <c r="T147">
        <v>1.05</v>
      </c>
      <c r="U147" s="2"/>
      <c r="V147" s="2"/>
      <c r="W147" s="2"/>
      <c r="X147" s="2"/>
      <c r="Y147" s="2"/>
      <c r="Z147" s="2"/>
      <c r="AA147" s="2"/>
      <c r="AB147" s="2"/>
    </row>
    <row r="148" spans="1:28">
      <c r="A148" s="3" t="str">
        <f>CONCATENATE(SnC_5[[#This Row],[Full Name]], "   ", TEXT(SnC_5[[#This Row],[Date]], "yyyy-mm-dd"))</f>
        <v>Connor Hobbs   2019-09-26</v>
      </c>
      <c r="B148" s="3" t="str">
        <f>CONCATENATE(SnC_5[[#This Row],[First Name]], " ", SnC_5[[#This Row],[Last Name]])</f>
        <v>Connor Hobbs</v>
      </c>
      <c r="C148" s="4">
        <f>IFERROR(YEAR(G148) - YEAR(INDEX(AthleteInfo[#Data], MATCH(SnC_5[[#This Row],[Full Name]], AthleteInfo[Full name], 0), 6)), 99)</f>
        <v>17</v>
      </c>
      <c r="D148" s="4">
        <f>IFERROR(INDEX(AthleteInfo[#Data], MATCH(SnC_5[[#This Row],[Full Name]], AthleteInfo[Full name], 0), 5), 99)</f>
        <v>2002</v>
      </c>
      <c r="E148" s="7" t="str">
        <f t="array" ref="E148">IFERROR(IF(INDEX(AthleteInfo[#Data], MATCH(SnC_5[[#This Row],[Full Name]], AthleteInfo[Full name], 0), 2)&lt;&gt;"",INDEX(AthleteInfo[#Data], MATCH(SnC_5[[#This Row],[Full Name]], AthleteInfo[Full name], 0), 2), "Edit AthleteInfo Tab"), "Edit AthleteInfo Tab")</f>
        <v>M</v>
      </c>
      <c r="F148" s="6">
        <f>IFERROR(INT((G148 - INDEX(AthleteInfo[#Data], MATCH(SnC_5[[#This Row],[Full Name]], AthleteInfo[Full name], 0), 6))/365), 99)</f>
        <v>17</v>
      </c>
      <c r="G148" s="9">
        <v>43734</v>
      </c>
      <c r="H148" t="s">
        <v>561</v>
      </c>
      <c r="I148" t="s">
        <v>562</v>
      </c>
      <c r="J148">
        <v>74.75</v>
      </c>
      <c r="K148">
        <v>8.3000000000000007</v>
      </c>
      <c r="L148">
        <v>7.5</v>
      </c>
      <c r="M148">
        <v>2.12</v>
      </c>
      <c r="N148">
        <v>9.9700000000000006</v>
      </c>
      <c r="O148">
        <v>9.7919999999999998</v>
      </c>
      <c r="P148">
        <v>60</v>
      </c>
      <c r="Q148">
        <v>61.184210530000001</v>
      </c>
      <c r="R148">
        <v>17.5</v>
      </c>
      <c r="S148">
        <v>92.25</v>
      </c>
      <c r="T148">
        <v>1.23</v>
      </c>
    </row>
    <row r="149" spans="1:28">
      <c r="A149" s="3" t="str">
        <f>CONCATENATE(SnC_5[[#This Row],[Full Name]], "   ", TEXT(SnC_5[[#This Row],[Date]], "yyyy-mm-dd"))</f>
        <v>Benita Peiffer   2018-05-20</v>
      </c>
      <c r="B149" s="3" t="str">
        <f>CONCATENATE(SnC_5[[#This Row],[First Name]], " ", SnC_5[[#This Row],[Last Name]])</f>
        <v>Benita Peiffer</v>
      </c>
      <c r="C149" s="4">
        <f>IFERROR(YEAR(G149) - YEAR(INDEX(AthleteInfo[#Data], MATCH(SnC_5[[#This Row],[Full Name]], AthleteInfo[Full name], 0), 6)), 99)</f>
        <v>18</v>
      </c>
      <c r="D149" s="4">
        <f>IFERROR(INDEX(AthleteInfo[#Data], MATCH(SnC_5[[#This Row],[Full Name]], AthleteInfo[Full name], 0), 5), 99)</f>
        <v>2000</v>
      </c>
      <c r="E149" s="7" t="str">
        <f t="array" ref="E149">IFERROR(IF(INDEX(AthleteInfo[#Data], MATCH(SnC_5[[#This Row],[Full Name]], AthleteInfo[Full name], 0), 2)&lt;&gt;"",INDEX(AthleteInfo[#Data], MATCH(SnC_5[[#This Row],[Full Name]], AthleteInfo[Full name], 0), 2), "Edit AthleteInfo Tab"), "Edit AthleteInfo Tab")</f>
        <v>F</v>
      </c>
      <c r="F149" s="6">
        <f>IFERROR(INT((G149 - INDEX(AthleteInfo[#Data], MATCH(SnC_5[[#This Row],[Full Name]], AthleteInfo[Full name], 0), 6))/365), 99)</f>
        <v>17</v>
      </c>
      <c r="G149" s="9">
        <v>43240</v>
      </c>
      <c r="H149" t="s">
        <v>515</v>
      </c>
      <c r="I149" t="s">
        <v>516</v>
      </c>
      <c r="J149">
        <v>76.136363639999999</v>
      </c>
      <c r="K149">
        <v>8.1999999999999993</v>
      </c>
      <c r="L149">
        <v>9.9</v>
      </c>
      <c r="M149">
        <v>2.1</v>
      </c>
      <c r="N149">
        <v>9.6199999999999992</v>
      </c>
      <c r="O149">
        <v>9.89</v>
      </c>
      <c r="P149">
        <v>41.6</v>
      </c>
      <c r="Q149">
        <v>44.174999999999997</v>
      </c>
      <c r="R149">
        <v>-1</v>
      </c>
      <c r="S149">
        <v>0</v>
      </c>
      <c r="T149">
        <v>0</v>
      </c>
      <c r="U149" s="2"/>
      <c r="V149" s="2"/>
      <c r="W149" s="2"/>
      <c r="X149" s="2"/>
      <c r="Y149" s="2"/>
      <c r="Z149" s="2"/>
      <c r="AA149" s="2"/>
      <c r="AB149" s="2"/>
    </row>
    <row r="150" spans="1:28">
      <c r="A150" s="3" t="str">
        <f>CONCATENATE(SnC_5[[#This Row],[Full Name]], "   ", TEXT(SnC_5[[#This Row],[Date]], "yyyy-mm-dd"))</f>
        <v>Amelia Wells   2018-05-20</v>
      </c>
      <c r="B150" s="3" t="str">
        <f>CONCATENATE(SnC_5[[#This Row],[First Name]], " ", SnC_5[[#This Row],[Last Name]])</f>
        <v>Amelia Wells</v>
      </c>
      <c r="C150" s="4">
        <f>IFERROR(YEAR(G150) - YEAR(INDEX(AthleteInfo[#Data], MATCH(SnC_5[[#This Row],[Full Name]], AthleteInfo[Full name], 0), 6)), 99)</f>
        <v>16</v>
      </c>
      <c r="D150" s="4">
        <f>IFERROR(INDEX(AthleteInfo[#Data], MATCH(SnC_5[[#This Row],[Full Name]], AthleteInfo[Full name], 0), 5), 99)</f>
        <v>2002</v>
      </c>
      <c r="E150" s="7" t="str">
        <f t="array" ref="E150">IFERROR(IF(INDEX(AthleteInfo[#Data], MATCH(SnC_5[[#This Row],[Full Name]], AthleteInfo[Full name], 0), 2)&lt;&gt;"",INDEX(AthleteInfo[#Data], MATCH(SnC_5[[#This Row],[Full Name]], AthleteInfo[Full name], 0), 2), "Edit AthleteInfo Tab"), "Edit AthleteInfo Tab")</f>
        <v>F</v>
      </c>
      <c r="F150" s="6">
        <f>IFERROR(INT((G150 - INDEX(AthleteInfo[#Data], MATCH(SnC_5[[#This Row],[Full Name]], AthleteInfo[Full name], 0), 6))/365), 99)</f>
        <v>15</v>
      </c>
      <c r="G150" s="9">
        <v>43240</v>
      </c>
      <c r="H150" t="s">
        <v>550</v>
      </c>
      <c r="I150" t="s">
        <v>551</v>
      </c>
      <c r="J150">
        <v>74.136363639999999</v>
      </c>
      <c r="K150">
        <v>8.1999999999999993</v>
      </c>
      <c r="L150">
        <v>8.4</v>
      </c>
      <c r="M150">
        <v>1.79</v>
      </c>
      <c r="N150">
        <v>8.67</v>
      </c>
      <c r="O150">
        <v>9.23</v>
      </c>
      <c r="P150">
        <v>36.700000000000003</v>
      </c>
      <c r="Q150">
        <v>39.524999999999999</v>
      </c>
      <c r="R150">
        <v>-1</v>
      </c>
      <c r="S150">
        <v>0</v>
      </c>
      <c r="T150">
        <v>0</v>
      </c>
      <c r="U150" s="2"/>
      <c r="V150" s="2"/>
      <c r="W150" s="2"/>
      <c r="X150" s="2"/>
      <c r="Y150" s="2"/>
      <c r="Z150" s="2"/>
      <c r="AA150" s="2"/>
      <c r="AB150" s="2"/>
    </row>
    <row r="151" spans="1:28">
      <c r="A151" s="3" t="str">
        <f>CONCATENATE(SnC_5[[#This Row],[Full Name]], "   ", TEXT(SnC_5[[#This Row],[Date]], "yyyy-mm-dd"))</f>
        <v>Jesse Smids   2018-05-20</v>
      </c>
      <c r="B151" s="3" t="str">
        <f>CONCATENATE(SnC_5[[#This Row],[First Name]], " ", SnC_5[[#This Row],[Last Name]])</f>
        <v>Jesse Smids</v>
      </c>
      <c r="C151" s="4">
        <f>IFERROR(YEAR(G151) - YEAR(INDEX(AthleteInfo[#Data], MATCH(SnC_5[[#This Row],[Full Name]], AthleteInfo[Full name], 0), 6)), 99)</f>
        <v>17</v>
      </c>
      <c r="D151" s="4">
        <f>IFERROR(INDEX(AthleteInfo[#Data], MATCH(SnC_5[[#This Row],[Full Name]], AthleteInfo[Full name], 0), 5), 99)</f>
        <v>2001</v>
      </c>
      <c r="E151" s="7" t="str">
        <f t="array" ref="E151">IFERROR(IF(INDEX(AthleteInfo[#Data], MATCH(SnC_5[[#This Row],[Full Name]], AthleteInfo[Full name], 0), 2)&lt;&gt;"",INDEX(AthleteInfo[#Data], MATCH(SnC_5[[#This Row],[Full Name]], AthleteInfo[Full name], 0), 2), "Edit AthleteInfo Tab"), "Edit AthleteInfo Tab")</f>
        <v>M</v>
      </c>
      <c r="F151" s="6">
        <f>IFERROR(INT((G151 - INDEX(AthleteInfo[#Data], MATCH(SnC_5[[#This Row],[Full Name]], AthleteInfo[Full name], 0), 6))/365), 99)</f>
        <v>16</v>
      </c>
      <c r="G151" s="9">
        <v>43240</v>
      </c>
      <c r="H151" t="s">
        <v>577</v>
      </c>
      <c r="I151" t="s">
        <v>578</v>
      </c>
      <c r="J151">
        <v>86.090909089999997</v>
      </c>
      <c r="K151">
        <v>8.1</v>
      </c>
      <c r="L151">
        <v>8.6</v>
      </c>
      <c r="M151">
        <v>2.2999999999999998</v>
      </c>
      <c r="N151">
        <v>10.25</v>
      </c>
      <c r="O151">
        <v>9.64</v>
      </c>
      <c r="P151">
        <v>46.5</v>
      </c>
      <c r="Q151">
        <v>52.2</v>
      </c>
      <c r="R151">
        <v>10</v>
      </c>
      <c r="S151">
        <v>96.090909089999997</v>
      </c>
      <c r="T151">
        <v>1.1200000000000001</v>
      </c>
    </row>
    <row r="152" spans="1:28">
      <c r="A152" s="3" t="str">
        <f>CONCATENATE(SnC_5[[#This Row],[Full Name]], "   ", TEXT(SnC_5[[#This Row],[Date]], "yyyy-mm-dd"))</f>
        <v>Anna Chatterton   2019-09-26</v>
      </c>
      <c r="B152" s="3" t="str">
        <f>CONCATENATE(SnC_5[[#This Row],[First Name]], " ", SnC_5[[#This Row],[Last Name]])</f>
        <v>Anna Chatterton</v>
      </c>
      <c r="C152" s="4">
        <f>IFERROR(YEAR(G152) - YEAR(INDEX(AthleteInfo[#Data], MATCH(SnC_5[[#This Row],[Full Name]], AthleteInfo[Full name], 0), 6)), 99)</f>
        <v>15</v>
      </c>
      <c r="D152" s="4">
        <f>IFERROR(INDEX(AthleteInfo[#Data], MATCH(SnC_5[[#This Row],[Full Name]], AthleteInfo[Full name], 0), 5), 99)</f>
        <v>2004</v>
      </c>
      <c r="E152" s="7" t="str">
        <f t="array" ref="E152">IFERROR(IF(INDEX(AthleteInfo[#Data], MATCH(SnC_5[[#This Row],[Full Name]], AthleteInfo[Full name], 0), 2)&lt;&gt;"",INDEX(AthleteInfo[#Data], MATCH(SnC_5[[#This Row],[Full Name]], AthleteInfo[Full name], 0), 2), "Edit AthleteInfo Tab"), "Edit AthleteInfo Tab")</f>
        <v>F</v>
      </c>
      <c r="F152" s="6">
        <f>IFERROR(INT((G152 - INDEX(AthleteInfo[#Data], MATCH(SnC_5[[#This Row],[Full Name]], AthleteInfo[Full name], 0), 6))/365), 99)</f>
        <v>14</v>
      </c>
      <c r="G152" s="9">
        <v>43734</v>
      </c>
      <c r="H152" t="s">
        <v>457</v>
      </c>
      <c r="I152" t="s">
        <v>585</v>
      </c>
      <c r="J152">
        <v>54</v>
      </c>
      <c r="K152">
        <v>8</v>
      </c>
      <c r="L152">
        <v>9.5</v>
      </c>
      <c r="M152">
        <v>1.98</v>
      </c>
      <c r="N152">
        <v>9.4860000000000007</v>
      </c>
      <c r="O152">
        <v>9.3379999999999992</v>
      </c>
      <c r="P152">
        <v>41.85</v>
      </c>
      <c r="Q152">
        <v>41.60526316</v>
      </c>
      <c r="R152">
        <v>8.75</v>
      </c>
      <c r="S152">
        <v>62.75</v>
      </c>
      <c r="T152">
        <v>1.1599999999999999</v>
      </c>
      <c r="U152" s="2"/>
      <c r="V152" s="2"/>
      <c r="W152" s="2"/>
      <c r="X152" s="2"/>
      <c r="Y152" s="2"/>
      <c r="Z152" s="2"/>
      <c r="AA152" s="2"/>
      <c r="AB152" s="2"/>
    </row>
    <row r="153" spans="1:28">
      <c r="A153" s="3" t="str">
        <f>CONCATENATE(SnC_5[[#This Row],[Full Name]], "   ", TEXT(SnC_5[[#This Row],[Date]], "yyyy-mm-dd"))</f>
        <v>Abbey McLean   2019-09-26</v>
      </c>
      <c r="B153" s="3" t="str">
        <f>CONCATENATE(SnC_5[[#This Row],[First Name]], " ", SnC_5[[#This Row],[Last Name]])</f>
        <v>Abbey McLean</v>
      </c>
      <c r="C153" s="4">
        <f>IFERROR(YEAR(G153) - YEAR(INDEX(AthleteInfo[#Data], MATCH(SnC_5[[#This Row],[Full Name]], AthleteInfo[Full name], 0), 6)), 99)</f>
        <v>15</v>
      </c>
      <c r="D153" s="4">
        <f>IFERROR(INDEX(AthleteInfo[#Data], MATCH(SnC_5[[#This Row],[Full Name]], AthleteInfo[Full name], 0), 5), 99)</f>
        <v>2004</v>
      </c>
      <c r="E153" s="7" t="str">
        <f t="array" ref="E153">IFERROR(IF(INDEX(AthleteInfo[#Data], MATCH(SnC_5[[#This Row],[Full Name]], AthleteInfo[Full name], 0), 2)&lt;&gt;"",INDEX(AthleteInfo[#Data], MATCH(SnC_5[[#This Row],[Full Name]], AthleteInfo[Full name], 0), 2), "Edit AthleteInfo Tab"), "Edit AthleteInfo Tab")</f>
        <v>F</v>
      </c>
      <c r="F153" s="6">
        <f>IFERROR(INT((G153 - INDEX(AthleteInfo[#Data], MATCH(SnC_5[[#This Row],[Full Name]], AthleteInfo[Full name], 0), 6))/365), 99)</f>
        <v>15</v>
      </c>
      <c r="G153" s="9">
        <v>43734</v>
      </c>
      <c r="H153" t="s">
        <v>586</v>
      </c>
      <c r="I153" t="s">
        <v>587</v>
      </c>
      <c r="J153">
        <v>58.05</v>
      </c>
      <c r="K153">
        <v>8</v>
      </c>
      <c r="L153">
        <v>8.1999999999999993</v>
      </c>
      <c r="M153">
        <v>1.6719999999999999</v>
      </c>
      <c r="N153">
        <v>7.85</v>
      </c>
      <c r="P153">
        <v>29.368421049999998</v>
      </c>
      <c r="Q153">
        <v>32.549999999999997</v>
      </c>
      <c r="R153">
        <v>0</v>
      </c>
      <c r="S153">
        <v>58.05</v>
      </c>
      <c r="T153">
        <v>1</v>
      </c>
      <c r="U153" s="2"/>
      <c r="V153" s="2"/>
      <c r="W153" s="2"/>
      <c r="X153" s="2"/>
      <c r="Y153" s="2"/>
      <c r="Z153" s="2"/>
      <c r="AA153" s="2"/>
      <c r="AB153" s="2"/>
    </row>
    <row r="154" spans="1:28">
      <c r="A154" s="3" t="str">
        <f>CONCATENATE(SnC_5[[#This Row],[Full Name]], "   ", TEXT(SnC_5[[#This Row],[Date]], "yyyy-mm-dd"))</f>
        <v>Erik Brosch   2017-05-19</v>
      </c>
      <c r="B154" s="3" t="str">
        <f>CONCATENATE(SnC_5[[#This Row],[First Name]], " ", SnC_5[[#This Row],[Last Name]])</f>
        <v>Erik Brosch</v>
      </c>
      <c r="C154" s="4">
        <f>IFERROR(YEAR(G154) - YEAR(INDEX(AthleteInfo[#Data], MATCH(SnC_5[[#This Row],[Full Name]], AthleteInfo[Full name], 0), 6)), 99)</f>
        <v>16</v>
      </c>
      <c r="D154" s="4">
        <f>IFERROR(INDEX(AthleteInfo[#Data], MATCH(SnC_5[[#This Row],[Full Name]], AthleteInfo[Full name], 0), 5), 99)</f>
        <v>2001</v>
      </c>
      <c r="E154" s="7" t="str">
        <f t="array" ref="E154">IFERROR(IF(INDEX(AthleteInfo[#Data], MATCH(SnC_5[[#This Row],[Full Name]], AthleteInfo[Full name], 0), 2)&lt;&gt;"",INDEX(AthleteInfo[#Data], MATCH(SnC_5[[#This Row],[Full Name]], AthleteInfo[Full name], 0), 2), "Edit AthleteInfo Tab"), "Edit AthleteInfo Tab")</f>
        <v>M</v>
      </c>
      <c r="F154" s="6">
        <f>IFERROR(INT((G154 - INDEX(AthleteInfo[#Data], MATCH(SnC_5[[#This Row],[Full Name]], AthleteInfo[Full name], 0), 6))/365), 99)</f>
        <v>15</v>
      </c>
      <c r="G154" s="9">
        <v>42874</v>
      </c>
      <c r="H154" t="s">
        <v>513</v>
      </c>
      <c r="I154" t="s">
        <v>514</v>
      </c>
      <c r="J154">
        <v>64.3</v>
      </c>
      <c r="K154">
        <v>7.9</v>
      </c>
      <c r="L154">
        <v>7.6</v>
      </c>
      <c r="M154">
        <v>2.33</v>
      </c>
      <c r="N154">
        <v>10.02</v>
      </c>
      <c r="O154">
        <v>10.17</v>
      </c>
      <c r="P154">
        <v>42.5</v>
      </c>
      <c r="Q154">
        <v>46.5</v>
      </c>
      <c r="R154">
        <v>9</v>
      </c>
      <c r="S154">
        <v>73.3</v>
      </c>
      <c r="T154">
        <v>1.1399999999999999</v>
      </c>
    </row>
    <row r="155" spans="1:28">
      <c r="A155" s="3" t="str">
        <f>CONCATENATE(SnC_5[[#This Row],[Full Name]], "   ", TEXT(SnC_5[[#This Row],[Date]], "yyyy-mm-dd"))</f>
        <v>Erik Brosch   2018-09-28</v>
      </c>
      <c r="B155" s="3" t="str">
        <f>CONCATENATE(SnC_5[[#This Row],[First Name]], " ", SnC_5[[#This Row],[Last Name]])</f>
        <v>Erik Brosch</v>
      </c>
      <c r="C155" s="4">
        <f>IFERROR(YEAR(G155) - YEAR(INDEX(AthleteInfo[#Data], MATCH(SnC_5[[#This Row],[Full Name]], AthleteInfo[Full name], 0), 6)), 99)</f>
        <v>17</v>
      </c>
      <c r="D155" s="4">
        <f>IFERROR(INDEX(AthleteInfo[#Data], MATCH(SnC_5[[#This Row],[Full Name]], AthleteInfo[Full name], 0), 5), 99)</f>
        <v>2001</v>
      </c>
      <c r="E155" s="7" t="str">
        <f t="array" ref="E155">IFERROR(IF(INDEX(AthleteInfo[#Data], MATCH(SnC_5[[#This Row],[Full Name]], AthleteInfo[Full name], 0), 2)&lt;&gt;"",INDEX(AthleteInfo[#Data], MATCH(SnC_5[[#This Row],[Full Name]], AthleteInfo[Full name], 0), 2), "Edit AthleteInfo Tab"), "Edit AthleteInfo Tab")</f>
        <v>M</v>
      </c>
      <c r="F155" s="6">
        <f>IFERROR(INT((G155 - INDEX(AthleteInfo[#Data], MATCH(SnC_5[[#This Row],[Full Name]], AthleteInfo[Full name], 0), 6))/365), 99)</f>
        <v>17</v>
      </c>
      <c r="G155" s="9">
        <v>43371</v>
      </c>
      <c r="H155" t="s">
        <v>513</v>
      </c>
      <c r="I155" t="s">
        <v>514</v>
      </c>
      <c r="J155">
        <v>69.349999999999994</v>
      </c>
      <c r="K155">
        <v>7.9</v>
      </c>
      <c r="L155">
        <v>7.1</v>
      </c>
      <c r="M155">
        <v>2.39</v>
      </c>
      <c r="N155">
        <v>10.99</v>
      </c>
      <c r="O155">
        <v>11.02</v>
      </c>
      <c r="P155">
        <v>53.842105259999997</v>
      </c>
      <c r="Q155">
        <v>60</v>
      </c>
      <c r="R155">
        <v>15</v>
      </c>
      <c r="S155">
        <v>84.35</v>
      </c>
      <c r="T155">
        <v>1.22</v>
      </c>
    </row>
    <row r="156" spans="1:28">
      <c r="A156" s="3" t="str">
        <f>CONCATENATE(SnC_5[[#This Row],[Full Name]], "   ", TEXT(SnC_5[[#This Row],[Date]], "yyyy-mm-dd"))</f>
        <v>Claire Van Bergeyk   2018-09-28</v>
      </c>
      <c r="B156" s="3" t="str">
        <f>CONCATENATE(SnC_5[[#This Row],[First Name]], " ", SnC_5[[#This Row],[Last Name]])</f>
        <v>Claire Van Bergeyk</v>
      </c>
      <c r="C156" s="4">
        <f>IFERROR(YEAR(G156) - YEAR(INDEX(AthleteInfo[#Data], MATCH(SnC_5[[#This Row],[Full Name]], AthleteInfo[Full name], 0), 6)), 99)</f>
        <v>15</v>
      </c>
      <c r="D156" s="4">
        <f>IFERROR(INDEX(AthleteInfo[#Data], MATCH(SnC_5[[#This Row],[Full Name]], AthleteInfo[Full name], 0), 5), 99)</f>
        <v>2003</v>
      </c>
      <c r="E156" s="7" t="str">
        <f t="array" ref="E156">IFERROR(IF(INDEX(AthleteInfo[#Data], MATCH(SnC_5[[#This Row],[Full Name]], AthleteInfo[Full name], 0), 2)&lt;&gt;"",INDEX(AthleteInfo[#Data], MATCH(SnC_5[[#This Row],[Full Name]], AthleteInfo[Full name], 0), 2), "Edit AthleteInfo Tab"), "Edit AthleteInfo Tab")</f>
        <v>F</v>
      </c>
      <c r="F156" s="6">
        <f>IFERROR(INT((G156 - INDEX(AthleteInfo[#Data], MATCH(SnC_5[[#This Row],[Full Name]], AthleteInfo[Full name], 0), 6))/365), 99)</f>
        <v>15</v>
      </c>
      <c r="G156" s="9">
        <v>43371</v>
      </c>
      <c r="H156" t="s">
        <v>572</v>
      </c>
      <c r="I156" t="s">
        <v>528</v>
      </c>
      <c r="J156">
        <v>54.8</v>
      </c>
      <c r="K156">
        <v>7.9</v>
      </c>
      <c r="L156">
        <v>7</v>
      </c>
      <c r="M156">
        <v>1.87</v>
      </c>
      <c r="N156">
        <v>9.42</v>
      </c>
      <c r="O156">
        <v>9.1300000000000008</v>
      </c>
      <c r="P156">
        <v>34.263157890000002</v>
      </c>
      <c r="Q156">
        <v>36.71052632</v>
      </c>
      <c r="R156">
        <v>1.25</v>
      </c>
      <c r="S156">
        <v>56.05</v>
      </c>
      <c r="T156">
        <v>1.02</v>
      </c>
      <c r="U156" s="2"/>
      <c r="V156" s="2"/>
      <c r="W156" s="2"/>
      <c r="X156" s="2"/>
      <c r="Y156" s="2"/>
      <c r="Z156" s="2"/>
      <c r="AA156" s="2"/>
      <c r="AB156" s="2"/>
    </row>
    <row r="157" spans="1:28">
      <c r="A157" s="3" t="str">
        <f>CONCATENATE(SnC_5[[#This Row],[Full Name]], "   ", TEXT(SnC_5[[#This Row],[Date]], "yyyy-mm-dd"))</f>
        <v>Sophia Van Varseveld   2018-09-28</v>
      </c>
      <c r="B157" s="3" t="str">
        <f>CONCATENATE(SnC_5[[#This Row],[First Name]], " ", SnC_5[[#This Row],[Last Name]])</f>
        <v>Sophia Van Varseveld</v>
      </c>
      <c r="C157" s="4">
        <f>IFERROR(YEAR(G157) - YEAR(INDEX(AthleteInfo[#Data], MATCH(SnC_5[[#This Row],[Full Name]], AthleteInfo[Full name], 0), 6)), 99)</f>
        <v>15</v>
      </c>
      <c r="D157" s="4">
        <f>IFERROR(INDEX(AthleteInfo[#Data], MATCH(SnC_5[[#This Row],[Full Name]], AthleteInfo[Full name], 0), 5), 99)</f>
        <v>2003</v>
      </c>
      <c r="E157" s="7" t="str">
        <f t="array" ref="E157">IFERROR(IF(INDEX(AthleteInfo[#Data], MATCH(SnC_5[[#This Row],[Full Name]], AthleteInfo[Full name], 0), 2)&lt;&gt;"",INDEX(AthleteInfo[#Data], MATCH(SnC_5[[#This Row],[Full Name]], AthleteInfo[Full name], 0), 2), "Edit AthleteInfo Tab"), "Edit AthleteInfo Tab")</f>
        <v>F</v>
      </c>
      <c r="F157" s="6">
        <f>IFERROR(INT((G157 - INDEX(AthleteInfo[#Data], MATCH(SnC_5[[#This Row],[Full Name]], AthleteInfo[Full name], 0), 6))/365), 99)</f>
        <v>15</v>
      </c>
      <c r="G157" s="9">
        <v>43371</v>
      </c>
      <c r="H157" t="s">
        <v>554</v>
      </c>
      <c r="I157" t="s">
        <v>555</v>
      </c>
      <c r="J157">
        <v>55.75</v>
      </c>
      <c r="K157">
        <v>7.9</v>
      </c>
      <c r="L157">
        <v>8.1999999999999993</v>
      </c>
      <c r="M157">
        <v>1.87</v>
      </c>
      <c r="N157">
        <v>9.25</v>
      </c>
      <c r="O157">
        <v>8.73</v>
      </c>
      <c r="P157">
        <v>30.225000000000001</v>
      </c>
      <c r="Q157">
        <v>32.5</v>
      </c>
      <c r="R157">
        <v>0</v>
      </c>
      <c r="S157">
        <v>55.75</v>
      </c>
      <c r="T157">
        <v>1</v>
      </c>
      <c r="U157" s="2"/>
      <c r="V157" s="2"/>
      <c r="W157" s="2"/>
      <c r="X157" s="2"/>
      <c r="Y157" s="2"/>
      <c r="Z157" s="2"/>
      <c r="AA157" s="2"/>
      <c r="AB157" s="2"/>
    </row>
    <row r="158" spans="1:28">
      <c r="A158" s="3" t="str">
        <f>CONCATENATE(SnC_5[[#This Row],[Full Name]], "   ", TEXT(SnC_5[[#This Row],[Date]], "yyyy-mm-dd"))</f>
        <v>Gabriel Gledhill   2017-05-19</v>
      </c>
      <c r="B158" s="3" t="str">
        <f>CONCATENATE(SnC_5[[#This Row],[First Name]], " ", SnC_5[[#This Row],[Last Name]])</f>
        <v>Gabriel Gledhill</v>
      </c>
      <c r="C158" s="4">
        <f>IFERROR(YEAR(G158) - YEAR(INDEX(AthleteInfo[#Data], MATCH(SnC_5[[#This Row],[Full Name]], AthleteInfo[Full name], 0), 6)), 99)</f>
        <v>15</v>
      </c>
      <c r="D158" s="4">
        <f>IFERROR(INDEX(AthleteInfo[#Data], MATCH(SnC_5[[#This Row],[Full Name]], AthleteInfo[Full name], 0), 5), 99)</f>
        <v>2002</v>
      </c>
      <c r="E158" s="7" t="str">
        <f t="array" ref="E158">IFERROR(IF(INDEX(AthleteInfo[#Data], MATCH(SnC_5[[#This Row],[Full Name]], AthleteInfo[Full name], 0), 2)&lt;&gt;"",INDEX(AthleteInfo[#Data], MATCH(SnC_5[[#This Row],[Full Name]], AthleteInfo[Full name], 0), 2), "Edit AthleteInfo Tab"), "Edit AthleteInfo Tab")</f>
        <v>M</v>
      </c>
      <c r="F158" s="6">
        <f>IFERROR(INT((G158 - INDEX(AthleteInfo[#Data], MATCH(SnC_5[[#This Row],[Full Name]], AthleteInfo[Full name], 0), 6))/365), 99)</f>
        <v>14</v>
      </c>
      <c r="G158" s="9">
        <v>42874</v>
      </c>
      <c r="H158" t="s">
        <v>530</v>
      </c>
      <c r="I158" t="s">
        <v>531</v>
      </c>
      <c r="J158">
        <v>79.3</v>
      </c>
      <c r="K158">
        <v>7.8</v>
      </c>
      <c r="L158">
        <v>8.1</v>
      </c>
      <c r="M158">
        <v>2.13</v>
      </c>
      <c r="N158">
        <v>9.85</v>
      </c>
      <c r="O158">
        <v>10.91</v>
      </c>
      <c r="P158">
        <v>60</v>
      </c>
      <c r="Q158">
        <v>65</v>
      </c>
      <c r="R158">
        <v>21.5</v>
      </c>
      <c r="S158">
        <v>100.8</v>
      </c>
      <c r="T158">
        <v>1.27</v>
      </c>
    </row>
    <row r="159" spans="1:28">
      <c r="A159" s="3" t="str">
        <f>CONCATENATE(SnC_5[[#This Row],[Full Name]], "   ", TEXT(SnC_5[[#This Row],[Date]], "yyyy-mm-dd"))</f>
        <v>Stephen Lamon   2018-05-20</v>
      </c>
      <c r="B159" s="3" t="str">
        <f>CONCATENATE(SnC_5[[#This Row],[First Name]], " ", SnC_5[[#This Row],[Last Name]])</f>
        <v>Stephen Lamon</v>
      </c>
      <c r="C159" s="4">
        <f>IFERROR(YEAR(G159) - YEAR(INDEX(AthleteInfo[#Data], MATCH(SnC_5[[#This Row],[Full Name]], AthleteInfo[Full name], 0), 6)), 99)</f>
        <v>16</v>
      </c>
      <c r="D159" s="4">
        <f>IFERROR(INDEX(AthleteInfo[#Data], MATCH(SnC_5[[#This Row],[Full Name]], AthleteInfo[Full name], 0), 5), 99)</f>
        <v>2002</v>
      </c>
      <c r="E159" s="7" t="str">
        <f t="array" ref="E159">IFERROR(IF(INDEX(AthleteInfo[#Data], MATCH(SnC_5[[#This Row],[Full Name]], AthleteInfo[Full name], 0), 2)&lt;&gt;"",INDEX(AthleteInfo[#Data], MATCH(SnC_5[[#This Row],[Full Name]], AthleteInfo[Full name], 0), 2), "Edit AthleteInfo Tab"), "Edit AthleteInfo Tab")</f>
        <v>M</v>
      </c>
      <c r="F159" s="6">
        <f>IFERROR(INT((G159 - INDEX(AthleteInfo[#Data], MATCH(SnC_5[[#This Row],[Full Name]], AthleteInfo[Full name], 0), 6))/365), 99)</f>
        <v>15</v>
      </c>
      <c r="G159" s="9">
        <v>43240</v>
      </c>
      <c r="H159" t="s">
        <v>451</v>
      </c>
      <c r="I159" t="s">
        <v>481</v>
      </c>
      <c r="J159">
        <v>84.863636360000001</v>
      </c>
      <c r="K159">
        <v>7.8</v>
      </c>
      <c r="L159">
        <v>9.3000000000000007</v>
      </c>
      <c r="M159">
        <v>2.2599999999999998</v>
      </c>
      <c r="N159">
        <v>10.43</v>
      </c>
      <c r="O159">
        <v>10.57</v>
      </c>
      <c r="P159">
        <v>50</v>
      </c>
      <c r="Q159">
        <v>60</v>
      </c>
      <c r="R159">
        <v>25</v>
      </c>
      <c r="S159">
        <v>109.8636364</v>
      </c>
      <c r="T159">
        <v>1.29</v>
      </c>
    </row>
    <row r="160" spans="1:28">
      <c r="A160" s="3" t="str">
        <f>CONCATENATE(SnC_5[[#This Row],[Full Name]], "   ", TEXT(SnC_5[[#This Row],[Date]], "yyyy-mm-dd"))</f>
        <v>Ian Mayer   2018-05-20</v>
      </c>
      <c r="B160" s="3" t="str">
        <f>CONCATENATE(SnC_5[[#This Row],[First Name]], " ", SnC_5[[#This Row],[Last Name]])</f>
        <v>Ian Mayer</v>
      </c>
      <c r="C160" s="4">
        <f>IFERROR(YEAR(G160) - YEAR(INDEX(AthleteInfo[#Data], MATCH(SnC_5[[#This Row],[Full Name]], AthleteInfo[Full name], 0), 6)), 99)</f>
        <v>15</v>
      </c>
      <c r="D160" s="4">
        <f>IFERROR(INDEX(AthleteInfo[#Data], MATCH(SnC_5[[#This Row],[Full Name]], AthleteInfo[Full name], 0), 5), 99)</f>
        <v>2003</v>
      </c>
      <c r="E160" s="7" t="str">
        <f t="array" ref="E160">IFERROR(IF(INDEX(AthleteInfo[#Data], MATCH(SnC_5[[#This Row],[Full Name]], AthleteInfo[Full name], 0), 2)&lt;&gt;"",INDEX(AthleteInfo[#Data], MATCH(SnC_5[[#This Row],[Full Name]], AthleteInfo[Full name], 0), 2), "Edit AthleteInfo Tab"), "Edit AthleteInfo Tab")</f>
        <v>M</v>
      </c>
      <c r="F160" s="6">
        <f>IFERROR(INT((G160 - INDEX(AthleteInfo[#Data], MATCH(SnC_5[[#This Row],[Full Name]], AthleteInfo[Full name], 0), 6))/365), 99)</f>
        <v>14</v>
      </c>
      <c r="G160" s="9">
        <v>43240</v>
      </c>
      <c r="H160" t="s">
        <v>494</v>
      </c>
      <c r="I160" t="s">
        <v>547</v>
      </c>
      <c r="J160">
        <v>75.863636360000001</v>
      </c>
      <c r="K160">
        <v>7.8</v>
      </c>
      <c r="L160">
        <v>6.8</v>
      </c>
      <c r="M160">
        <v>1.93</v>
      </c>
      <c r="N160">
        <v>9.34</v>
      </c>
      <c r="O160">
        <v>8.14</v>
      </c>
      <c r="P160">
        <v>36.700000000000003</v>
      </c>
      <c r="Q160">
        <v>39.157894740000003</v>
      </c>
      <c r="R160">
        <v>10</v>
      </c>
      <c r="S160">
        <v>85.863636360000001</v>
      </c>
      <c r="T160">
        <v>1.1299999999999999</v>
      </c>
    </row>
    <row r="161" spans="1:44">
      <c r="A161" s="3" t="str">
        <f>CONCATENATE(SnC_5[[#This Row],[Full Name]], "   ", TEXT(SnC_5[[#This Row],[Date]], "yyyy-mm-dd"))</f>
        <v>Gabriel Gledhill   2017-03-08</v>
      </c>
      <c r="B161" s="3" t="str">
        <f>CONCATENATE(SnC_5[[#This Row],[First Name]], " ", SnC_5[[#This Row],[Last Name]])</f>
        <v>Gabriel Gledhill</v>
      </c>
      <c r="C161" s="4">
        <f>IFERROR(YEAR(G161) - YEAR(INDEX(AthleteInfo[#Data], MATCH(SnC_5[[#This Row],[Full Name]], AthleteInfo[Full name], 0), 6)), 99)</f>
        <v>15</v>
      </c>
      <c r="D161" s="4">
        <f>IFERROR(INDEX(AthleteInfo[#Data], MATCH(SnC_5[[#This Row],[Full Name]], AthleteInfo[Full name], 0), 5), 99)</f>
        <v>2002</v>
      </c>
      <c r="E161" s="7" t="str">
        <f t="array" ref="E161">IFERROR(IF(INDEX(AthleteInfo[#Data], MATCH(SnC_5[[#This Row],[Full Name]], AthleteInfo[Full name], 0), 2)&lt;&gt;"",INDEX(AthleteInfo[#Data], MATCH(SnC_5[[#This Row],[Full Name]], AthleteInfo[Full name], 0), 2), "Edit AthleteInfo Tab"), "Edit AthleteInfo Tab")</f>
        <v>M</v>
      </c>
      <c r="F161" s="6">
        <f>IFERROR(INT((G161 - INDEX(AthleteInfo[#Data], MATCH(SnC_5[[#This Row],[Full Name]], AthleteInfo[Full name], 0), 6))/365), 99)</f>
        <v>14</v>
      </c>
      <c r="G161" s="9">
        <v>42802</v>
      </c>
      <c r="H161" t="s">
        <v>530</v>
      </c>
      <c r="I161" t="s">
        <v>531</v>
      </c>
      <c r="J161">
        <v>81</v>
      </c>
      <c r="K161">
        <v>7.6</v>
      </c>
      <c r="L161">
        <v>8.3000000000000007</v>
      </c>
      <c r="M161">
        <v>2.2000000000000002</v>
      </c>
      <c r="N161">
        <v>10.85</v>
      </c>
      <c r="O161">
        <v>11.04</v>
      </c>
      <c r="P161">
        <v>60.5</v>
      </c>
      <c r="Q161">
        <v>61.184210530000001</v>
      </c>
      <c r="R161">
        <v>20</v>
      </c>
      <c r="S161">
        <v>101</v>
      </c>
      <c r="T161">
        <v>1.25</v>
      </c>
    </row>
    <row r="162" spans="1:44">
      <c r="A162" s="3" t="str">
        <f>CONCATENATE(SnC_5[[#This Row],[Full Name]], "   ", TEXT(SnC_5[[#This Row],[Date]], "yyyy-mm-dd"))</f>
        <v>Clara Hardy   2018-09-28</v>
      </c>
      <c r="B162" s="3" t="str">
        <f>CONCATENATE(SnC_5[[#This Row],[First Name]], " ", SnC_5[[#This Row],[Last Name]])</f>
        <v>Clara Hardy</v>
      </c>
      <c r="C162" s="4">
        <f>IFERROR(YEAR(G162) - YEAR(INDEX(AthleteInfo[#Data], MATCH(SnC_5[[#This Row],[Full Name]], AthleteInfo[Full name], 0), 6)), 99)</f>
        <v>17</v>
      </c>
      <c r="D162" s="4">
        <f>IFERROR(INDEX(AthleteInfo[#Data], MATCH(SnC_5[[#This Row],[Full Name]], AthleteInfo[Full name], 0), 5), 99)</f>
        <v>2001</v>
      </c>
      <c r="E162" s="7" t="str">
        <f t="array" ref="E162">IFERROR(IF(INDEX(AthleteInfo[#Data], MATCH(SnC_5[[#This Row],[Full Name]], AthleteInfo[Full name], 0), 2)&lt;&gt;"",INDEX(AthleteInfo[#Data], MATCH(SnC_5[[#This Row],[Full Name]], AthleteInfo[Full name], 0), 2), "Edit AthleteInfo Tab"), "Edit AthleteInfo Tab")</f>
        <v>F</v>
      </c>
      <c r="F162" s="6">
        <f>IFERROR(INT((G162 - INDEX(AthleteInfo[#Data], MATCH(SnC_5[[#This Row],[Full Name]], AthleteInfo[Full name], 0), 6))/365), 99)</f>
        <v>16</v>
      </c>
      <c r="G162" s="9">
        <v>43371</v>
      </c>
      <c r="H162" t="s">
        <v>579</v>
      </c>
      <c r="I162" t="s">
        <v>580</v>
      </c>
      <c r="J162">
        <v>57.3</v>
      </c>
      <c r="K162">
        <v>7.6</v>
      </c>
      <c r="L162">
        <v>8.6999999999999993</v>
      </c>
      <c r="M162">
        <v>1.51</v>
      </c>
      <c r="N162">
        <v>6.31</v>
      </c>
      <c r="O162">
        <v>6.24</v>
      </c>
      <c r="P162">
        <v>32.5</v>
      </c>
      <c r="Q162">
        <v>32.5</v>
      </c>
      <c r="R162">
        <v>2.5</v>
      </c>
      <c r="S162">
        <v>59.8</v>
      </c>
      <c r="T162">
        <v>1.04</v>
      </c>
      <c r="U162" s="2"/>
      <c r="V162" s="2"/>
      <c r="W162" s="2"/>
      <c r="X162" s="2"/>
      <c r="Y162" s="2"/>
      <c r="Z162" s="2"/>
      <c r="AA162" s="2"/>
      <c r="AB162" s="2"/>
    </row>
    <row r="163" spans="1:44">
      <c r="A163" s="3" t="str">
        <f>CONCATENATE(SnC_5[[#This Row],[Full Name]], "   ", TEXT(SnC_5[[#This Row],[Date]], "yyyy-mm-dd"))</f>
        <v>Marlie Molinaro   2018-05-20</v>
      </c>
      <c r="B163" s="3" t="str">
        <f>CONCATENATE(SnC_5[[#This Row],[First Name]], " ", SnC_5[[#This Row],[Last Name]])</f>
        <v>Marlie Molinaro</v>
      </c>
      <c r="C163" s="4">
        <f>IFERROR(YEAR(G163) - YEAR(INDEX(AthleteInfo[#Data], MATCH(SnC_5[[#This Row],[Full Name]], AthleteInfo[Full name], 0), 6)), 99)</f>
        <v>15</v>
      </c>
      <c r="D163" s="4">
        <f>IFERROR(INDEX(AthleteInfo[#Data], MATCH(SnC_5[[#This Row],[Full Name]], AthleteInfo[Full name], 0), 5), 99)</f>
        <v>2003</v>
      </c>
      <c r="E163" s="7" t="str">
        <f t="array" ref="E163">IFERROR(IF(INDEX(AthleteInfo[#Data], MATCH(SnC_5[[#This Row],[Full Name]], AthleteInfo[Full name], 0), 2)&lt;&gt;"",INDEX(AthleteInfo[#Data], MATCH(SnC_5[[#This Row],[Full Name]], AthleteInfo[Full name], 0), 2), "Edit AthleteInfo Tab"), "Edit AthleteInfo Tab")</f>
        <v>F</v>
      </c>
      <c r="F163" s="6">
        <f>IFERROR(INT((G163 - INDEX(AthleteInfo[#Data], MATCH(SnC_5[[#This Row],[Full Name]], AthleteInfo[Full name], 0), 6))/365), 99)</f>
        <v>14</v>
      </c>
      <c r="G163" s="9">
        <v>43240</v>
      </c>
      <c r="H163" t="s">
        <v>583</v>
      </c>
      <c r="I163" t="s">
        <v>584</v>
      </c>
      <c r="J163">
        <v>73.863636360000001</v>
      </c>
      <c r="K163">
        <v>7.5</v>
      </c>
      <c r="L163">
        <v>8.3000000000000007</v>
      </c>
      <c r="M163">
        <v>1.72</v>
      </c>
      <c r="N163">
        <v>9.3699999999999992</v>
      </c>
      <c r="O163">
        <v>8.59</v>
      </c>
      <c r="P163">
        <v>31.8</v>
      </c>
      <c r="Q163">
        <v>39.157894740000003</v>
      </c>
      <c r="R163">
        <v>-1</v>
      </c>
      <c r="S163">
        <v>0</v>
      </c>
      <c r="T163">
        <v>0</v>
      </c>
      <c r="U163" s="2"/>
      <c r="V163" s="2"/>
      <c r="W163" s="2"/>
      <c r="X163" s="2"/>
      <c r="Y163" s="2"/>
      <c r="Z163" s="2"/>
      <c r="AA163" s="2"/>
      <c r="AB163" s="2"/>
    </row>
    <row r="164" spans="1:44">
      <c r="A164" s="3" t="str">
        <f>CONCATENATE(SnC_5[[#This Row],[Full Name]], "   ", TEXT(SnC_5[[#This Row],[Date]], "yyyy-mm-dd"))</f>
        <v>Ian Mayer   2018-09-28</v>
      </c>
      <c r="B164" s="3" t="str">
        <f>CONCATENATE(SnC_5[[#This Row],[First Name]], " ", SnC_5[[#This Row],[Last Name]])</f>
        <v>Ian Mayer</v>
      </c>
      <c r="C164" s="4">
        <f>IFERROR(YEAR(G164) - YEAR(INDEX(AthleteInfo[#Data], MATCH(SnC_5[[#This Row],[Full Name]], AthleteInfo[Full name], 0), 6)), 99)</f>
        <v>15</v>
      </c>
      <c r="D164" s="4">
        <f>IFERROR(INDEX(AthleteInfo[#Data], MATCH(SnC_5[[#This Row],[Full Name]], AthleteInfo[Full name], 0), 5), 99)</f>
        <v>2003</v>
      </c>
      <c r="E164" s="7" t="str">
        <f t="array" ref="E164">IFERROR(IF(INDEX(AthleteInfo[#Data], MATCH(SnC_5[[#This Row],[Full Name]], AthleteInfo[Full name], 0), 2)&lt;&gt;"",INDEX(AthleteInfo[#Data], MATCH(SnC_5[[#This Row],[Full Name]], AthleteInfo[Full name], 0), 2), "Edit AthleteInfo Tab"), "Edit AthleteInfo Tab")</f>
        <v>M</v>
      </c>
      <c r="F164" s="6">
        <f>IFERROR(INT((G164 - INDEX(AthleteInfo[#Data], MATCH(SnC_5[[#This Row],[Full Name]], AthleteInfo[Full name], 0), 6))/365), 99)</f>
        <v>15</v>
      </c>
      <c r="G164" s="9">
        <v>43371</v>
      </c>
      <c r="H164" t="s">
        <v>494</v>
      </c>
      <c r="I164" t="s">
        <v>547</v>
      </c>
      <c r="J164">
        <v>55.4</v>
      </c>
      <c r="K164">
        <v>7.5</v>
      </c>
      <c r="L164">
        <v>1.7</v>
      </c>
      <c r="M164">
        <v>2.0499999999999998</v>
      </c>
      <c r="N164">
        <v>9.73</v>
      </c>
      <c r="O164">
        <v>9.2200000000000006</v>
      </c>
      <c r="P164">
        <v>39.524999999999999</v>
      </c>
      <c r="Q164">
        <v>45</v>
      </c>
      <c r="R164">
        <v>15</v>
      </c>
      <c r="S164">
        <v>70.400000000000006</v>
      </c>
      <c r="T164">
        <v>1.27</v>
      </c>
    </row>
    <row r="165" spans="1:44">
      <c r="A165" s="3" t="str">
        <f>CONCATENATE(SnC_5[[#This Row],[Full Name]], "   ", TEXT(SnC_5[[#This Row],[Date]], "yyyy-mm-dd"))</f>
        <v>Connor Hobbs   2017-05-19</v>
      </c>
      <c r="B165" s="3" t="str">
        <f>CONCATENATE(SnC_5[[#This Row],[First Name]], " ", SnC_5[[#This Row],[Last Name]])</f>
        <v>Connor Hobbs</v>
      </c>
      <c r="C165" s="4">
        <f>IFERROR(YEAR(G165) - YEAR(INDEX(AthleteInfo[#Data], MATCH(SnC_5[[#This Row],[Full Name]], AthleteInfo[Full name], 0), 6)), 99)</f>
        <v>15</v>
      </c>
      <c r="D165" s="4">
        <f>IFERROR(INDEX(AthleteInfo[#Data], MATCH(SnC_5[[#This Row],[Full Name]], AthleteInfo[Full name], 0), 5), 99)</f>
        <v>2002</v>
      </c>
      <c r="E165" s="7" t="str">
        <f t="array" ref="E165">IFERROR(IF(INDEX(AthleteInfo[#Data], MATCH(SnC_5[[#This Row],[Full Name]], AthleteInfo[Full name], 0), 2)&lt;&gt;"",INDEX(AthleteInfo[#Data], MATCH(SnC_5[[#This Row],[Full Name]], AthleteInfo[Full name], 0), 2), "Edit AthleteInfo Tab"), "Edit AthleteInfo Tab")</f>
        <v>M</v>
      </c>
      <c r="F165" s="6">
        <f>IFERROR(INT((G165 - INDEX(AthleteInfo[#Data], MATCH(SnC_5[[#This Row],[Full Name]], AthleteInfo[Full name], 0), 6))/365), 99)</f>
        <v>14</v>
      </c>
      <c r="G165" s="9">
        <v>42874</v>
      </c>
      <c r="H165" t="s">
        <v>561</v>
      </c>
      <c r="I165" t="s">
        <v>562</v>
      </c>
      <c r="J165">
        <v>66.2</v>
      </c>
      <c r="K165">
        <v>7.4</v>
      </c>
      <c r="L165">
        <v>6.7</v>
      </c>
      <c r="M165">
        <v>2.1</v>
      </c>
      <c r="N165">
        <v>9.48</v>
      </c>
      <c r="O165">
        <v>9.11</v>
      </c>
      <c r="P165">
        <v>40</v>
      </c>
      <c r="Q165">
        <v>45</v>
      </c>
      <c r="R165">
        <v>11.5</v>
      </c>
      <c r="S165">
        <v>77.7</v>
      </c>
      <c r="T165">
        <v>1.17</v>
      </c>
    </row>
    <row r="166" spans="1:44">
      <c r="A166" s="3" t="str">
        <f>CONCATENATE(SnC_5[[#This Row],[Full Name]], "   ", TEXT(SnC_5[[#This Row],[Date]], "yyyy-mm-dd"))</f>
        <v>Kolibri Drobish   2018-05-20</v>
      </c>
      <c r="B166" s="3" t="str">
        <f>CONCATENATE(SnC_5[[#This Row],[First Name]], " ", SnC_5[[#This Row],[Last Name]])</f>
        <v>Kolibri Drobish</v>
      </c>
      <c r="C166" s="4">
        <f>IFERROR(YEAR(G166) - YEAR(INDEX(AthleteInfo[#Data], MATCH(SnC_5[[#This Row],[Full Name]], AthleteInfo[Full name], 0), 6)), 99)</f>
        <v>16</v>
      </c>
      <c r="D166" s="4">
        <f>IFERROR(INDEX(AthleteInfo[#Data], MATCH(SnC_5[[#This Row],[Full Name]], AthleteInfo[Full name], 0), 5), 99)</f>
        <v>2002</v>
      </c>
      <c r="E166" s="7" t="str">
        <f t="array" ref="E166">IFERROR(IF(INDEX(AthleteInfo[#Data], MATCH(SnC_5[[#This Row],[Full Name]], AthleteInfo[Full name], 0), 2)&lt;&gt;"",INDEX(AthleteInfo[#Data], MATCH(SnC_5[[#This Row],[Full Name]], AthleteInfo[Full name], 0), 2), "Edit AthleteInfo Tab"), "Edit AthleteInfo Tab")</f>
        <v>F</v>
      </c>
      <c r="F166" s="6">
        <f>IFERROR(INT((G166 - INDEX(AthleteInfo[#Data], MATCH(SnC_5[[#This Row],[Full Name]], AthleteInfo[Full name], 0), 6))/365), 99)</f>
        <v>15</v>
      </c>
      <c r="G166" s="9">
        <v>43240</v>
      </c>
      <c r="H166" t="s">
        <v>588</v>
      </c>
      <c r="I166" t="s">
        <v>589</v>
      </c>
      <c r="J166">
        <v>81.545454550000002</v>
      </c>
      <c r="K166">
        <v>7.4</v>
      </c>
      <c r="L166">
        <v>7.8</v>
      </c>
      <c r="M166">
        <v>1.83</v>
      </c>
      <c r="O166">
        <v>9.18</v>
      </c>
      <c r="P166">
        <v>32.5</v>
      </c>
      <c r="Q166">
        <v>37.5</v>
      </c>
      <c r="R166">
        <v>-1</v>
      </c>
      <c r="S166">
        <v>0</v>
      </c>
      <c r="T166">
        <v>0</v>
      </c>
      <c r="U166" s="2"/>
      <c r="V166" s="2"/>
      <c r="W166" s="2"/>
      <c r="X166" s="2"/>
      <c r="Y166" s="2"/>
      <c r="Z166" s="2"/>
      <c r="AA166" s="2"/>
      <c r="AB166" s="2"/>
    </row>
    <row r="167" spans="1:44">
      <c r="A167" s="3" t="str">
        <f>CONCATENATE(SnC_5[[#This Row],[Full Name]], "   ", TEXT(SnC_5[[#This Row],[Date]], "yyyy-mm-dd"))</f>
        <v>Kate Granstrom   2017-05-19</v>
      </c>
      <c r="B167" s="3" t="str">
        <f>CONCATENATE(SnC_5[[#This Row],[First Name]], " ", SnC_5[[#This Row],[Last Name]])</f>
        <v>Kate Granstrom</v>
      </c>
      <c r="C167" s="4">
        <f>IFERROR(YEAR(G167) - YEAR(INDEX(AthleteInfo[#Data], MATCH(SnC_5[[#This Row],[Full Name]], AthleteInfo[Full name], 0), 6)), 99)</f>
        <v>17</v>
      </c>
      <c r="D167" s="4">
        <f>IFERROR(INDEX(AthleteInfo[#Data], MATCH(SnC_5[[#This Row],[Full Name]], AthleteInfo[Full name], 0), 5), 99)</f>
        <v>2000</v>
      </c>
      <c r="E167" s="7" t="str">
        <f t="array" ref="E167">IFERROR(IF(INDEX(AthleteInfo[#Data], MATCH(SnC_5[[#This Row],[Full Name]], AthleteInfo[Full name], 0), 2)&lt;&gt;"",INDEX(AthleteInfo[#Data], MATCH(SnC_5[[#This Row],[Full Name]], AthleteInfo[Full name], 0), 2), "Edit AthleteInfo Tab"), "Edit AthleteInfo Tab")</f>
        <v>F</v>
      </c>
      <c r="F167" s="6">
        <f>IFERROR(INT((G167 - INDEX(AthleteInfo[#Data], MATCH(SnC_5[[#This Row],[Full Name]], AthleteInfo[Full name], 0), 6))/365), 99)</f>
        <v>16</v>
      </c>
      <c r="G167" s="9">
        <v>42874</v>
      </c>
      <c r="H167" t="s">
        <v>590</v>
      </c>
      <c r="I167" t="s">
        <v>565</v>
      </c>
      <c r="J167">
        <v>50.2</v>
      </c>
      <c r="K167">
        <v>6.9</v>
      </c>
      <c r="L167">
        <v>6.9</v>
      </c>
      <c r="M167">
        <v>1.89</v>
      </c>
      <c r="N167">
        <v>8.65</v>
      </c>
      <c r="O167">
        <v>9.39</v>
      </c>
      <c r="P167">
        <v>25.6</v>
      </c>
      <c r="Q167">
        <v>30</v>
      </c>
      <c r="R167">
        <v>11.5</v>
      </c>
      <c r="S167">
        <v>61.7</v>
      </c>
      <c r="T167">
        <v>1.23</v>
      </c>
      <c r="U167" s="2"/>
      <c r="V167" s="2"/>
      <c r="W167" s="2"/>
      <c r="X167" s="2"/>
      <c r="Y167" s="2"/>
      <c r="Z167" s="2"/>
      <c r="AA167" s="2"/>
      <c r="AB167" s="2"/>
    </row>
    <row r="168" spans="1:44">
      <c r="A168" s="3" t="str">
        <f>CONCATENATE(SnC_5[[#This Row],[Full Name]], "   ", TEXT(SnC_5[[#This Row],[Date]], "yyyy-mm-dd"))</f>
        <v>Mia Recknell   2018-05-20</v>
      </c>
      <c r="B168" s="3" t="str">
        <f>CONCATENATE(SnC_5[[#This Row],[First Name]], " ", SnC_5[[#This Row],[Last Name]])</f>
        <v>Mia Recknell</v>
      </c>
      <c r="C168" s="4">
        <f>IFERROR(YEAR(G168) - YEAR(INDEX(AthleteInfo[#Data], MATCH(SnC_5[[#This Row],[Full Name]], AthleteInfo[Full name], 0), 6)), 99)</f>
        <v>16</v>
      </c>
      <c r="D168" s="4">
        <f>IFERROR(INDEX(AthleteInfo[#Data], MATCH(SnC_5[[#This Row],[Full Name]], AthleteInfo[Full name], 0), 5), 99)</f>
        <v>2002</v>
      </c>
      <c r="E168" s="7" t="str">
        <f t="array" ref="E168">IFERROR(IF(INDEX(AthleteInfo[#Data], MATCH(SnC_5[[#This Row],[Full Name]], AthleteInfo[Full name], 0), 2)&lt;&gt;"",INDEX(AthleteInfo[#Data], MATCH(SnC_5[[#This Row],[Full Name]], AthleteInfo[Full name], 0), 2), "Edit AthleteInfo Tab"), "Edit AthleteInfo Tab")</f>
        <v>F</v>
      </c>
      <c r="F168" s="6">
        <f>IFERROR(INT((G168 - INDEX(AthleteInfo[#Data], MATCH(SnC_5[[#This Row],[Full Name]], AthleteInfo[Full name], 0), 6))/365), 99)</f>
        <v>15</v>
      </c>
      <c r="G168" s="9">
        <v>43240</v>
      </c>
      <c r="H168" t="s">
        <v>581</v>
      </c>
      <c r="I168" t="s">
        <v>582</v>
      </c>
      <c r="J168">
        <v>73.181818179999993</v>
      </c>
      <c r="L168">
        <v>9.4</v>
      </c>
      <c r="O168">
        <v>9.0299999999999994</v>
      </c>
      <c r="P168">
        <v>39.200000000000003</v>
      </c>
      <c r="Q168">
        <v>44.174999999999997</v>
      </c>
      <c r="R168">
        <v>-1</v>
      </c>
      <c r="S168">
        <v>0</v>
      </c>
      <c r="T168">
        <v>0</v>
      </c>
      <c r="U168" s="2"/>
      <c r="V168" s="2"/>
      <c r="W168" s="2"/>
      <c r="X168" s="2"/>
      <c r="Y168" s="2"/>
      <c r="Z168" s="2"/>
      <c r="AA168" s="2"/>
      <c r="AB168" s="2"/>
    </row>
    <row r="169" spans="1:44">
      <c r="A169" s="3" t="str">
        <f>CONCATENATE(SnC_5[[#This Row],[Full Name]], "   ", TEXT(SnC_5[[#This Row],[Date]], "yyyy-mm-dd"))</f>
        <v>Joshua Fiala   2019-09-26</v>
      </c>
      <c r="B169" s="3" t="str">
        <f>CONCATENATE(SnC_5[[#This Row],[First Name]], " ", SnC_5[[#This Row],[Last Name]])</f>
        <v>Joshua Fiala</v>
      </c>
      <c r="C169" s="4">
        <f>IFERROR(YEAR(G169) - YEAR(INDEX(AthleteInfo[#Data], MATCH(SnC_5[[#This Row],[Full Name]], AthleteInfo[Full name], 0), 6)), 99)</f>
        <v>15</v>
      </c>
      <c r="D169" s="4">
        <f>IFERROR(INDEX(AthleteInfo[#Data], MATCH(SnC_5[[#This Row],[Full Name]], AthleteInfo[Full name], 0), 5), 99)</f>
        <v>2004</v>
      </c>
      <c r="E169" s="7" t="str">
        <f t="array" ref="E169">IFERROR(IF(INDEX(AthleteInfo[#Data], MATCH(SnC_5[[#This Row],[Full Name]], AthleteInfo[Full name], 0), 2)&lt;&gt;"",INDEX(AthleteInfo[#Data], MATCH(SnC_5[[#This Row],[Full Name]], AthleteInfo[Full name], 0), 2), "Edit AthleteInfo Tab"), "Edit AthleteInfo Tab")</f>
        <v>M</v>
      </c>
      <c r="F169" s="6">
        <f>IFERROR(INT((G169 - INDEX(AthleteInfo[#Data], MATCH(SnC_5[[#This Row],[Full Name]], AthleteInfo[Full name], 0), 6))/365), 99)</f>
        <v>15</v>
      </c>
      <c r="G169" s="9">
        <v>43734</v>
      </c>
      <c r="H169" t="s">
        <v>591</v>
      </c>
      <c r="I169" t="s">
        <v>592</v>
      </c>
      <c r="J169">
        <v>63.05</v>
      </c>
      <c r="P169">
        <v>50</v>
      </c>
      <c r="Q169">
        <v>51.39473684</v>
      </c>
      <c r="R169">
        <v>20</v>
      </c>
      <c r="S169">
        <v>83.05</v>
      </c>
      <c r="T169">
        <v>1.32</v>
      </c>
    </row>
    <row r="170" spans="1:44">
      <c r="A170" s="3" t="str">
        <f>CONCATENATE(SnC_5[[#This Row],[Full Name]], "   ", TEXT(SnC_5[[#This Row],[Date]], "yyyy-mm-dd"))</f>
        <v>Katie Weaver   2019-09-28</v>
      </c>
      <c r="B170" s="3" t="str">
        <f>CONCATENATE(SnC_5[[#This Row],[First Name]], " ", SnC_5[[#This Row],[Last Name]])</f>
        <v>Katie Weaver</v>
      </c>
      <c r="C170" s="4">
        <f>IFERROR(YEAR(G170) - YEAR(INDEX(AthleteInfo[#Data], MATCH(SnC_5[[#This Row],[Full Name]], AthleteInfo[Full name], 0), 6)), 99)</f>
        <v>22</v>
      </c>
      <c r="D170" s="4">
        <f>IFERROR(INDEX(AthleteInfo[#Data], MATCH(SnC_5[[#This Row],[Full Name]], AthleteInfo[Full name], 0), 5), 99)</f>
        <v>1997</v>
      </c>
      <c r="E170" s="7" t="str">
        <f t="array" ref="E170">IFERROR(IF(INDEX(AthleteInfo[#Data], MATCH(SnC_5[[#This Row],[Full Name]], AthleteInfo[Full name], 0), 2)&lt;&gt;"",INDEX(AthleteInfo[#Data], MATCH(SnC_5[[#This Row],[Full Name]], AthleteInfo[Full name], 0), 2), "Edit AthleteInfo Tab"), "Edit AthleteInfo Tab")</f>
        <v>F</v>
      </c>
      <c r="F170" s="6">
        <f>IFERROR(INT((G170 - INDEX(AthleteInfo[#Data], MATCH(SnC_5[[#This Row],[Full Name]], AthleteInfo[Full name], 0), 6))/365), 99)</f>
        <v>22</v>
      </c>
      <c r="G170" s="9">
        <v>43736</v>
      </c>
      <c r="H170" t="s">
        <v>499</v>
      </c>
      <c r="I170" t="s">
        <v>500</v>
      </c>
      <c r="J170">
        <v>71.8</v>
      </c>
      <c r="P170">
        <v>42.5</v>
      </c>
      <c r="Q170">
        <v>39.157894740000003</v>
      </c>
      <c r="R170">
        <v>5</v>
      </c>
      <c r="S170">
        <v>76.8</v>
      </c>
      <c r="T170">
        <v>1.07</v>
      </c>
      <c r="U170" s="2"/>
      <c r="V170" s="2"/>
      <c r="W170" s="2"/>
      <c r="X170" s="2"/>
      <c r="Y170" s="2"/>
      <c r="Z170" s="2"/>
      <c r="AA170" s="2"/>
      <c r="AB170" s="2"/>
    </row>
    <row r="171" spans="1:44">
      <c r="A171" s="3" t="str">
        <f>CONCATENATE(SnC_5[[#This Row],[Full Name]], "   ", TEXT(SnC_5[[#This Row],[Date]], "yyyy-mm-dd"))</f>
        <v>Michael Murdoch   2020-08-13</v>
      </c>
      <c r="B171" s="3" t="str">
        <f>CONCATENATE(SnC_5[[#This Row],[First Name]], " ", SnC_5[[#This Row],[Last Name]])</f>
        <v>Michael Murdoch</v>
      </c>
      <c r="C171" s="4">
        <f>IFERROR(YEAR(G171) - YEAR(INDEX(AthleteInfo[#Data], MATCH(SnC_5[[#This Row],[Full Name]], AthleteInfo[Full name], 0), 6)), 99)</f>
        <v>20</v>
      </c>
      <c r="D171" s="4">
        <f>IFERROR(INDEX(AthleteInfo[#Data], MATCH(SnC_5[[#This Row],[Full Name]], AthleteInfo[Full name], 0), 5), 99)</f>
        <v>2000</v>
      </c>
      <c r="E171" s="7" t="str">
        <f t="array" ref="E171">IFERROR(IF(INDEX(AthleteInfo[#Data], MATCH(SnC_5[[#This Row],[Full Name]], AthleteInfo[Full name], 0), 2)&lt;&gt;"",INDEX(AthleteInfo[#Data], MATCH(SnC_5[[#This Row],[Full Name]], AthleteInfo[Full name], 0), 2), "Edit AthleteInfo Tab"), "Edit AthleteInfo Tab")</f>
        <v>M</v>
      </c>
      <c r="F171" s="6">
        <f>IFERROR(INT((G171 - INDEX(AthleteInfo[#Data], MATCH(SnC_5[[#This Row],[Full Name]], AthleteInfo[Full name], 0), 6))/365), 99)</f>
        <v>20</v>
      </c>
      <c r="G171" s="9">
        <v>44056</v>
      </c>
      <c r="H171" t="s">
        <v>460</v>
      </c>
      <c r="I171" t="s">
        <v>461</v>
      </c>
      <c r="J171">
        <v>81.09</v>
      </c>
      <c r="AI171">
        <v>0.97460000000000002</v>
      </c>
      <c r="AJ171">
        <v>3.1012</v>
      </c>
      <c r="AK171">
        <v>29.82</v>
      </c>
      <c r="AN171">
        <v>27.18</v>
      </c>
      <c r="AO171">
        <v>2701.11</v>
      </c>
    </row>
    <row r="172" spans="1:44">
      <c r="A172" s="3" t="str">
        <f>CONCATENATE(SnC_5[[#This Row],[Full Name]], "   ", TEXT(SnC_5[[#This Row],[Date]], "yyyy-mm-dd"))</f>
        <v>Fred Albrechtson   2020-08-13</v>
      </c>
      <c r="B172" s="3" t="str">
        <f>CONCATENATE(SnC_5[[#This Row],[First Name]], " ", SnC_5[[#This Row],[Last Name]])</f>
        <v>Fred Albrechtson</v>
      </c>
      <c r="C172" s="4">
        <f>IFERROR(YEAR(G172) - YEAR(INDEX(AthleteInfo[#Data], MATCH(SnC_5[[#This Row],[Full Name]], AthleteInfo[Full name], 0), 6)), 99)</f>
        <v>18</v>
      </c>
      <c r="D172" s="4">
        <f>IFERROR(INDEX(AthleteInfo[#Data], MATCH(SnC_5[[#This Row],[Full Name]], AthleteInfo[Full name], 0), 5), 99)</f>
        <v>2002</v>
      </c>
      <c r="E172" s="7" t="str">
        <f t="array" ref="E172">IFERROR(IF(INDEX(AthleteInfo[#Data], MATCH(SnC_5[[#This Row],[Full Name]], AthleteInfo[Full name], 0), 2)&lt;&gt;"",INDEX(AthleteInfo[#Data], MATCH(SnC_5[[#This Row],[Full Name]], AthleteInfo[Full name], 0), 2), "Edit AthleteInfo Tab"), "Edit AthleteInfo Tab")</f>
        <v>M</v>
      </c>
      <c r="F172" s="6">
        <f>IFERROR(INT((G172 - INDEX(AthleteInfo[#Data], MATCH(SnC_5[[#This Row],[Full Name]], AthleteInfo[Full name], 0), 6))/365), 99)</f>
        <v>17</v>
      </c>
      <c r="G172" s="9">
        <v>44056</v>
      </c>
      <c r="H172" t="s">
        <v>522</v>
      </c>
      <c r="I172" t="s">
        <v>523</v>
      </c>
      <c r="J172">
        <v>64.09</v>
      </c>
      <c r="AI172">
        <v>1.0172000000000001</v>
      </c>
      <c r="AJ172">
        <v>2.9742000000000002</v>
      </c>
      <c r="AK172">
        <v>31.47</v>
      </c>
      <c r="AN172">
        <v>27.05</v>
      </c>
      <c r="AO172">
        <v>2160.94</v>
      </c>
    </row>
    <row r="173" spans="1:44">
      <c r="A173" s="3" t="str">
        <f>CONCATENATE(SnC_5[[#This Row],[Full Name]], "   ", TEXT(SnC_5[[#This Row],[Date]], "yyyy-mm-dd"))</f>
        <v>Torin Andrews   2020-08-13</v>
      </c>
      <c r="B173" s="3" t="str">
        <f>CONCATENATE(SnC_5[[#This Row],[First Name]], " ", SnC_5[[#This Row],[Last Name]])</f>
        <v>Torin Andrews</v>
      </c>
      <c r="C173" s="4">
        <f>IFERROR(YEAR(G173) - YEAR(INDEX(AthleteInfo[#Data], MATCH(SnC_5[[#This Row],[Full Name]], AthleteInfo[Full name], 0), 6)), 99)</f>
        <v>17</v>
      </c>
      <c r="D173" s="4">
        <f>IFERROR(INDEX(AthleteInfo[#Data], MATCH(SnC_5[[#This Row],[Full Name]], AthleteInfo[Full name], 0), 5), 99)</f>
        <v>2003</v>
      </c>
      <c r="E173" s="7" t="str">
        <f t="array" ref="E173">IFERROR(IF(INDEX(AthleteInfo[#Data], MATCH(SnC_5[[#This Row],[Full Name]], AthleteInfo[Full name], 0), 2)&lt;&gt;"",INDEX(AthleteInfo[#Data], MATCH(SnC_5[[#This Row],[Full Name]], AthleteInfo[Full name], 0), 2), "Edit AthleteInfo Tab"), "Edit AthleteInfo Tab")</f>
        <v>M</v>
      </c>
      <c r="F173" s="6">
        <f>IFERROR(INT((G173 - INDEX(AthleteInfo[#Data], MATCH(SnC_5[[#This Row],[Full Name]], AthleteInfo[Full name], 0), 6))/365), 99)</f>
        <v>17</v>
      </c>
      <c r="G173" s="9">
        <v>44056</v>
      </c>
      <c r="H173" t="s">
        <v>447</v>
      </c>
      <c r="I173" t="s">
        <v>448</v>
      </c>
      <c r="J173">
        <v>74</v>
      </c>
      <c r="AI173">
        <v>0.79759999999999998</v>
      </c>
      <c r="AJ173">
        <v>3.0082</v>
      </c>
      <c r="AK173">
        <v>40.29</v>
      </c>
      <c r="AN173">
        <v>30.8</v>
      </c>
      <c r="AO173">
        <v>2289.3200000000002</v>
      </c>
    </row>
    <row r="174" spans="1:44">
      <c r="A174" s="3" t="str">
        <f>CONCATENATE(SnC_5[[#This Row],[Full Name]], "   ", TEXT(SnC_5[[#This Row],[Date]], "yyyy-mm-dd"))</f>
        <v>Lucas Sadesky   2020-08-13</v>
      </c>
      <c r="B174" s="3" t="str">
        <f>CONCATENATE(SnC_5[[#This Row],[First Name]], " ", SnC_5[[#This Row],[Last Name]])</f>
        <v>Lucas Sadesky</v>
      </c>
      <c r="C174" s="4">
        <f>IFERROR(YEAR(G174) - YEAR(INDEX(AthleteInfo[#Data], MATCH(SnC_5[[#This Row],[Full Name]], AthleteInfo[Full name], 0), 6)), 99)</f>
        <v>17</v>
      </c>
      <c r="D174" s="4">
        <f>IFERROR(INDEX(AthleteInfo[#Data], MATCH(SnC_5[[#This Row],[Full Name]], AthleteInfo[Full name], 0), 5), 99)</f>
        <v>2003</v>
      </c>
      <c r="E174" s="7" t="str">
        <f t="array" ref="E174">IFERROR(IF(INDEX(AthleteInfo[#Data], MATCH(SnC_5[[#This Row],[Full Name]], AthleteInfo[Full name], 0), 2)&lt;&gt;"",INDEX(AthleteInfo[#Data], MATCH(SnC_5[[#This Row],[Full Name]], AthleteInfo[Full name], 0), 2), "Edit AthleteInfo Tab"), "Edit AthleteInfo Tab")</f>
        <v>M</v>
      </c>
      <c r="F174" s="6">
        <f>IFERROR(INT((G174 - INDEX(AthleteInfo[#Data], MATCH(SnC_5[[#This Row],[Full Name]], AthleteInfo[Full name], 0), 6))/365), 99)</f>
        <v>17</v>
      </c>
      <c r="G174" s="9">
        <v>44056</v>
      </c>
      <c r="H174" t="s">
        <v>479</v>
      </c>
      <c r="I174" t="s">
        <v>480</v>
      </c>
      <c r="J174">
        <v>60.6</v>
      </c>
      <c r="AI174">
        <v>1.0045999999999999</v>
      </c>
      <c r="AJ174">
        <v>2.9773999999999998</v>
      </c>
      <c r="AK174">
        <v>36.47</v>
      </c>
      <c r="AN174">
        <v>25.82</v>
      </c>
      <c r="AO174">
        <v>2079.9299999999998</v>
      </c>
    </row>
    <row r="175" spans="1:44">
      <c r="A175" s="3" t="str">
        <f>CONCATENATE(SnC_5[[#This Row],[Full Name]], "   ", TEXT(SnC_5[[#This Row],[Date]], "yyyy-mm-dd"))</f>
        <v>Ian Mayer   2020-08-13</v>
      </c>
      <c r="B175" s="3" t="str">
        <f>CONCATENATE(SnC_5[[#This Row],[First Name]], " ", SnC_5[[#This Row],[Last Name]])</f>
        <v>Ian Mayer</v>
      </c>
      <c r="C175" s="4">
        <f>IFERROR(YEAR(G175) - YEAR(INDEX(AthleteInfo[#Data], MATCH(SnC_5[[#This Row],[Full Name]], AthleteInfo[Full name], 0), 6)), 99)</f>
        <v>17</v>
      </c>
      <c r="D175" s="4">
        <f>IFERROR(INDEX(AthleteInfo[#Data], MATCH(SnC_5[[#This Row],[Full Name]], AthleteInfo[Full name], 0), 5), 99)</f>
        <v>2003</v>
      </c>
      <c r="E175" s="7" t="str">
        <f t="array" ref="E175">IFERROR(IF(INDEX(AthleteInfo[#Data], MATCH(SnC_5[[#This Row],[Full Name]], AthleteInfo[Full name], 0), 2)&lt;&gt;"",INDEX(AthleteInfo[#Data], MATCH(SnC_5[[#This Row],[Full Name]], AthleteInfo[Full name], 0), 2), "Edit AthleteInfo Tab"), "Edit AthleteInfo Tab")</f>
        <v>M</v>
      </c>
      <c r="F175" s="6">
        <f>IFERROR(INT((G175 - INDEX(AthleteInfo[#Data], MATCH(SnC_5[[#This Row],[Full Name]], AthleteInfo[Full name], 0), 6))/365), 99)</f>
        <v>17</v>
      </c>
      <c r="G175" s="9">
        <v>44056</v>
      </c>
      <c r="H175" t="s">
        <v>494</v>
      </c>
      <c r="I175" t="s">
        <v>547</v>
      </c>
      <c r="J175">
        <v>59.69</v>
      </c>
      <c r="AI175">
        <v>1.2805</v>
      </c>
      <c r="AJ175">
        <v>2.70675</v>
      </c>
      <c r="AK175">
        <v>27.04</v>
      </c>
      <c r="AN175">
        <v>23.71</v>
      </c>
      <c r="AO175">
        <v>1740.55</v>
      </c>
    </row>
    <row r="176" spans="1:44">
      <c r="A176" s="3" t="str">
        <f>CONCATENATE(SnC_5[[#This Row],[Full Name]], "   ", TEXT(SnC_5[[#This Row],[Date]], "yyyy-mm-dd"))</f>
        <v>Jaclyn Elliott   2020-08-13</v>
      </c>
      <c r="B176" s="3" t="str">
        <f>CONCATENATE(SnC_5[[#This Row],[First Name]], " ", SnC_5[[#This Row],[Last Name]])</f>
        <v>Jaclyn Elliott</v>
      </c>
      <c r="C176" s="4">
        <f>IFERROR(YEAR(G176) - YEAR(INDEX(AthleteInfo[#Data], MATCH(SnC_5[[#This Row],[Full Name]], AthleteInfo[Full name], 0), 6)), 99)</f>
        <v>17</v>
      </c>
      <c r="D176" s="4">
        <f>IFERROR(INDEX(AthleteInfo[#Data], MATCH(SnC_5[[#This Row],[Full Name]], AthleteInfo[Full name], 0), 5), 99)</f>
        <v>2003</v>
      </c>
      <c r="E176" s="7" t="str">
        <f t="array" ref="E176">IFERROR(IF(INDEX(AthleteInfo[#Data], MATCH(SnC_5[[#This Row],[Full Name]], AthleteInfo[Full name], 0), 2)&lt;&gt;"",INDEX(AthleteInfo[#Data], MATCH(SnC_5[[#This Row],[Full Name]], AthleteInfo[Full name], 0), 2), "Edit AthleteInfo Tab"), "Edit AthleteInfo Tab")</f>
        <v>F</v>
      </c>
      <c r="F176" s="6">
        <f>IFERROR(INT((G176 - INDEX(AthleteInfo[#Data], MATCH(SnC_5[[#This Row],[Full Name]], AthleteInfo[Full name], 0), 6))/365), 99)</f>
        <v>16</v>
      </c>
      <c r="G176" s="9">
        <v>44056</v>
      </c>
      <c r="H176" t="s">
        <v>567</v>
      </c>
      <c r="I176" t="s">
        <v>540</v>
      </c>
      <c r="J176">
        <v>55.48</v>
      </c>
      <c r="U176" s="2"/>
      <c r="V176" s="2"/>
      <c r="W176" s="2"/>
      <c r="X176" s="2"/>
      <c r="Y176" s="2"/>
      <c r="Z176" s="2"/>
      <c r="AA176" s="2"/>
      <c r="AB176" s="2"/>
      <c r="AI176">
        <v>0.73719999999999997</v>
      </c>
      <c r="AJ176">
        <v>3.6474000000000002</v>
      </c>
      <c r="AK176">
        <v>20.74</v>
      </c>
      <c r="AN176">
        <v>20.54</v>
      </c>
      <c r="AO176">
        <v>1403.97</v>
      </c>
      <c r="AR176" t="s">
        <v>593</v>
      </c>
    </row>
    <row r="177" spans="1:44">
      <c r="A177" s="3" t="str">
        <f>CONCATENATE(SnC_5[[#This Row],[Full Name]], "   ", TEXT(SnC_5[[#This Row],[Date]], "yyyy-mm-dd"))</f>
        <v>Emily MacLeod   2020-08-13</v>
      </c>
      <c r="B177" s="3" t="str">
        <f>CONCATENATE(SnC_5[[#This Row],[First Name]], " ", SnC_5[[#This Row],[Last Name]])</f>
        <v>Emily MacLeod</v>
      </c>
      <c r="C177" s="4">
        <f>IFERROR(YEAR(G177) - YEAR(INDEX(AthleteInfo[#Data], MATCH(SnC_5[[#This Row],[Full Name]], AthleteInfo[Full name], 0), 6)), 99)</f>
        <v>17</v>
      </c>
      <c r="D177" s="4">
        <f>IFERROR(INDEX(AthleteInfo[#Data], MATCH(SnC_5[[#This Row],[Full Name]], AthleteInfo[Full name], 0), 5), 99)</f>
        <v>2003</v>
      </c>
      <c r="E177" s="7" t="str">
        <f t="array" ref="E177">IFERROR(IF(INDEX(AthleteInfo[#Data], MATCH(SnC_5[[#This Row],[Full Name]], AthleteInfo[Full name], 0), 2)&lt;&gt;"",INDEX(AthleteInfo[#Data], MATCH(SnC_5[[#This Row],[Full Name]], AthleteInfo[Full name], 0), 2), "Edit AthleteInfo Tab"), "Edit AthleteInfo Tab")</f>
        <v>F</v>
      </c>
      <c r="F177" s="6">
        <f>IFERROR(INT((G177 - INDEX(AthleteInfo[#Data], MATCH(SnC_5[[#This Row],[Full Name]], AthleteInfo[Full name], 0), 6))/365), 99)</f>
        <v>16</v>
      </c>
      <c r="G177" s="9">
        <v>44056</v>
      </c>
      <c r="H177" t="s">
        <v>548</v>
      </c>
      <c r="I177" t="s">
        <v>594</v>
      </c>
      <c r="J177">
        <v>74.760000000000005</v>
      </c>
      <c r="U177" s="2"/>
      <c r="V177" s="2"/>
      <c r="W177" s="2"/>
      <c r="X177" s="2"/>
      <c r="Y177" s="2"/>
      <c r="Z177" s="2"/>
      <c r="AA177" s="2"/>
      <c r="AB177" s="2"/>
      <c r="AI177">
        <v>0.87680000000000002</v>
      </c>
      <c r="AJ177">
        <v>3.4723999999999999</v>
      </c>
      <c r="AK177">
        <v>24.07</v>
      </c>
      <c r="AN177">
        <v>19.16</v>
      </c>
      <c r="AO177">
        <v>1971.53</v>
      </c>
    </row>
    <row r="178" spans="1:44">
      <c r="A178" s="3" t="str">
        <f>CONCATENATE(SnC_5[[#This Row],[Full Name]], "   ", TEXT(SnC_5[[#This Row],[Date]], "yyyy-mm-dd"))</f>
        <v>Quinn O'Shea   2020-08-13</v>
      </c>
      <c r="B178" s="3" t="str">
        <f>CONCATENATE(SnC_5[[#This Row],[First Name]], " ", SnC_5[[#This Row],[Last Name]])</f>
        <v>Quinn O'Shea</v>
      </c>
      <c r="C178" s="4">
        <f>IFERROR(YEAR(G178) - YEAR(INDEX(AthleteInfo[#Data], MATCH(SnC_5[[#This Row],[Full Name]], AthleteInfo[Full name], 0), 6)), 99)</f>
        <v>16</v>
      </c>
      <c r="D178" s="4">
        <f>IFERROR(INDEX(AthleteInfo[#Data], MATCH(SnC_5[[#This Row],[Full Name]], AthleteInfo[Full name], 0), 5), 99)</f>
        <v>2004</v>
      </c>
      <c r="E178" s="7" t="str">
        <f t="array" ref="E178">IFERROR(IF(INDEX(AthleteInfo[#Data], MATCH(SnC_5[[#This Row],[Full Name]], AthleteInfo[Full name], 0), 2)&lt;&gt;"",INDEX(AthleteInfo[#Data], MATCH(SnC_5[[#This Row],[Full Name]], AthleteInfo[Full name], 0), 2), "Edit AthleteInfo Tab"), "Edit AthleteInfo Tab")</f>
        <v>M</v>
      </c>
      <c r="F178" s="6">
        <f>IFERROR(INT((G178 - INDEX(AthleteInfo[#Data], MATCH(SnC_5[[#This Row],[Full Name]], AthleteInfo[Full name], 0), 6))/365), 99)</f>
        <v>16</v>
      </c>
      <c r="G178" s="9">
        <v>44056</v>
      </c>
      <c r="H178" t="s">
        <v>462</v>
      </c>
      <c r="I178" t="s">
        <v>486</v>
      </c>
      <c r="J178">
        <v>66.95</v>
      </c>
      <c r="AI178">
        <v>0.62060000000000004</v>
      </c>
      <c r="AJ178">
        <v>3.0861999999999998</v>
      </c>
      <c r="AK178">
        <v>33.369999999999997</v>
      </c>
      <c r="AN178">
        <v>25.96</v>
      </c>
      <c r="AO178">
        <v>2031.73</v>
      </c>
      <c r="AR178" t="s">
        <v>593</v>
      </c>
    </row>
    <row r="179" spans="1:44">
      <c r="A179" s="3" t="str">
        <f>CONCATENATE(SnC_5[[#This Row],[Full Name]], "   ", TEXT(SnC_5[[#This Row],[Date]], "yyyy-mm-dd"))</f>
        <v>Elliot Wilson   2020-08-13</v>
      </c>
      <c r="B179" s="3" t="str">
        <f>CONCATENATE(SnC_5[[#This Row],[First Name]], " ", SnC_5[[#This Row],[Last Name]])</f>
        <v>Elliot Wilson</v>
      </c>
      <c r="C179" s="4">
        <f>IFERROR(YEAR(G179) - YEAR(INDEX(AthleteInfo[#Data], MATCH(SnC_5[[#This Row],[Full Name]], AthleteInfo[Full name], 0), 6)), 99)</f>
        <v>16</v>
      </c>
      <c r="D179" s="4">
        <f>IFERROR(INDEX(AthleteInfo[#Data], MATCH(SnC_5[[#This Row],[Full Name]], AthleteInfo[Full name], 0), 5), 99)</f>
        <v>2004</v>
      </c>
      <c r="E179" s="7" t="str">
        <f t="array" ref="E179">IFERROR(IF(INDEX(AthleteInfo[#Data], MATCH(SnC_5[[#This Row],[Full Name]], AthleteInfo[Full name], 0), 2)&lt;&gt;"",INDEX(AthleteInfo[#Data], MATCH(SnC_5[[#This Row],[Full Name]], AthleteInfo[Full name], 0), 2), "Edit AthleteInfo Tab"), "Edit AthleteInfo Tab")</f>
        <v>M</v>
      </c>
      <c r="F179" s="6">
        <f>IFERROR(INT((G179 - INDEX(AthleteInfo[#Data], MATCH(SnC_5[[#This Row],[Full Name]], AthleteInfo[Full name], 0), 6))/365), 99)</f>
        <v>16</v>
      </c>
      <c r="G179" s="9">
        <v>44056</v>
      </c>
      <c r="H179" t="s">
        <v>595</v>
      </c>
      <c r="I179" t="s">
        <v>566</v>
      </c>
      <c r="J179">
        <v>67.989999999999995</v>
      </c>
      <c r="AI179">
        <v>1.0049999999999999</v>
      </c>
      <c r="AJ179">
        <v>2.6976</v>
      </c>
      <c r="AK179">
        <v>28.94</v>
      </c>
      <c r="AN179">
        <v>25.18</v>
      </c>
      <c r="AO179">
        <v>2106.5700000000002</v>
      </c>
    </row>
    <row r="180" spans="1:44">
      <c r="A180" s="3" t="str">
        <f>CONCATENATE(SnC_5[[#This Row],[Full Name]], "   ", TEXT(SnC_5[[#This Row],[Date]], "yyyy-mm-dd"))</f>
        <v>Marrielle Ackerman   2020-08-14</v>
      </c>
      <c r="B180" s="3" t="str">
        <f>CONCATENATE(SnC_5[[#This Row],[First Name]], " ", SnC_5[[#This Row],[Last Name]])</f>
        <v>Marrielle Ackerman</v>
      </c>
      <c r="C180" s="4">
        <f>IFERROR(YEAR(G180) - YEAR(INDEX(AthleteInfo[#Data], MATCH(SnC_5[[#This Row],[Full Name]], AthleteInfo[Full name], 0), 6)), 99)</f>
        <v>99</v>
      </c>
      <c r="D180" s="4">
        <f>IFERROR(INDEX(AthleteInfo[#Data], MATCH(SnC_5[[#This Row],[Full Name]], AthleteInfo[Full name], 0), 5), 99)</f>
        <v>99</v>
      </c>
      <c r="E180" s="7" t="str">
        <f t="array" ref="E180">IFERROR(IF(INDEX(AthleteInfo[#Data], MATCH(SnC_5[[#This Row],[Full Name]], AthleteInfo[Full name], 0), 2)&lt;&gt;"",INDEX(AthleteInfo[#Data], MATCH(SnC_5[[#This Row],[Full Name]], AthleteInfo[Full name], 0), 2), "Edit AthleteInfo Tab"), "Edit AthleteInfo Tab")</f>
        <v>Edit AthleteInfo Tab</v>
      </c>
      <c r="F180" s="6">
        <f>IFERROR(INT((G180 - INDEX(AthleteInfo[#Data], MATCH(SnC_5[[#This Row],[Full Name]], AthleteInfo[Full name], 0), 6))/365), 99)</f>
        <v>99</v>
      </c>
      <c r="G180" s="9">
        <v>44057</v>
      </c>
      <c r="H180" t="s">
        <v>596</v>
      </c>
      <c r="I180" t="s">
        <v>597</v>
      </c>
      <c r="J180">
        <v>61.14</v>
      </c>
      <c r="U180" s="2"/>
      <c r="V180" s="2"/>
      <c r="W180" s="2"/>
      <c r="X180" s="2"/>
      <c r="Y180" s="2"/>
      <c r="Z180" s="2"/>
      <c r="AA180" s="2"/>
      <c r="AB180" s="2"/>
      <c r="AI180">
        <v>0.89739999999999998</v>
      </c>
      <c r="AJ180">
        <v>3.4146000000000001</v>
      </c>
      <c r="AK180">
        <v>29.18</v>
      </c>
      <c r="AN180">
        <v>25.81</v>
      </c>
      <c r="AO180">
        <v>1425.52</v>
      </c>
    </row>
    <row r="181" spans="1:44">
      <c r="A181" s="3" t="str">
        <f>CONCATENATE(SnC_5[[#This Row],[Full Name]], "   ", TEXT(SnC_5[[#This Row],[Date]], "yyyy-mm-dd"))</f>
        <v>Quinn Morgan   2020-08-14</v>
      </c>
      <c r="B181" s="3" t="str">
        <f>CONCATENATE(SnC_5[[#This Row],[First Name]], " ", SnC_5[[#This Row],[Last Name]])</f>
        <v>Quinn Morgan</v>
      </c>
      <c r="C181" s="4">
        <f>IFERROR(YEAR(G181) - YEAR(INDEX(AthleteInfo[#Data], MATCH(SnC_5[[#This Row],[Full Name]], AthleteInfo[Full name], 0), 6)), 99)</f>
        <v>19</v>
      </c>
      <c r="D181" s="4">
        <f>IFERROR(INDEX(AthleteInfo[#Data], MATCH(SnC_5[[#This Row],[Full Name]], AthleteInfo[Full name], 0), 5), 99)</f>
        <v>2001</v>
      </c>
      <c r="E181" s="7" t="str">
        <f t="array" ref="E181">IFERROR(IF(INDEX(AthleteInfo[#Data], MATCH(SnC_5[[#This Row],[Full Name]], AthleteInfo[Full name], 0), 2)&lt;&gt;"",INDEX(AthleteInfo[#Data], MATCH(SnC_5[[#This Row],[Full Name]], AthleteInfo[Full name], 0), 2), "Edit AthleteInfo Tab"), "Edit AthleteInfo Tab")</f>
        <v>F</v>
      </c>
      <c r="F181" s="6">
        <f>IFERROR(INT((G181 - INDEX(AthleteInfo[#Data], MATCH(SnC_5[[#This Row],[Full Name]], AthleteInfo[Full name], 0), 6))/365), 99)</f>
        <v>18</v>
      </c>
      <c r="G181" s="9">
        <v>44057</v>
      </c>
      <c r="H181" t="s">
        <v>462</v>
      </c>
      <c r="I181" t="s">
        <v>463</v>
      </c>
      <c r="J181">
        <v>59.7</v>
      </c>
      <c r="U181" s="2"/>
      <c r="V181" s="2"/>
      <c r="W181" s="2"/>
      <c r="X181" s="2"/>
      <c r="Y181" s="2"/>
      <c r="Z181" s="2"/>
      <c r="AA181" s="2"/>
      <c r="AB181" s="2"/>
      <c r="AI181">
        <v>0.9002</v>
      </c>
      <c r="AJ181">
        <v>2.7031999999999998</v>
      </c>
      <c r="AK181">
        <v>28.23</v>
      </c>
      <c r="AN181">
        <v>24.71</v>
      </c>
      <c r="AO181">
        <v>1520.16</v>
      </c>
    </row>
    <row r="182" spans="1:44">
      <c r="A182" s="3" t="str">
        <f>CONCATENATE(SnC_5[[#This Row],[Full Name]], "   ", TEXT(SnC_5[[#This Row],[Date]], "yyyy-mm-dd"))</f>
        <v>Tyson Green   2020-08-14</v>
      </c>
      <c r="B182" s="3" t="str">
        <f>CONCATENATE(SnC_5[[#This Row],[First Name]], " ", SnC_5[[#This Row],[Last Name]])</f>
        <v>Tyson Green</v>
      </c>
      <c r="C182" s="4">
        <f>IFERROR(YEAR(G182) - YEAR(INDEX(AthleteInfo[#Data], MATCH(SnC_5[[#This Row],[Full Name]], AthleteInfo[Full name], 0), 6)), 99)</f>
        <v>17</v>
      </c>
      <c r="D182" s="4">
        <f>IFERROR(INDEX(AthleteInfo[#Data], MATCH(SnC_5[[#This Row],[Full Name]], AthleteInfo[Full name], 0), 5), 99)</f>
        <v>2003</v>
      </c>
      <c r="E182" s="7" t="str">
        <f t="array" ref="E182">IFERROR(IF(INDEX(AthleteInfo[#Data], MATCH(SnC_5[[#This Row],[Full Name]], AthleteInfo[Full name], 0), 2)&lt;&gt;"",INDEX(AthleteInfo[#Data], MATCH(SnC_5[[#This Row],[Full Name]], AthleteInfo[Full name], 0), 2), "Edit AthleteInfo Tab"), "Edit AthleteInfo Tab")</f>
        <v>M</v>
      </c>
      <c r="F182" s="6">
        <f>IFERROR(INT((G182 - INDEX(AthleteInfo[#Data], MATCH(SnC_5[[#This Row],[Full Name]], AthleteInfo[Full name], 0), 6))/365), 99)</f>
        <v>17</v>
      </c>
      <c r="G182" s="9">
        <v>44057</v>
      </c>
      <c r="H182" t="s">
        <v>524</v>
      </c>
      <c r="I182" t="s">
        <v>525</v>
      </c>
      <c r="J182">
        <v>70.33</v>
      </c>
      <c r="AI182">
        <v>1.0027999999999999</v>
      </c>
      <c r="AJ182">
        <v>3.125</v>
      </c>
      <c r="AK182">
        <v>29.03</v>
      </c>
      <c r="AN182">
        <v>24.51</v>
      </c>
      <c r="AO182">
        <v>1993.52</v>
      </c>
    </row>
    <row r="183" spans="1:44">
      <c r="A183" s="3" t="str">
        <f>CONCATENATE(SnC_5[[#This Row],[Full Name]], "   ", TEXT(SnC_5[[#This Row],[Date]], "yyyy-mm-dd"))</f>
        <v>Gregory Baxter   2020-08-14</v>
      </c>
      <c r="B183" s="3" t="str">
        <f>CONCATENATE(SnC_5[[#This Row],[First Name]], " ", SnC_5[[#This Row],[Last Name]])</f>
        <v>Gregory Baxter</v>
      </c>
      <c r="C183" s="4">
        <f>IFERROR(YEAR(G183) - YEAR(INDEX(AthleteInfo[#Data], MATCH(SnC_5[[#This Row],[Full Name]], AthleteInfo[Full name], 0), 6)), 99)</f>
        <v>17</v>
      </c>
      <c r="D183" s="4">
        <f>IFERROR(INDEX(AthleteInfo[#Data], MATCH(SnC_5[[#This Row],[Full Name]], AthleteInfo[Full name], 0), 5), 99)</f>
        <v>2003</v>
      </c>
      <c r="E183" s="7" t="str">
        <f t="array" ref="E183">IFERROR(IF(INDEX(AthleteInfo[#Data], MATCH(SnC_5[[#This Row],[Full Name]], AthleteInfo[Full name], 0), 2)&lt;&gt;"",INDEX(AthleteInfo[#Data], MATCH(SnC_5[[#This Row],[Full Name]], AthleteInfo[Full name], 0), 2), "Edit AthleteInfo Tab"), "Edit AthleteInfo Tab")</f>
        <v>M</v>
      </c>
      <c r="F183" s="6">
        <f>IFERROR(INT((G183 - INDEX(AthleteInfo[#Data], MATCH(SnC_5[[#This Row],[Full Name]], AthleteInfo[Full name], 0), 6))/365), 99)</f>
        <v>17</v>
      </c>
      <c r="G183" s="9">
        <v>44057</v>
      </c>
      <c r="H183" t="s">
        <v>598</v>
      </c>
      <c r="I183" t="s">
        <v>599</v>
      </c>
      <c r="J183">
        <v>68.97</v>
      </c>
      <c r="AI183">
        <v>1.355</v>
      </c>
      <c r="AJ183">
        <v>2.6621999999999999</v>
      </c>
      <c r="AK183">
        <v>27.22</v>
      </c>
      <c r="AN183">
        <v>25.01</v>
      </c>
      <c r="AO183">
        <v>1851.61</v>
      </c>
    </row>
    <row r="184" spans="1:44">
      <c r="A184" s="3" t="str">
        <f>CONCATENATE(SnC_5[[#This Row],[Full Name]], "   ", TEXT(SnC_5[[#This Row],[Date]], "yyyy-mm-dd"))</f>
        <v>Zara Bucher   2020-08-14</v>
      </c>
      <c r="B184" s="3" t="str">
        <f>CONCATENATE(SnC_5[[#This Row],[First Name]], " ", SnC_5[[#This Row],[Last Name]])</f>
        <v>Zara Bucher</v>
      </c>
      <c r="C184" s="4">
        <f>IFERROR(YEAR(G184) - YEAR(INDEX(AthleteInfo[#Data], MATCH(SnC_5[[#This Row],[Full Name]], AthleteInfo[Full name], 0), 6)), 99)</f>
        <v>16</v>
      </c>
      <c r="D184" s="4">
        <f>IFERROR(INDEX(AthleteInfo[#Data], MATCH(SnC_5[[#This Row],[Full Name]], AthleteInfo[Full name], 0), 5), 99)</f>
        <v>2004</v>
      </c>
      <c r="E184" s="7" t="str">
        <f t="array" ref="E184">IFERROR(IF(INDEX(AthleteInfo[#Data], MATCH(SnC_5[[#This Row],[Full Name]], AthleteInfo[Full name], 0), 2)&lt;&gt;"",INDEX(AthleteInfo[#Data], MATCH(SnC_5[[#This Row],[Full Name]], AthleteInfo[Full name], 0), 2), "Edit AthleteInfo Tab"), "Edit AthleteInfo Tab")</f>
        <v>F</v>
      </c>
      <c r="F184" s="6">
        <f>IFERROR(INT((G184 - INDEX(AthleteInfo[#Data], MATCH(SnC_5[[#This Row],[Full Name]], AthleteInfo[Full name], 0), 6))/365), 99)</f>
        <v>16</v>
      </c>
      <c r="G184" s="9">
        <v>44057</v>
      </c>
      <c r="H184" t="s">
        <v>568</v>
      </c>
      <c r="I184" t="s">
        <v>569</v>
      </c>
      <c r="J184">
        <v>62.72</v>
      </c>
      <c r="U184" s="2"/>
      <c r="V184" s="2"/>
      <c r="W184" s="2"/>
      <c r="X184" s="2"/>
      <c r="Y184" s="2"/>
      <c r="Z184" s="2"/>
      <c r="AA184" s="2"/>
      <c r="AB184" s="2"/>
      <c r="AI184">
        <v>0.88360000000000005</v>
      </c>
      <c r="AJ184">
        <v>3.1030000000000002</v>
      </c>
      <c r="AK184">
        <v>28.28</v>
      </c>
      <c r="AN184">
        <v>20.63</v>
      </c>
      <c r="AO184">
        <v>1842.07</v>
      </c>
    </row>
    <row r="185" spans="1:44">
      <c r="A185" s="3" t="str">
        <f>CONCATENATE(SnC_5[[#This Row],[Full Name]], "   ", TEXT(SnC_5[[#This Row],[Date]], "yyyy-mm-dd"))</f>
        <v>Samantha Vukadinovic   2020-08-14</v>
      </c>
      <c r="B185" s="3" t="str">
        <f>CONCATENATE(SnC_5[[#This Row],[First Name]], " ", SnC_5[[#This Row],[Last Name]])</f>
        <v>Samantha Vukadinovic</v>
      </c>
      <c r="C185" s="4">
        <f>IFERROR(YEAR(G185) - YEAR(INDEX(AthleteInfo[#Data], MATCH(SnC_5[[#This Row],[Full Name]], AthleteInfo[Full name], 0), 6)), 99)</f>
        <v>16</v>
      </c>
      <c r="D185" s="4">
        <f>IFERROR(INDEX(AthleteInfo[#Data], MATCH(SnC_5[[#This Row],[Full Name]], AthleteInfo[Full name], 0), 5), 99)</f>
        <v>2004</v>
      </c>
      <c r="E185" s="7" t="str">
        <f t="array" ref="E185">IFERROR(IF(INDEX(AthleteInfo[#Data], MATCH(SnC_5[[#This Row],[Full Name]], AthleteInfo[Full name], 0), 2)&lt;&gt;"",INDEX(AthleteInfo[#Data], MATCH(SnC_5[[#This Row],[Full Name]], AthleteInfo[Full name], 0), 2), "Edit AthleteInfo Tab"), "Edit AthleteInfo Tab")</f>
        <v>F</v>
      </c>
      <c r="F185" s="6">
        <f>IFERROR(INT((G185 - INDEX(AthleteInfo[#Data], MATCH(SnC_5[[#This Row],[Full Name]], AthleteInfo[Full name], 0), 6))/365), 99)</f>
        <v>16</v>
      </c>
      <c r="G185" s="9">
        <v>44057</v>
      </c>
      <c r="H185" t="s">
        <v>575</v>
      </c>
      <c r="I185" t="s">
        <v>576</v>
      </c>
      <c r="J185">
        <v>59.79</v>
      </c>
      <c r="U185" s="2"/>
      <c r="V185" s="2"/>
      <c r="W185" s="2"/>
      <c r="X185" s="2"/>
      <c r="Y185" s="2"/>
      <c r="Z185" s="2"/>
      <c r="AA185" s="2"/>
      <c r="AB185" s="2"/>
      <c r="AI185">
        <v>0.82379999999999998</v>
      </c>
      <c r="AJ185">
        <v>3.7784</v>
      </c>
      <c r="AK185">
        <v>23.38</v>
      </c>
      <c r="AN185">
        <v>16.95</v>
      </c>
      <c r="AO185">
        <v>1376.2</v>
      </c>
      <c r="AR185" t="s">
        <v>593</v>
      </c>
    </row>
    <row r="186" spans="1:44">
      <c r="A186" s="3" t="str">
        <f>CONCATENATE(SnC_5[[#This Row],[Full Name]], "   ", TEXT(SnC_5[[#This Row],[Date]], "yyyy-mm-dd"))</f>
        <v>Alexandra Luxmoore   2020-08-14</v>
      </c>
      <c r="B186" s="3" t="str">
        <f>CONCATENATE(SnC_5[[#This Row],[First Name]], " ", SnC_5[[#This Row],[Last Name]])</f>
        <v>Alexandra Luxmoore</v>
      </c>
      <c r="C186" s="4">
        <f>IFERROR(YEAR(G186) - YEAR(INDEX(AthleteInfo[#Data], MATCH(SnC_5[[#This Row],[Full Name]], AthleteInfo[Full name], 0), 6)), 99)</f>
        <v>16</v>
      </c>
      <c r="D186" s="4">
        <f>IFERROR(INDEX(AthleteInfo[#Data], MATCH(SnC_5[[#This Row],[Full Name]], AthleteInfo[Full name], 0), 5), 99)</f>
        <v>2004</v>
      </c>
      <c r="E186" s="7" t="str">
        <f t="array" ref="E186">IFERROR(IF(INDEX(AthleteInfo[#Data], MATCH(SnC_5[[#This Row],[Full Name]], AthleteInfo[Full name], 0), 2)&lt;&gt;"",INDEX(AthleteInfo[#Data], MATCH(SnC_5[[#This Row],[Full Name]], AthleteInfo[Full name], 0), 2), "Edit AthleteInfo Tab"), "Edit AthleteInfo Tab")</f>
        <v>F</v>
      </c>
      <c r="F186" s="6">
        <f>IFERROR(INT((G186 - INDEX(AthleteInfo[#Data], MATCH(SnC_5[[#This Row],[Full Name]], AthleteInfo[Full name], 0), 6))/365), 99)</f>
        <v>15</v>
      </c>
      <c r="G186" s="9">
        <v>44057</v>
      </c>
      <c r="H186" t="s">
        <v>556</v>
      </c>
      <c r="I186" t="s">
        <v>506</v>
      </c>
      <c r="J186">
        <v>61.31</v>
      </c>
      <c r="U186" s="2"/>
      <c r="V186" s="2"/>
      <c r="W186" s="2"/>
      <c r="X186" s="2"/>
      <c r="Y186" s="2"/>
      <c r="Z186" s="2"/>
      <c r="AA186" s="2"/>
      <c r="AB186" s="2"/>
      <c r="AI186">
        <v>1.0147999999999999</v>
      </c>
      <c r="AJ186">
        <v>2.7198000000000002</v>
      </c>
      <c r="AK186">
        <v>26.23</v>
      </c>
      <c r="AN186">
        <v>22.84</v>
      </c>
      <c r="AO186">
        <v>1425.4</v>
      </c>
      <c r="AR186" t="s">
        <v>593</v>
      </c>
    </row>
    <row r="187" spans="1:44">
      <c r="A187" s="3" t="str">
        <f>CONCATENATE(SnC_5[[#This Row],[Full Name]], "   ", TEXT(SnC_5[[#This Row],[Date]], "yyyy-mm-dd"))</f>
        <v>Sierra Pochay-McBain   2020-08-30</v>
      </c>
      <c r="B187" s="3" t="str">
        <f>CONCATENATE(SnC_5[[#This Row],[First Name]], " ", SnC_5[[#This Row],[Last Name]])</f>
        <v>Sierra Pochay-McBain</v>
      </c>
      <c r="C187" s="4">
        <f>IFERROR(YEAR(G187) - YEAR(INDEX(AthleteInfo[#Data], MATCH(SnC_5[[#This Row],[Full Name]], AthleteInfo[Full name], 0), 6)), 99)</f>
        <v>16</v>
      </c>
      <c r="D187" s="4">
        <f>IFERROR(INDEX(AthleteInfo[#Data], MATCH(SnC_5[[#This Row],[Full Name]], AthleteInfo[Full name], 0), 5), 99)</f>
        <v>2004</v>
      </c>
      <c r="E187" s="7" t="str">
        <f t="array" ref="E187">IFERROR(IF(INDEX(AthleteInfo[#Data], MATCH(SnC_5[[#This Row],[Full Name]], AthleteInfo[Full name], 0), 2)&lt;&gt;"",INDEX(AthleteInfo[#Data], MATCH(SnC_5[[#This Row],[Full Name]], AthleteInfo[Full name], 0), 2), "Edit AthleteInfo Tab"), "Edit AthleteInfo Tab")</f>
        <v>F</v>
      </c>
      <c r="F187" s="6">
        <f>IFERROR(INT((G187 - INDEX(AthleteInfo[#Data], MATCH(SnC_5[[#This Row],[Full Name]], AthleteInfo[Full name], 0), 6))/365), 99)</f>
        <v>16</v>
      </c>
      <c r="G187" s="9">
        <v>44073</v>
      </c>
      <c r="H187" t="s">
        <v>600</v>
      </c>
      <c r="I187" t="s">
        <v>601</v>
      </c>
      <c r="J187">
        <v>58.4</v>
      </c>
      <c r="U187" s="2"/>
      <c r="V187" s="2"/>
      <c r="W187" s="2"/>
      <c r="X187" s="2"/>
      <c r="Y187" s="2"/>
      <c r="Z187" s="2"/>
      <c r="AA187" s="2"/>
      <c r="AB187" s="2"/>
      <c r="AI187">
        <v>1.0069999999999999</v>
      </c>
      <c r="AJ187">
        <v>3.9258000000000002</v>
      </c>
      <c r="AK187">
        <v>19.899999999999999</v>
      </c>
      <c r="AN187">
        <v>17.3</v>
      </c>
      <c r="AO187">
        <v>1527.37</v>
      </c>
    </row>
    <row r="188" spans="1:44">
      <c r="A188" s="3" t="str">
        <f>CONCATENATE(SnC_5[[#This Row],[Full Name]], "   ", TEXT(SnC_5[[#This Row],[Date]], "yyyy-mm-dd"))</f>
        <v>Aidan Hay   2020-08-30</v>
      </c>
      <c r="B188" s="3" t="str">
        <f>CONCATENATE(SnC_5[[#This Row],[First Name]], " ", SnC_5[[#This Row],[Last Name]])</f>
        <v>Aidan Hay</v>
      </c>
      <c r="C188" s="4">
        <f>IFERROR(YEAR(G188) - YEAR(INDEX(AthleteInfo[#Data], MATCH(SnC_5[[#This Row],[Full Name]], AthleteInfo[Full name], 0), 6)), 99)</f>
        <v>16</v>
      </c>
      <c r="D188" s="4">
        <f>IFERROR(INDEX(AthleteInfo[#Data], MATCH(SnC_5[[#This Row],[Full Name]], AthleteInfo[Full name], 0), 5), 99)</f>
        <v>2004</v>
      </c>
      <c r="E188" s="7" t="str">
        <f t="array" ref="E188">IFERROR(IF(INDEX(AthleteInfo[#Data], MATCH(SnC_5[[#This Row],[Full Name]], AthleteInfo[Full name], 0), 2)&lt;&gt;"",INDEX(AthleteInfo[#Data], MATCH(SnC_5[[#This Row],[Full Name]], AthleteInfo[Full name], 0), 2), "Edit AthleteInfo Tab"), "Edit AthleteInfo Tab")</f>
        <v>M</v>
      </c>
      <c r="F188" s="6">
        <f>IFERROR(INT((G188 - INDEX(AthleteInfo[#Data], MATCH(SnC_5[[#This Row],[Full Name]], AthleteInfo[Full name], 0), 6))/365), 99)</f>
        <v>16</v>
      </c>
      <c r="G188" s="9">
        <v>44073</v>
      </c>
      <c r="H188" t="s">
        <v>544</v>
      </c>
      <c r="I188" t="s">
        <v>545</v>
      </c>
      <c r="J188">
        <v>65.84</v>
      </c>
      <c r="AI188">
        <v>0.87119999999999997</v>
      </c>
      <c r="AJ188">
        <v>2.7553999999999998</v>
      </c>
      <c r="AK188">
        <v>31.4</v>
      </c>
      <c r="AN188">
        <v>33.22</v>
      </c>
      <c r="AO188">
        <v>1905.31</v>
      </c>
    </row>
    <row r="189" spans="1:44">
      <c r="A189" s="3" t="str">
        <f>CONCATENATE(SnC_5[[#This Row],[Full Name]], "   ", TEXT(SnC_5[[#This Row],[Date]], "yyyy-mm-dd"))</f>
        <v>Jacob Hepburn   2020-08-30</v>
      </c>
      <c r="B189" s="3" t="str">
        <f>CONCATENATE(SnC_5[[#This Row],[First Name]], " ", SnC_5[[#This Row],[Last Name]])</f>
        <v>Jacob Hepburn</v>
      </c>
      <c r="C189" s="4">
        <f>IFERROR(YEAR(G189) - YEAR(INDEX(AthleteInfo[#Data], MATCH(SnC_5[[#This Row],[Full Name]], AthleteInfo[Full name], 0), 6)), 99)</f>
        <v>16</v>
      </c>
      <c r="D189" s="4">
        <f>IFERROR(INDEX(AthleteInfo[#Data], MATCH(SnC_5[[#This Row],[Full Name]], AthleteInfo[Full name], 0), 5), 99)</f>
        <v>2004</v>
      </c>
      <c r="E189" s="7" t="str">
        <f t="array" ref="E189">IFERROR(IF(INDEX(AthleteInfo[#Data], MATCH(SnC_5[[#This Row],[Full Name]], AthleteInfo[Full name], 0), 2)&lt;&gt;"",INDEX(AthleteInfo[#Data], MATCH(SnC_5[[#This Row],[Full Name]], AthleteInfo[Full name], 0), 2), "Edit AthleteInfo Tab"), "Edit AthleteInfo Tab")</f>
        <v>M</v>
      </c>
      <c r="F189" s="6">
        <f>IFERROR(INT((G189 - INDEX(AthleteInfo[#Data], MATCH(SnC_5[[#This Row],[Full Name]], AthleteInfo[Full name], 0), 6))/365), 99)</f>
        <v>16</v>
      </c>
      <c r="G189" s="9">
        <v>44073</v>
      </c>
      <c r="H189" t="s">
        <v>543</v>
      </c>
      <c r="I189" t="s">
        <v>471</v>
      </c>
      <c r="J189">
        <v>72.680000000000007</v>
      </c>
      <c r="AI189">
        <v>0.7802</v>
      </c>
      <c r="AJ189">
        <v>4.0709999999999997</v>
      </c>
      <c r="AK189">
        <v>26.03</v>
      </c>
      <c r="AN189">
        <v>22.65</v>
      </c>
      <c r="AO189">
        <v>2294.12</v>
      </c>
      <c r="AR189" t="s">
        <v>593</v>
      </c>
    </row>
    <row r="190" spans="1:44">
      <c r="A190" s="3" t="str">
        <f>CONCATENATE(SnC_5[[#This Row],[Full Name]], "   ", TEXT(SnC_5[[#This Row],[Date]], "yyyy-mm-dd"))</f>
        <v>Joshua Fiala   2020-08-30</v>
      </c>
      <c r="B190" s="3" t="str">
        <f>CONCATENATE(SnC_5[[#This Row],[First Name]], " ", SnC_5[[#This Row],[Last Name]])</f>
        <v>Joshua Fiala</v>
      </c>
      <c r="C190" s="4">
        <f>IFERROR(YEAR(G190) - YEAR(INDEX(AthleteInfo[#Data], MATCH(SnC_5[[#This Row],[Full Name]], AthleteInfo[Full name], 0), 6)), 99)</f>
        <v>16</v>
      </c>
      <c r="D190" s="4">
        <f>IFERROR(INDEX(AthleteInfo[#Data], MATCH(SnC_5[[#This Row],[Full Name]], AthleteInfo[Full name], 0), 5), 99)</f>
        <v>2004</v>
      </c>
      <c r="E190" s="7" t="str">
        <f t="array" ref="E190">IFERROR(IF(INDEX(AthleteInfo[#Data], MATCH(SnC_5[[#This Row],[Full Name]], AthleteInfo[Full name], 0), 2)&lt;&gt;"",INDEX(AthleteInfo[#Data], MATCH(SnC_5[[#This Row],[Full Name]], AthleteInfo[Full name], 0), 2), "Edit AthleteInfo Tab"), "Edit AthleteInfo Tab")</f>
        <v>M</v>
      </c>
      <c r="F190" s="6">
        <f>IFERROR(INT((G190 - INDEX(AthleteInfo[#Data], MATCH(SnC_5[[#This Row],[Full Name]], AthleteInfo[Full name], 0), 6))/365), 99)</f>
        <v>15</v>
      </c>
      <c r="G190" s="9">
        <v>44073</v>
      </c>
      <c r="H190" t="s">
        <v>591</v>
      </c>
      <c r="I190" t="s">
        <v>592</v>
      </c>
      <c r="J190">
        <v>65.709999999999994</v>
      </c>
      <c r="AI190">
        <v>0.92279999999999995</v>
      </c>
      <c r="AJ190">
        <v>3.1924000000000001</v>
      </c>
      <c r="AK190">
        <v>31.12</v>
      </c>
      <c r="AN190">
        <v>27.26</v>
      </c>
      <c r="AO190">
        <v>1969.49</v>
      </c>
    </row>
    <row r="191" spans="1:44">
      <c r="A191" s="3" t="str">
        <f>CONCATENATE(SnC_5[[#This Row],[Full Name]], "   ", TEXT(SnC_5[[#This Row],[Date]], "yyyy-mm-dd"))</f>
        <v>Adam Heale   2020-08-30</v>
      </c>
      <c r="B191" s="3" t="str">
        <f>CONCATENATE(SnC_5[[#This Row],[First Name]], " ", SnC_5[[#This Row],[Last Name]])</f>
        <v>Adam Heale</v>
      </c>
      <c r="C191" s="4">
        <f>IFERROR(YEAR(G191) - YEAR(INDEX(AthleteInfo[#Data], MATCH(SnC_5[[#This Row],[Full Name]], AthleteInfo[Full name], 0), 6)), 99)</f>
        <v>15</v>
      </c>
      <c r="D191" s="4">
        <f>IFERROR(INDEX(AthleteInfo[#Data], MATCH(SnC_5[[#This Row],[Full Name]], AthleteInfo[Full name], 0), 5), 99)</f>
        <v>2005</v>
      </c>
      <c r="E191" s="7" t="str">
        <f t="array" ref="E191">IFERROR(IF(INDEX(AthleteInfo[#Data], MATCH(SnC_5[[#This Row],[Full Name]], AthleteInfo[Full name], 0), 2)&lt;&gt;"",INDEX(AthleteInfo[#Data], MATCH(SnC_5[[#This Row],[Full Name]], AthleteInfo[Full name], 0), 2), "Edit AthleteInfo Tab"), "Edit AthleteInfo Tab")</f>
        <v>M</v>
      </c>
      <c r="F191" s="6">
        <f>IFERROR(INT((G191 - INDEX(AthleteInfo[#Data], MATCH(SnC_5[[#This Row],[Full Name]], AthleteInfo[Full name], 0), 6))/365), 99)</f>
        <v>15</v>
      </c>
      <c r="G191" s="9">
        <v>44073</v>
      </c>
      <c r="H191" t="s">
        <v>602</v>
      </c>
      <c r="I191" t="s">
        <v>603</v>
      </c>
      <c r="J191">
        <v>71.19</v>
      </c>
      <c r="AI191">
        <v>0.7278</v>
      </c>
      <c r="AJ191">
        <v>3.0608</v>
      </c>
      <c r="AK191">
        <v>35.31</v>
      </c>
      <c r="AN191">
        <v>26.38</v>
      </c>
      <c r="AO191">
        <v>1809.61</v>
      </c>
      <c r="AR191" t="s">
        <v>593</v>
      </c>
    </row>
    <row r="192" spans="1:44">
      <c r="A192" s="3" t="str">
        <f>CONCATENATE(SnC_5[[#This Row],[Full Name]], "   ", TEXT(SnC_5[[#This Row],[Date]], "yyyy-mm-dd"))</f>
        <v>Dustin Hay   2020-08-30</v>
      </c>
      <c r="B192" s="3" t="str">
        <f>CONCATENATE(SnC_5[[#This Row],[First Name]], " ", SnC_5[[#This Row],[Last Name]])</f>
        <v>Dustin Hay</v>
      </c>
      <c r="C192" s="4">
        <f>IFERROR(YEAR(G192) - YEAR(INDEX(AthleteInfo[#Data], MATCH(SnC_5[[#This Row],[Full Name]], AthleteInfo[Full name], 0), 6)), 99)</f>
        <v>15</v>
      </c>
      <c r="D192" s="4">
        <f>IFERROR(INDEX(AthleteInfo[#Data], MATCH(SnC_5[[#This Row],[Full Name]], AthleteInfo[Full name], 0), 5), 99)</f>
        <v>2005</v>
      </c>
      <c r="E192" s="7" t="str">
        <f t="array" ref="E192">IFERROR(IF(INDEX(AthleteInfo[#Data], MATCH(SnC_5[[#This Row],[Full Name]], AthleteInfo[Full name], 0), 2)&lt;&gt;"",INDEX(AthleteInfo[#Data], MATCH(SnC_5[[#This Row],[Full Name]], AthleteInfo[Full name], 0), 2), "Edit AthleteInfo Tab"), "Edit AthleteInfo Tab")</f>
        <v>M</v>
      </c>
      <c r="F192" s="6">
        <f>IFERROR(INT((G192 - INDEX(AthleteInfo[#Data], MATCH(SnC_5[[#This Row],[Full Name]], AthleteInfo[Full name], 0), 6))/365), 99)</f>
        <v>14</v>
      </c>
      <c r="G192" s="9">
        <v>44073</v>
      </c>
      <c r="H192" t="s">
        <v>604</v>
      </c>
      <c r="I192" t="s">
        <v>545</v>
      </c>
      <c r="J192">
        <v>65.27</v>
      </c>
      <c r="AI192">
        <v>1.2138</v>
      </c>
      <c r="AJ192">
        <v>3.5304000000000002</v>
      </c>
      <c r="AK192">
        <v>27.74</v>
      </c>
      <c r="AN192">
        <v>23.35</v>
      </c>
      <c r="AO192">
        <v>881.56</v>
      </c>
    </row>
    <row r="193" spans="1:44">
      <c r="A193" s="3" t="str">
        <f>CONCATENATE(SnC_5[[#This Row],[Full Name]], "   ", TEXT(SnC_5[[#This Row],[Date]], "yyyy-mm-dd"))</f>
        <v>Sofie Hill   2021-01-07</v>
      </c>
      <c r="B193" s="3" t="str">
        <f>CONCATENATE(SnC_5[[#This Row],[First Name]], " ", SnC_5[[#This Row],[Last Name]])</f>
        <v>Sofie Hill</v>
      </c>
      <c r="C193" s="4">
        <f>IFERROR(YEAR(G193) - YEAR(INDEX(AthleteInfo[#Data], MATCH(SnC_5[[#This Row],[Full Name]], AthleteInfo[Full name], 0), 6)), 99)</f>
        <v>99</v>
      </c>
      <c r="D193" s="4">
        <f>IFERROR(INDEX(AthleteInfo[#Data], MATCH(SnC_5[[#This Row],[Full Name]], AthleteInfo[Full name], 0), 5), 99)</f>
        <v>99</v>
      </c>
      <c r="E193" s="7" t="str">
        <f t="array" ref="E193">IFERROR(IF(INDEX(AthleteInfo[#Data], MATCH(SnC_5[[#This Row],[Full Name]], AthleteInfo[Full name], 0), 2)&lt;&gt;"",INDEX(AthleteInfo[#Data], MATCH(SnC_5[[#This Row],[Full Name]], AthleteInfo[Full name], 0), 2), "Edit AthleteInfo Tab"), "Edit AthleteInfo Tab")</f>
        <v>Edit AthleteInfo Tab</v>
      </c>
      <c r="F193" s="6">
        <f>IFERROR(INT((G193 - INDEX(AthleteInfo[#Data], MATCH(SnC_5[[#This Row],[Full Name]], AthleteInfo[Full name], 0), 6))/365), 99)</f>
        <v>99</v>
      </c>
      <c r="G193" s="9">
        <v>44203</v>
      </c>
      <c r="H193" t="s">
        <v>605</v>
      </c>
      <c r="I193" t="s">
        <v>606</v>
      </c>
      <c r="J193">
        <v>51.5</v>
      </c>
      <c r="P193">
        <v>35</v>
      </c>
      <c r="Q193">
        <v>32.5</v>
      </c>
      <c r="R193">
        <v>2.5</v>
      </c>
      <c r="U193" s="2"/>
      <c r="V193" s="2"/>
      <c r="W193" s="2"/>
      <c r="X193" s="2"/>
      <c r="Y193" s="2"/>
      <c r="Z193" s="2"/>
      <c r="AA193" s="2"/>
      <c r="AB193" s="2"/>
      <c r="AI193">
        <v>0.84524999999999995</v>
      </c>
      <c r="AJ193">
        <v>4.3499999999999996</v>
      </c>
      <c r="AK193">
        <v>21.76</v>
      </c>
      <c r="AN193">
        <v>21.02</v>
      </c>
      <c r="AO193">
        <v>1563.76</v>
      </c>
    </row>
    <row r="194" spans="1:44">
      <c r="A194" s="3" t="str">
        <f>CONCATENATE(SnC_5[[#This Row],[Full Name]], "   ", TEXT(SnC_5[[#This Row],[Date]], "yyyy-mm-dd"))</f>
        <v>Michael Murdoch   2021-01-07</v>
      </c>
      <c r="B194" s="3" t="str">
        <f>CONCATENATE(SnC_5[[#This Row],[First Name]], " ", SnC_5[[#This Row],[Last Name]])</f>
        <v>Michael Murdoch</v>
      </c>
      <c r="C194" s="4">
        <f>IFERROR(YEAR(G194) - YEAR(INDEX(AthleteInfo[#Data], MATCH(SnC_5[[#This Row],[Full Name]], AthleteInfo[Full name], 0), 6)), 99)</f>
        <v>21</v>
      </c>
      <c r="D194" s="4">
        <f>IFERROR(INDEX(AthleteInfo[#Data], MATCH(SnC_5[[#This Row],[Full Name]], AthleteInfo[Full name], 0), 5), 99)</f>
        <v>2000</v>
      </c>
      <c r="E194" s="7" t="str">
        <f t="array" ref="E194">IFERROR(IF(INDEX(AthleteInfo[#Data], MATCH(SnC_5[[#This Row],[Full Name]], AthleteInfo[Full name], 0), 2)&lt;&gt;"",INDEX(AthleteInfo[#Data], MATCH(SnC_5[[#This Row],[Full Name]], AthleteInfo[Full name], 0), 2), "Edit AthleteInfo Tab"), "Edit AthleteInfo Tab")</f>
        <v>M</v>
      </c>
      <c r="F194" s="6">
        <f>IFERROR(INT((G194 - INDEX(AthleteInfo[#Data], MATCH(SnC_5[[#This Row],[Full Name]], AthleteInfo[Full name], 0), 6))/365), 99)</f>
        <v>21</v>
      </c>
      <c r="G194" s="9">
        <v>44203</v>
      </c>
      <c r="H194" t="s">
        <v>460</v>
      </c>
      <c r="I194" t="s">
        <v>461</v>
      </c>
      <c r="J194">
        <v>80.900000000000006</v>
      </c>
      <c r="P194">
        <v>65.099999999999994</v>
      </c>
      <c r="Q194">
        <v>60</v>
      </c>
      <c r="R194">
        <v>21.05263158</v>
      </c>
      <c r="AI194">
        <v>1.0286</v>
      </c>
      <c r="AJ194">
        <v>3.46</v>
      </c>
      <c r="AK194">
        <v>29.76</v>
      </c>
      <c r="AN194">
        <v>27.55</v>
      </c>
      <c r="AO194">
        <v>3322.56</v>
      </c>
    </row>
    <row r="195" spans="1:44">
      <c r="A195" s="3" t="str">
        <f>CONCATENATE(SnC_5[[#This Row],[Full Name]], "   ", TEXT(SnC_5[[#This Row],[Date]], "yyyy-mm-dd"))</f>
        <v>Joe Davies   2021-01-07</v>
      </c>
      <c r="B195" s="3" t="str">
        <f>CONCATENATE(SnC_5[[#This Row],[First Name]], " ", SnC_5[[#This Row],[Last Name]])</f>
        <v>Joe Davies</v>
      </c>
      <c r="C195" s="4">
        <f>IFERROR(YEAR(G195) - YEAR(INDEX(AthleteInfo[#Data], MATCH(SnC_5[[#This Row],[Full Name]], AthleteInfo[Full name], 0), 6)), 99)</f>
        <v>20</v>
      </c>
      <c r="D195" s="4">
        <f>IFERROR(INDEX(AthleteInfo[#Data], MATCH(SnC_5[[#This Row],[Full Name]], AthleteInfo[Full name], 0), 5), 99)</f>
        <v>2001</v>
      </c>
      <c r="E195" s="7" t="str">
        <f t="array" ref="E195">IFERROR(IF(INDEX(AthleteInfo[#Data], MATCH(SnC_5[[#This Row],[Full Name]], AthleteInfo[Full name], 0), 2)&lt;&gt;"",INDEX(AthleteInfo[#Data], MATCH(SnC_5[[#This Row],[Full Name]], AthleteInfo[Full name], 0), 2), "Edit AthleteInfo Tab"), "Edit AthleteInfo Tab")</f>
        <v>M</v>
      </c>
      <c r="F195" s="6">
        <f>IFERROR(INT((G195 - INDEX(AthleteInfo[#Data], MATCH(SnC_5[[#This Row],[Full Name]], AthleteInfo[Full name], 0), 6))/365), 99)</f>
        <v>19</v>
      </c>
      <c r="G195" s="9">
        <v>44203</v>
      </c>
      <c r="H195" t="s">
        <v>489</v>
      </c>
      <c r="I195" t="s">
        <v>490</v>
      </c>
      <c r="J195">
        <v>69.099999999999994</v>
      </c>
      <c r="P195">
        <v>62.774999999999999</v>
      </c>
      <c r="Q195">
        <v>67.25</v>
      </c>
      <c r="R195">
        <v>32.258064519999998</v>
      </c>
      <c r="AI195">
        <v>0.75260000000000005</v>
      </c>
      <c r="AJ195">
        <v>3.5407999999999999</v>
      </c>
      <c r="AK195">
        <v>28.76</v>
      </c>
      <c r="AN195">
        <v>30.88</v>
      </c>
      <c r="AO195">
        <v>2892.64</v>
      </c>
    </row>
    <row r="196" spans="1:44">
      <c r="A196" s="3" t="str">
        <f>CONCATENATE(SnC_5[[#This Row],[Full Name]], "   ", TEXT(SnC_5[[#This Row],[Date]], "yyyy-mm-dd"))</f>
        <v>Quinn Morgan   2021-01-07</v>
      </c>
      <c r="B196" s="3" t="str">
        <f>CONCATENATE(SnC_5[[#This Row],[First Name]], " ", SnC_5[[#This Row],[Last Name]])</f>
        <v>Quinn Morgan</v>
      </c>
      <c r="C196" s="4">
        <f>IFERROR(YEAR(G196) - YEAR(INDEX(AthleteInfo[#Data], MATCH(SnC_5[[#This Row],[Full Name]], AthleteInfo[Full name], 0), 6)), 99)</f>
        <v>20</v>
      </c>
      <c r="D196" s="4">
        <f>IFERROR(INDEX(AthleteInfo[#Data], MATCH(SnC_5[[#This Row],[Full Name]], AthleteInfo[Full name], 0), 5), 99)</f>
        <v>2001</v>
      </c>
      <c r="E196" s="7" t="str">
        <f t="array" ref="E196">IFERROR(IF(INDEX(AthleteInfo[#Data], MATCH(SnC_5[[#This Row],[Full Name]], AthleteInfo[Full name], 0), 2)&lt;&gt;"",INDEX(AthleteInfo[#Data], MATCH(SnC_5[[#This Row],[Full Name]], AthleteInfo[Full name], 0), 2), "Edit AthleteInfo Tab"), "Edit AthleteInfo Tab")</f>
        <v>F</v>
      </c>
      <c r="F196" s="6">
        <f>IFERROR(INT((G196 - INDEX(AthleteInfo[#Data], MATCH(SnC_5[[#This Row],[Full Name]], AthleteInfo[Full name], 0), 6))/365), 99)</f>
        <v>19</v>
      </c>
      <c r="G196" s="9">
        <v>44203</v>
      </c>
      <c r="H196" t="s">
        <v>462</v>
      </c>
      <c r="I196" t="s">
        <v>463</v>
      </c>
      <c r="J196">
        <v>59.7</v>
      </c>
      <c r="P196">
        <v>34.875</v>
      </c>
      <c r="Q196">
        <v>42.5</v>
      </c>
      <c r="R196">
        <v>10</v>
      </c>
      <c r="U196" s="2"/>
      <c r="V196" s="2"/>
      <c r="W196" s="2"/>
      <c r="X196" s="2"/>
      <c r="Y196" s="2"/>
      <c r="Z196" s="2"/>
      <c r="AA196" s="2"/>
      <c r="AB196" s="2"/>
      <c r="AI196">
        <v>1.2697499999999999</v>
      </c>
      <c r="AJ196">
        <v>2.3304999999999998</v>
      </c>
      <c r="AK196">
        <v>27.58</v>
      </c>
      <c r="AN196">
        <v>25.6</v>
      </c>
      <c r="AO196">
        <v>1895.76</v>
      </c>
      <c r="AR196" t="s">
        <v>593</v>
      </c>
    </row>
    <row r="197" spans="1:44">
      <c r="A197" s="3" t="str">
        <f>CONCATENATE(SnC_5[[#This Row],[Full Name]], "   ", TEXT(SnC_5[[#This Row],[Date]], "yyyy-mm-dd"))</f>
        <v>Taschi Klaschka   2021-01-07</v>
      </c>
      <c r="B197" s="3" t="str">
        <f>CONCATENATE(SnC_5[[#This Row],[First Name]], " ", SnC_5[[#This Row],[Last Name]])</f>
        <v>Taschi Klaschka</v>
      </c>
      <c r="C197" s="4">
        <f>IFERROR(YEAR(G197) - YEAR(INDEX(AthleteInfo[#Data], MATCH(SnC_5[[#This Row],[Full Name]], AthleteInfo[Full name], 0), 6)), 99)</f>
        <v>19</v>
      </c>
      <c r="D197" s="4">
        <f>IFERROR(INDEX(AthleteInfo[#Data], MATCH(SnC_5[[#This Row],[Full Name]], AthleteInfo[Full name], 0), 5), 99)</f>
        <v>2002</v>
      </c>
      <c r="E197" s="7" t="str">
        <f t="array" ref="E197">IFERROR(IF(INDEX(AthleteInfo[#Data], MATCH(SnC_5[[#This Row],[Full Name]], AthleteInfo[Full name], 0), 2)&lt;&gt;"",INDEX(AthleteInfo[#Data], MATCH(SnC_5[[#This Row],[Full Name]], AthleteInfo[Full name], 0), 2), "Edit AthleteInfo Tab"), "Edit AthleteInfo Tab")</f>
        <v>M</v>
      </c>
      <c r="F197" s="6">
        <f>IFERROR(INT((G197 - INDEX(AthleteInfo[#Data], MATCH(SnC_5[[#This Row],[Full Name]], AthleteInfo[Full name], 0), 6))/365), 99)</f>
        <v>18</v>
      </c>
      <c r="G197" s="9">
        <v>44203</v>
      </c>
      <c r="H197" t="s">
        <v>607</v>
      </c>
      <c r="I197" t="s">
        <v>608</v>
      </c>
      <c r="J197">
        <v>68.099999999999994</v>
      </c>
      <c r="P197">
        <v>80</v>
      </c>
      <c r="Q197">
        <v>70</v>
      </c>
      <c r="R197">
        <v>43.010752689999997</v>
      </c>
      <c r="AI197">
        <v>1.1060000000000001</v>
      </c>
      <c r="AJ197">
        <v>4.2526666669999997</v>
      </c>
      <c r="AK197">
        <v>35.24</v>
      </c>
      <c r="AN197">
        <v>30.78</v>
      </c>
      <c r="AR197" t="s">
        <v>609</v>
      </c>
    </row>
    <row r="198" spans="1:44">
      <c r="A198" s="3" t="str">
        <f>CONCATENATE(SnC_5[[#This Row],[Full Name]], "   ", TEXT(SnC_5[[#This Row],[Date]], "yyyy-mm-dd"))</f>
        <v>Marielle Ackermann   2021-01-07</v>
      </c>
      <c r="B198" s="3" t="str">
        <f>CONCATENATE(SnC_5[[#This Row],[First Name]], " ", SnC_5[[#This Row],[Last Name]])</f>
        <v>Marielle Ackermann</v>
      </c>
      <c r="C198" s="4">
        <f>IFERROR(YEAR(G198) - YEAR(INDEX(AthleteInfo[#Data], MATCH(SnC_5[[#This Row],[Full Name]], AthleteInfo[Full name], 0), 6)), 99)</f>
        <v>19</v>
      </c>
      <c r="D198" s="4">
        <f>IFERROR(INDEX(AthleteInfo[#Data], MATCH(SnC_5[[#This Row],[Full Name]], AthleteInfo[Full name], 0), 5), 99)</f>
        <v>2002</v>
      </c>
      <c r="E198" s="7" t="str">
        <f t="array" ref="E198">IFERROR(IF(INDEX(AthleteInfo[#Data], MATCH(SnC_5[[#This Row],[Full Name]], AthleteInfo[Full name], 0), 2)&lt;&gt;"",INDEX(AthleteInfo[#Data], MATCH(SnC_5[[#This Row],[Full Name]], AthleteInfo[Full name], 0), 2), "Edit AthleteInfo Tab"), "Edit AthleteInfo Tab")</f>
        <v>F</v>
      </c>
      <c r="F198" s="6">
        <f>IFERROR(INT((G198 - INDEX(AthleteInfo[#Data], MATCH(SnC_5[[#This Row],[Full Name]], AthleteInfo[Full name], 0), 6))/365), 99)</f>
        <v>18</v>
      </c>
      <c r="G198" s="9">
        <v>44203</v>
      </c>
      <c r="H198" t="s">
        <v>610</v>
      </c>
      <c r="I198" t="s">
        <v>611</v>
      </c>
      <c r="J198">
        <v>60.3</v>
      </c>
      <c r="P198">
        <v>37.5</v>
      </c>
      <c r="Q198">
        <v>37.5</v>
      </c>
      <c r="R198">
        <v>13.15789474</v>
      </c>
      <c r="U198" s="2"/>
      <c r="V198" s="2"/>
      <c r="W198" s="2"/>
      <c r="X198" s="2"/>
      <c r="Y198" s="2"/>
      <c r="Z198" s="2"/>
      <c r="AA198" s="2"/>
      <c r="AB198" s="2"/>
      <c r="AI198">
        <v>0.76519999999999999</v>
      </c>
      <c r="AJ198">
        <v>3.6707999999999998</v>
      </c>
      <c r="AK198">
        <v>29.41</v>
      </c>
      <c r="AN198">
        <v>29.51</v>
      </c>
      <c r="AO198">
        <v>1618.4</v>
      </c>
      <c r="AR198" t="s">
        <v>609</v>
      </c>
    </row>
    <row r="199" spans="1:44">
      <c r="A199" s="3" t="str">
        <f>CONCATENATE(SnC_5[[#This Row],[Full Name]], "   ", TEXT(SnC_5[[#This Row],[Date]], "yyyy-mm-dd"))</f>
        <v>Nathan Achtem   2021-01-07</v>
      </c>
      <c r="B199" s="3" t="str">
        <f>CONCATENATE(SnC_5[[#This Row],[First Name]], " ", SnC_5[[#This Row],[Last Name]])</f>
        <v>Nathan Achtem</v>
      </c>
      <c r="C199" s="4">
        <f>IFERROR(YEAR(G199) - YEAR(INDEX(AthleteInfo[#Data], MATCH(SnC_5[[#This Row],[Full Name]], AthleteInfo[Full name], 0), 6)), 99)</f>
        <v>16</v>
      </c>
      <c r="D199" s="4">
        <f>IFERROR(INDEX(AthleteInfo[#Data], MATCH(SnC_5[[#This Row],[Full Name]], AthleteInfo[Full name], 0), 5), 99)</f>
        <v>2005</v>
      </c>
      <c r="E199" s="7" t="str">
        <f t="array" ref="E199">IFERROR(IF(INDEX(AthleteInfo[#Data], MATCH(SnC_5[[#This Row],[Full Name]], AthleteInfo[Full name], 0), 2)&lt;&gt;"",INDEX(AthleteInfo[#Data], MATCH(SnC_5[[#This Row],[Full Name]], AthleteInfo[Full name], 0), 2), "Edit AthleteInfo Tab"), "Edit AthleteInfo Tab")</f>
        <v>M</v>
      </c>
      <c r="F199" s="6">
        <f>IFERROR(INT((G199 - INDEX(AthleteInfo[#Data], MATCH(SnC_5[[#This Row],[Full Name]], AthleteInfo[Full name], 0), 6))/365), 99)</f>
        <v>15</v>
      </c>
      <c r="G199" s="9">
        <v>44203</v>
      </c>
      <c r="H199" t="s">
        <v>612</v>
      </c>
      <c r="I199" t="s">
        <v>613</v>
      </c>
      <c r="J199">
        <v>70.3</v>
      </c>
      <c r="P199">
        <v>76.724999999999994</v>
      </c>
      <c r="Q199">
        <v>58.736842109999998</v>
      </c>
      <c r="R199">
        <v>31.578947370000002</v>
      </c>
      <c r="AI199">
        <v>0.69799999999999995</v>
      </c>
      <c r="AJ199">
        <v>4.4470000000000001</v>
      </c>
      <c r="AK199">
        <v>26.51</v>
      </c>
      <c r="AN199">
        <v>27.23</v>
      </c>
      <c r="AO199">
        <v>2710.42</v>
      </c>
      <c r="AR199" t="s">
        <v>614</v>
      </c>
    </row>
    <row r="200" spans="1:44">
      <c r="A200" s="3" t="str">
        <f>CONCATENATE(SnC_5[[#This Row],[Full Name]], "   ", TEXT(SnC_5[[#This Row],[Date]], "yyyy-mm-dd"))</f>
        <v>Nathan Savage   2021-01-07</v>
      </c>
      <c r="B200" s="3" t="str">
        <f>CONCATENATE(SnC_5[[#This Row],[First Name]], " ", SnC_5[[#This Row],[Last Name]])</f>
        <v>Nathan Savage</v>
      </c>
      <c r="C200" s="4">
        <f>IFERROR(YEAR(G200) - YEAR(INDEX(AthleteInfo[#Data], MATCH(SnC_5[[#This Row],[Full Name]], AthleteInfo[Full name], 0), 6)), 99)</f>
        <v>18</v>
      </c>
      <c r="D200" s="4">
        <f>IFERROR(INDEX(AthleteInfo[#Data], MATCH(SnC_5[[#This Row],[Full Name]], AthleteInfo[Full name], 0), 5), 99)</f>
        <v>2003</v>
      </c>
      <c r="E200" s="7" t="str">
        <f t="array" ref="E200">IFERROR(IF(INDEX(AthleteInfo[#Data], MATCH(SnC_5[[#This Row],[Full Name]], AthleteInfo[Full name], 0), 2)&lt;&gt;"",INDEX(AthleteInfo[#Data], MATCH(SnC_5[[#This Row],[Full Name]], AthleteInfo[Full name], 0), 2), "Edit AthleteInfo Tab"), "Edit AthleteInfo Tab")</f>
        <v>M</v>
      </c>
      <c r="F200" s="6">
        <f>IFERROR(INT((G200 - INDEX(AthleteInfo[#Data], MATCH(SnC_5[[#This Row],[Full Name]], AthleteInfo[Full name], 0), 6))/365), 99)</f>
        <v>17</v>
      </c>
      <c r="G200" s="9">
        <v>44203</v>
      </c>
      <c r="H200" t="s">
        <v>612</v>
      </c>
      <c r="I200" t="s">
        <v>615</v>
      </c>
      <c r="J200">
        <v>80.5</v>
      </c>
      <c r="P200">
        <v>74.400000000000006</v>
      </c>
      <c r="Q200">
        <v>70.973684210000002</v>
      </c>
      <c r="R200">
        <v>26.315789469999999</v>
      </c>
      <c r="AI200">
        <v>0.95840000000000003</v>
      </c>
      <c r="AJ200">
        <v>2.7105999999999999</v>
      </c>
      <c r="AK200">
        <v>35.36</v>
      </c>
      <c r="AN200">
        <v>35.68</v>
      </c>
      <c r="AO200">
        <v>2480.1799999999998</v>
      </c>
      <c r="AR200" t="s">
        <v>593</v>
      </c>
    </row>
    <row r="201" spans="1:44">
      <c r="A201" s="3" t="str">
        <f>CONCATENATE(SnC_5[[#This Row],[Full Name]], "   ", TEXT(SnC_5[[#This Row],[Date]], "yyyy-mm-dd"))</f>
        <v>Odin Witso   2021-01-07</v>
      </c>
      <c r="B201" s="3" t="str">
        <f>CONCATENATE(SnC_5[[#This Row],[First Name]], " ", SnC_5[[#This Row],[Last Name]])</f>
        <v>Odin Witso</v>
      </c>
      <c r="C201" s="4">
        <f>IFERROR(YEAR(G201) - YEAR(INDEX(AthleteInfo[#Data], MATCH(SnC_5[[#This Row],[Full Name]], AthleteInfo[Full name], 0), 6)), 99)</f>
        <v>15</v>
      </c>
      <c r="D201" s="4">
        <f>IFERROR(INDEX(AthleteInfo[#Data], MATCH(SnC_5[[#This Row],[Full Name]], AthleteInfo[Full name], 0), 5), 99)</f>
        <v>2006</v>
      </c>
      <c r="E201" s="7" t="str">
        <f t="array" ref="E201">IFERROR(IF(INDEX(AthleteInfo[#Data], MATCH(SnC_5[[#This Row],[Full Name]], AthleteInfo[Full name], 0), 2)&lt;&gt;"",INDEX(AthleteInfo[#Data], MATCH(SnC_5[[#This Row],[Full Name]], AthleteInfo[Full name], 0), 2), "Edit AthleteInfo Tab"), "Edit AthleteInfo Tab")</f>
        <v>M</v>
      </c>
      <c r="F201" s="6">
        <f>IFERROR(INT((G201 - INDEX(AthleteInfo[#Data], MATCH(SnC_5[[#This Row],[Full Name]], AthleteInfo[Full name], 0), 6))/365), 99)</f>
        <v>14</v>
      </c>
      <c r="G201" s="9">
        <v>44203</v>
      </c>
      <c r="H201" t="s">
        <v>616</v>
      </c>
      <c r="I201" t="s">
        <v>617</v>
      </c>
      <c r="J201">
        <v>69.3</v>
      </c>
      <c r="P201">
        <v>74.400000000000006</v>
      </c>
      <c r="Q201">
        <v>46.5</v>
      </c>
      <c r="R201">
        <v>20</v>
      </c>
      <c r="AI201">
        <v>0.89600000000000002</v>
      </c>
      <c r="AJ201">
        <v>5.1059999999999999</v>
      </c>
      <c r="AK201">
        <v>28.62</v>
      </c>
      <c r="AN201">
        <v>27.97</v>
      </c>
      <c r="AO201">
        <v>2344.67</v>
      </c>
      <c r="AR201" t="s">
        <v>614</v>
      </c>
    </row>
    <row r="202" spans="1:44">
      <c r="A202" s="3" t="str">
        <f>CONCATENATE(SnC_5[[#This Row],[Full Name]], "   ", TEXT(SnC_5[[#This Row],[Date]], "yyyy-mm-dd"))</f>
        <v>Joshua Fiala   2021-01-07</v>
      </c>
      <c r="B202" s="3" t="str">
        <f>CONCATENATE(SnC_5[[#This Row],[First Name]], " ", SnC_5[[#This Row],[Last Name]])</f>
        <v>Joshua Fiala</v>
      </c>
      <c r="C202" s="4">
        <f>IFERROR(YEAR(G202) - YEAR(INDEX(AthleteInfo[#Data], MATCH(SnC_5[[#This Row],[Full Name]], AthleteInfo[Full name], 0), 6)), 99)</f>
        <v>17</v>
      </c>
      <c r="D202" s="4">
        <f>IFERROR(INDEX(AthleteInfo[#Data], MATCH(SnC_5[[#This Row],[Full Name]], AthleteInfo[Full name], 0), 5), 99)</f>
        <v>2004</v>
      </c>
      <c r="E202" s="7" t="str">
        <f t="array" ref="E202">IFERROR(IF(INDEX(AthleteInfo[#Data], MATCH(SnC_5[[#This Row],[Full Name]], AthleteInfo[Full name], 0), 2)&lt;&gt;"",INDEX(AthleteInfo[#Data], MATCH(SnC_5[[#This Row],[Full Name]], AthleteInfo[Full name], 0), 2), "Edit AthleteInfo Tab"), "Edit AthleteInfo Tab")</f>
        <v>M</v>
      </c>
      <c r="F202" s="6">
        <f>IFERROR(INT((G202 - INDEX(AthleteInfo[#Data], MATCH(SnC_5[[#This Row],[Full Name]], AthleteInfo[Full name], 0), 6))/365), 99)</f>
        <v>16</v>
      </c>
      <c r="G202" s="9">
        <v>44203</v>
      </c>
      <c r="H202" t="s">
        <v>591</v>
      </c>
      <c r="I202" t="s">
        <v>592</v>
      </c>
      <c r="P202">
        <v>70.973684210000002</v>
      </c>
      <c r="Q202">
        <v>51.39473684</v>
      </c>
      <c r="R202">
        <v>31.578947370000002</v>
      </c>
      <c r="AO202">
        <v>2084.64</v>
      </c>
    </row>
    <row r="203" spans="1:44">
      <c r="A203" s="3" t="str">
        <f>CONCATENATE(SnC_5[[#This Row],[Full Name]], "   ", TEXT(SnC_5[[#This Row],[Date]], "yyyy-mm-dd"))</f>
        <v>Jacob Hepburn   2021-01-07</v>
      </c>
      <c r="B203" s="3" t="str">
        <f>CONCATENATE(SnC_5[[#This Row],[First Name]], " ", SnC_5[[#This Row],[Last Name]])</f>
        <v>Jacob Hepburn</v>
      </c>
      <c r="C203" s="4">
        <f>IFERROR(YEAR(G203) - YEAR(INDEX(AthleteInfo[#Data], MATCH(SnC_5[[#This Row],[Full Name]], AthleteInfo[Full name], 0), 6)), 99)</f>
        <v>17</v>
      </c>
      <c r="D203" s="4">
        <f>IFERROR(INDEX(AthleteInfo[#Data], MATCH(SnC_5[[#This Row],[Full Name]], AthleteInfo[Full name], 0), 5), 99)</f>
        <v>2004</v>
      </c>
      <c r="E203" s="7" t="str">
        <f t="array" ref="E203">IFERROR(IF(INDEX(AthleteInfo[#Data], MATCH(SnC_5[[#This Row],[Full Name]], AthleteInfo[Full name], 0), 2)&lt;&gt;"",INDEX(AthleteInfo[#Data], MATCH(SnC_5[[#This Row],[Full Name]], AthleteInfo[Full name], 0), 2), "Edit AthleteInfo Tab"), "Edit AthleteInfo Tab")</f>
        <v>M</v>
      </c>
      <c r="F203" s="6">
        <f>IFERROR(INT((G203 - INDEX(AthleteInfo[#Data], MATCH(SnC_5[[#This Row],[Full Name]], AthleteInfo[Full name], 0), 6))/365), 99)</f>
        <v>16</v>
      </c>
      <c r="G203" s="9">
        <v>44203</v>
      </c>
      <c r="H203" t="s">
        <v>543</v>
      </c>
      <c r="I203" t="s">
        <v>471</v>
      </c>
      <c r="J203">
        <v>79.5</v>
      </c>
      <c r="P203">
        <v>68.526315789999998</v>
      </c>
      <c r="Q203">
        <v>58.736842109999998</v>
      </c>
      <c r="R203">
        <v>17.5</v>
      </c>
      <c r="AI203">
        <v>1.3453333329999999</v>
      </c>
      <c r="AJ203">
        <v>4.2320000000000002</v>
      </c>
      <c r="AK203">
        <v>27.94</v>
      </c>
      <c r="AN203">
        <v>28.72</v>
      </c>
      <c r="AO203">
        <v>2530.5300000000002</v>
      </c>
    </row>
    <row r="204" spans="1:44">
      <c r="A204" s="3" t="str">
        <f>CONCATENATE(SnC_5[[#This Row],[Full Name]], "   ", TEXT(SnC_5[[#This Row],[Date]], "yyyy-mm-dd"))</f>
        <v>Hugo Henckel   2021-01-07</v>
      </c>
      <c r="B204" s="3" t="str">
        <f>CONCATENATE(SnC_5[[#This Row],[First Name]], " ", SnC_5[[#This Row],[Last Name]])</f>
        <v>Hugo Henckel</v>
      </c>
      <c r="C204" s="4">
        <f>IFERROR(YEAR(G204) - YEAR(INDEX(AthleteInfo[#Data], MATCH(SnC_5[[#This Row],[Full Name]], AthleteInfo[Full name], 0), 6)), 99)</f>
        <v>17</v>
      </c>
      <c r="D204" s="4">
        <f>IFERROR(INDEX(AthleteInfo[#Data], MATCH(SnC_5[[#This Row],[Full Name]], AthleteInfo[Full name], 0), 5), 99)</f>
        <v>2004</v>
      </c>
      <c r="E204" s="7" t="str">
        <f t="array" ref="E204">IFERROR(IF(INDEX(AthleteInfo[#Data], MATCH(SnC_5[[#This Row],[Full Name]], AthleteInfo[Full name], 0), 2)&lt;&gt;"",INDEX(AthleteInfo[#Data], MATCH(SnC_5[[#This Row],[Full Name]], AthleteInfo[Full name], 0), 2), "Edit AthleteInfo Tab"), "Edit AthleteInfo Tab")</f>
        <v>M</v>
      </c>
      <c r="F204" s="6">
        <f>IFERROR(INT((G204 - INDEX(AthleteInfo[#Data], MATCH(SnC_5[[#This Row],[Full Name]], AthleteInfo[Full name], 0), 6))/365), 99)</f>
        <v>16</v>
      </c>
      <c r="G204" s="9">
        <v>44203</v>
      </c>
      <c r="H204" t="s">
        <v>445</v>
      </c>
      <c r="I204" t="s">
        <v>446</v>
      </c>
      <c r="J204">
        <v>77.7</v>
      </c>
      <c r="P204">
        <v>65.099999999999994</v>
      </c>
      <c r="Q204">
        <v>60</v>
      </c>
      <c r="R204">
        <v>32.258064519999998</v>
      </c>
      <c r="AI204">
        <v>1.0952500000000001</v>
      </c>
      <c r="AJ204">
        <v>4.1790000000000003</v>
      </c>
      <c r="AK204">
        <v>43.51</v>
      </c>
      <c r="AN204">
        <v>37.549999999999997</v>
      </c>
      <c r="AO204">
        <v>2943.74</v>
      </c>
    </row>
    <row r="205" spans="1:44">
      <c r="A205" s="3" t="str">
        <f>CONCATENATE(SnC_5[[#This Row],[Full Name]], "   ", TEXT(SnC_5[[#This Row],[Date]], "yyyy-mm-dd"))</f>
        <v>Adam Heale   2021-01-07</v>
      </c>
      <c r="B205" s="3" t="str">
        <f>CONCATENATE(SnC_5[[#This Row],[First Name]], " ", SnC_5[[#This Row],[Last Name]])</f>
        <v>Adam Heale</v>
      </c>
      <c r="C205" s="4">
        <f>IFERROR(YEAR(G205) - YEAR(INDEX(AthleteInfo[#Data], MATCH(SnC_5[[#This Row],[Full Name]], AthleteInfo[Full name], 0), 6)), 99)</f>
        <v>16</v>
      </c>
      <c r="D205" s="4">
        <f>IFERROR(INDEX(AthleteInfo[#Data], MATCH(SnC_5[[#This Row],[Full Name]], AthleteInfo[Full name], 0), 5), 99)</f>
        <v>2005</v>
      </c>
      <c r="E205" s="7" t="str">
        <f t="array" ref="E205">IFERROR(IF(INDEX(AthleteInfo[#Data], MATCH(SnC_5[[#This Row],[Full Name]], AthleteInfo[Full name], 0), 2)&lt;&gt;"",INDEX(AthleteInfo[#Data], MATCH(SnC_5[[#This Row],[Full Name]], AthleteInfo[Full name], 0), 2), "Edit AthleteInfo Tab"), "Edit AthleteInfo Tab")</f>
        <v>M</v>
      </c>
      <c r="F205" s="6">
        <f>IFERROR(INT((G205 - INDEX(AthleteInfo[#Data], MATCH(SnC_5[[#This Row],[Full Name]], AthleteInfo[Full name], 0), 6))/365), 99)</f>
        <v>16</v>
      </c>
      <c r="G205" s="9">
        <v>44203</v>
      </c>
      <c r="H205" t="s">
        <v>602</v>
      </c>
      <c r="I205" t="s">
        <v>603</v>
      </c>
      <c r="J205">
        <v>77.5</v>
      </c>
      <c r="P205">
        <v>65</v>
      </c>
      <c r="Q205">
        <v>53.842105259999997</v>
      </c>
      <c r="R205">
        <v>12.5</v>
      </c>
      <c r="AI205">
        <v>0.85499999999999998</v>
      </c>
      <c r="AJ205">
        <v>3.6716000000000002</v>
      </c>
      <c r="AK205">
        <v>31</v>
      </c>
      <c r="AN205">
        <v>30.57</v>
      </c>
      <c r="AO205">
        <v>2067.9299999999998</v>
      </c>
    </row>
    <row r="206" spans="1:44">
      <c r="A206" s="3" t="str">
        <f>CONCATENATE(SnC_5[[#This Row],[Full Name]], "   ", TEXT(SnC_5[[#This Row],[Date]], "yyyy-mm-dd"))</f>
        <v>Gregory Baxter   2021-01-07</v>
      </c>
      <c r="B206" s="3" t="str">
        <f>CONCATENATE(SnC_5[[#This Row],[First Name]], " ", SnC_5[[#This Row],[Last Name]])</f>
        <v>Gregory Baxter</v>
      </c>
      <c r="C206" s="4">
        <f>IFERROR(YEAR(G206) - YEAR(INDEX(AthleteInfo[#Data], MATCH(SnC_5[[#This Row],[Full Name]], AthleteInfo[Full name], 0), 6)), 99)</f>
        <v>18</v>
      </c>
      <c r="D206" s="4">
        <f>IFERROR(INDEX(AthleteInfo[#Data], MATCH(SnC_5[[#This Row],[Full Name]], AthleteInfo[Full name], 0), 5), 99)</f>
        <v>2003</v>
      </c>
      <c r="E206" s="7" t="str">
        <f t="array" ref="E206">IFERROR(IF(INDEX(AthleteInfo[#Data], MATCH(SnC_5[[#This Row],[Full Name]], AthleteInfo[Full name], 0), 2)&lt;&gt;"",INDEX(AthleteInfo[#Data], MATCH(SnC_5[[#This Row],[Full Name]], AthleteInfo[Full name], 0), 2), "Edit AthleteInfo Tab"), "Edit AthleteInfo Tab")</f>
        <v>M</v>
      </c>
      <c r="F206" s="6">
        <f>IFERROR(INT((G206 - INDEX(AthleteInfo[#Data], MATCH(SnC_5[[#This Row],[Full Name]], AthleteInfo[Full name], 0), 6))/365), 99)</f>
        <v>17</v>
      </c>
      <c r="G206" s="9">
        <v>44203</v>
      </c>
      <c r="H206" t="s">
        <v>598</v>
      </c>
      <c r="I206" t="s">
        <v>599</v>
      </c>
      <c r="J206">
        <v>74.400000000000006</v>
      </c>
      <c r="P206">
        <v>61.184210530000001</v>
      </c>
      <c r="Q206">
        <v>60</v>
      </c>
      <c r="R206">
        <v>26.25</v>
      </c>
      <c r="AI206">
        <v>1.1579999999999999</v>
      </c>
      <c r="AJ206">
        <v>2.843</v>
      </c>
      <c r="AK206">
        <v>26.42</v>
      </c>
      <c r="AN206">
        <v>27.56</v>
      </c>
      <c r="AO206">
        <v>2261.14</v>
      </c>
      <c r="AR206" t="s">
        <v>593</v>
      </c>
    </row>
    <row r="207" spans="1:44">
      <c r="A207" s="3" t="str">
        <f>CONCATENATE(SnC_5[[#This Row],[Full Name]], "   ", TEXT(SnC_5[[#This Row],[Date]], "yyyy-mm-dd"))</f>
        <v>Elliot Wilson   2021-01-07</v>
      </c>
      <c r="B207" s="3" t="str">
        <f>CONCATENATE(SnC_5[[#This Row],[First Name]], " ", SnC_5[[#This Row],[Last Name]])</f>
        <v>Elliot Wilson</v>
      </c>
      <c r="C207" s="4">
        <f>IFERROR(YEAR(G207) - YEAR(INDEX(AthleteInfo[#Data], MATCH(SnC_5[[#This Row],[Full Name]], AthleteInfo[Full name], 0), 6)), 99)</f>
        <v>17</v>
      </c>
      <c r="D207" s="4">
        <f>IFERROR(INDEX(AthleteInfo[#Data], MATCH(SnC_5[[#This Row],[Full Name]], AthleteInfo[Full name], 0), 5), 99)</f>
        <v>2004</v>
      </c>
      <c r="E207" s="7" t="str">
        <f t="array" ref="E207">IFERROR(IF(INDEX(AthleteInfo[#Data], MATCH(SnC_5[[#This Row],[Full Name]], AthleteInfo[Full name], 0), 2)&lt;&gt;"",INDEX(AthleteInfo[#Data], MATCH(SnC_5[[#This Row],[Full Name]], AthleteInfo[Full name], 0), 2), "Edit AthleteInfo Tab"), "Edit AthleteInfo Tab")</f>
        <v>M</v>
      </c>
      <c r="F207" s="6">
        <f>IFERROR(INT((G207 - INDEX(AthleteInfo[#Data], MATCH(SnC_5[[#This Row],[Full Name]], AthleteInfo[Full name], 0), 6))/365), 99)</f>
        <v>16</v>
      </c>
      <c r="G207" s="9">
        <v>44203</v>
      </c>
      <c r="H207" t="s">
        <v>595</v>
      </c>
      <c r="I207" t="s">
        <v>566</v>
      </c>
      <c r="J207">
        <v>70.5</v>
      </c>
      <c r="P207">
        <v>61.184210530000001</v>
      </c>
      <c r="Q207">
        <v>55</v>
      </c>
      <c r="R207">
        <v>27.5</v>
      </c>
      <c r="AI207">
        <v>1.08</v>
      </c>
      <c r="AJ207">
        <v>3.9220000000000002</v>
      </c>
      <c r="AK207">
        <v>31.01</v>
      </c>
      <c r="AN207">
        <v>28.35</v>
      </c>
      <c r="AO207">
        <v>2737.96</v>
      </c>
    </row>
    <row r="208" spans="1:44">
      <c r="A208" s="3" t="str">
        <f>CONCATENATE(SnC_5[[#This Row],[Full Name]], "   ", TEXT(SnC_5[[#This Row],[Date]], "yyyy-mm-dd"))</f>
        <v>Finn Redman   2021-01-07</v>
      </c>
      <c r="B208" s="3" t="str">
        <f>CONCATENATE(SnC_5[[#This Row],[First Name]], " ", SnC_5[[#This Row],[Last Name]])</f>
        <v>Finn Redman</v>
      </c>
      <c r="C208" s="4">
        <f>IFERROR(YEAR(G208) - YEAR(INDEX(AthleteInfo[#Data], MATCH(SnC_5[[#This Row],[Full Name]], AthleteInfo[Full name], 0), 6)), 99)</f>
        <v>14</v>
      </c>
      <c r="D208" s="4">
        <f>IFERROR(INDEX(AthleteInfo[#Data], MATCH(SnC_5[[#This Row],[Full Name]], AthleteInfo[Full name], 0), 5), 99)</f>
        <v>2007</v>
      </c>
      <c r="E208" s="7" t="str">
        <f t="array" ref="E208">IFERROR(IF(INDEX(AthleteInfo[#Data], MATCH(SnC_5[[#This Row],[Full Name]], AthleteInfo[Full name], 0), 2)&lt;&gt;"",INDEX(AthleteInfo[#Data], MATCH(SnC_5[[#This Row],[Full Name]], AthleteInfo[Full name], 0), 2), "Edit AthleteInfo Tab"), "Edit AthleteInfo Tab")</f>
        <v>M</v>
      </c>
      <c r="F208" s="6">
        <f>IFERROR(INT((G208 - INDEX(AthleteInfo[#Data], MATCH(SnC_5[[#This Row],[Full Name]], AthleteInfo[Full name], 0), 6))/365), 99)</f>
        <v>13</v>
      </c>
      <c r="G208" s="9">
        <v>44203</v>
      </c>
      <c r="H208" t="s">
        <v>618</v>
      </c>
      <c r="I208" t="s">
        <v>619</v>
      </c>
      <c r="J208">
        <v>67.900000000000006</v>
      </c>
      <c r="P208">
        <v>61.184210530000001</v>
      </c>
      <c r="Q208">
        <v>50</v>
      </c>
      <c r="R208">
        <v>24.19354839</v>
      </c>
      <c r="AI208">
        <v>1.0736666669999999</v>
      </c>
      <c r="AJ208">
        <v>3.2679999999999998</v>
      </c>
      <c r="AK208">
        <v>33.32</v>
      </c>
      <c r="AN208">
        <v>35.67</v>
      </c>
      <c r="AO208">
        <v>2481.0500000000002</v>
      </c>
      <c r="AR208" t="s">
        <v>593</v>
      </c>
    </row>
    <row r="209" spans="1:44">
      <c r="A209" s="3" t="str">
        <f>CONCATENATE(SnC_5[[#This Row],[Full Name]], "   ", TEXT(SnC_5[[#This Row],[Date]], "yyyy-mm-dd"))</f>
        <v>Joe Kitamura   2021-01-07</v>
      </c>
      <c r="B209" s="3" t="str">
        <f>CONCATENATE(SnC_5[[#This Row],[First Name]], " ", SnC_5[[#This Row],[Last Name]])</f>
        <v>Joe Kitamura</v>
      </c>
      <c r="C209" s="4">
        <f>IFERROR(YEAR(G209) - YEAR(INDEX(AthleteInfo[#Data], MATCH(SnC_5[[#This Row],[Full Name]], AthleteInfo[Full name], 0), 6)), 99)</f>
        <v>15</v>
      </c>
      <c r="D209" s="4">
        <f>IFERROR(INDEX(AthleteInfo[#Data], MATCH(SnC_5[[#This Row],[Full Name]], AthleteInfo[Full name], 0), 5), 99)</f>
        <v>2006</v>
      </c>
      <c r="E209" s="7" t="str">
        <f t="array" ref="E209">IFERROR(IF(INDEX(AthleteInfo[#Data], MATCH(SnC_5[[#This Row],[Full Name]], AthleteInfo[Full name], 0), 2)&lt;&gt;"",INDEX(AthleteInfo[#Data], MATCH(SnC_5[[#This Row],[Full Name]], AthleteInfo[Full name], 0), 2), "Edit AthleteInfo Tab"), "Edit AthleteInfo Tab")</f>
        <v>M</v>
      </c>
      <c r="F209" s="6">
        <f>IFERROR(INT((G209 - INDEX(AthleteInfo[#Data], MATCH(SnC_5[[#This Row],[Full Name]], AthleteInfo[Full name], 0), 6))/365), 99)</f>
        <v>14</v>
      </c>
      <c r="G209" s="9">
        <v>44203</v>
      </c>
      <c r="H209" t="s">
        <v>489</v>
      </c>
      <c r="I209" t="s">
        <v>620</v>
      </c>
      <c r="J209">
        <v>64.099999999999994</v>
      </c>
      <c r="P209">
        <v>60.45</v>
      </c>
      <c r="Q209">
        <v>50</v>
      </c>
      <c r="R209">
        <v>24.19354839</v>
      </c>
      <c r="AI209">
        <v>0.82199999999999995</v>
      </c>
      <c r="AJ209">
        <v>4.5143333329999997</v>
      </c>
      <c r="AK209">
        <v>33.19</v>
      </c>
      <c r="AN209">
        <v>33.57</v>
      </c>
      <c r="AO209">
        <v>2214.02</v>
      </c>
    </row>
    <row r="210" spans="1:44">
      <c r="A210" s="3" t="str">
        <f>CONCATENATE(SnC_5[[#This Row],[Full Name]], "   ", TEXT(SnC_5[[#This Row],[Date]], "yyyy-mm-dd"))</f>
        <v>Garrett Siever   2021-01-07</v>
      </c>
      <c r="B210" s="3" t="str">
        <f>CONCATENATE(SnC_5[[#This Row],[First Name]], " ", SnC_5[[#This Row],[Last Name]])</f>
        <v>Garrett Siever</v>
      </c>
      <c r="C210" s="4">
        <f>IFERROR(YEAR(G210) - YEAR(INDEX(AthleteInfo[#Data], MATCH(SnC_5[[#This Row],[Full Name]], AthleteInfo[Full name], 0), 6)), 99)</f>
        <v>17</v>
      </c>
      <c r="D210" s="4">
        <f>IFERROR(INDEX(AthleteInfo[#Data], MATCH(SnC_5[[#This Row],[Full Name]], AthleteInfo[Full name], 0), 5), 99)</f>
        <v>2004</v>
      </c>
      <c r="E210" s="7" t="str">
        <f t="array" ref="E210">IFERROR(IF(INDEX(AthleteInfo[#Data], MATCH(SnC_5[[#This Row],[Full Name]], AthleteInfo[Full name], 0), 2)&lt;&gt;"",INDEX(AthleteInfo[#Data], MATCH(SnC_5[[#This Row],[Full Name]], AthleteInfo[Full name], 0), 2), "Edit AthleteInfo Tab"), "Edit AthleteInfo Tab")</f>
        <v>M</v>
      </c>
      <c r="F210" s="6">
        <f>IFERROR(INT((G210 - INDEX(AthleteInfo[#Data], MATCH(SnC_5[[#This Row],[Full Name]], AthleteInfo[Full name], 0), 6))/365), 99)</f>
        <v>16</v>
      </c>
      <c r="G210" s="9">
        <v>44203</v>
      </c>
      <c r="H210" t="s">
        <v>621</v>
      </c>
      <c r="I210" t="s">
        <v>622</v>
      </c>
      <c r="J210">
        <v>74.8</v>
      </c>
      <c r="P210">
        <v>60</v>
      </c>
      <c r="Q210">
        <v>58.736842109999998</v>
      </c>
      <c r="R210">
        <v>28.94736842</v>
      </c>
      <c r="AI210">
        <v>0.74280000000000002</v>
      </c>
      <c r="AJ210">
        <v>4.3630000000000004</v>
      </c>
      <c r="AK210">
        <v>31.17</v>
      </c>
      <c r="AN210">
        <v>30.75</v>
      </c>
      <c r="AO210">
        <v>2764.03</v>
      </c>
      <c r="AR210" t="s">
        <v>623</v>
      </c>
    </row>
    <row r="211" spans="1:44">
      <c r="A211" s="3" t="str">
        <f>CONCATENATE(SnC_5[[#This Row],[Full Name]], "   ", TEXT(SnC_5[[#This Row],[Date]], "yyyy-mm-dd"))</f>
        <v>Quinn O'Shea   2021-01-07</v>
      </c>
      <c r="B211" s="3" t="str">
        <f>CONCATENATE(SnC_5[[#This Row],[First Name]], " ", SnC_5[[#This Row],[Last Name]])</f>
        <v>Quinn O'Shea</v>
      </c>
      <c r="C211" s="4">
        <f>IFERROR(YEAR(G211) - YEAR(INDEX(AthleteInfo[#Data], MATCH(SnC_5[[#This Row],[Full Name]], AthleteInfo[Full name], 0), 6)), 99)</f>
        <v>17</v>
      </c>
      <c r="D211" s="4">
        <f>IFERROR(INDEX(AthleteInfo[#Data], MATCH(SnC_5[[#This Row],[Full Name]], AthleteInfo[Full name], 0), 5), 99)</f>
        <v>2004</v>
      </c>
      <c r="E211" s="7" t="str">
        <f t="array" ref="E211">IFERROR(IF(INDEX(AthleteInfo[#Data], MATCH(SnC_5[[#This Row],[Full Name]], AthleteInfo[Full name], 0), 2)&lt;&gt;"",INDEX(AthleteInfo[#Data], MATCH(SnC_5[[#This Row],[Full Name]], AthleteInfo[Full name], 0), 2), "Edit AthleteInfo Tab"), "Edit AthleteInfo Tab")</f>
        <v>M</v>
      </c>
      <c r="F211" s="6">
        <f>IFERROR(INT((G211 - INDEX(AthleteInfo[#Data], MATCH(SnC_5[[#This Row],[Full Name]], AthleteInfo[Full name], 0), 6))/365), 99)</f>
        <v>16</v>
      </c>
      <c r="G211" s="9">
        <v>44203</v>
      </c>
      <c r="H211" t="s">
        <v>462</v>
      </c>
      <c r="I211" t="s">
        <v>486</v>
      </c>
      <c r="J211">
        <v>72.900000000000006</v>
      </c>
      <c r="P211">
        <v>60</v>
      </c>
      <c r="Q211">
        <v>52.5</v>
      </c>
      <c r="R211">
        <v>21.505376340000002</v>
      </c>
      <c r="AI211">
        <v>0.89280000000000004</v>
      </c>
      <c r="AJ211">
        <v>3.8090000000000002</v>
      </c>
      <c r="AN211">
        <v>30.86</v>
      </c>
      <c r="AO211">
        <v>3661.22</v>
      </c>
      <c r="AR211" t="s">
        <v>609</v>
      </c>
    </row>
    <row r="212" spans="1:44">
      <c r="A212" s="3" t="str">
        <f>CONCATENATE(SnC_5[[#This Row],[Full Name]], "   ", TEXT(SnC_5[[#This Row],[Date]], "yyyy-mm-dd"))</f>
        <v>Mathias Moberg-Parker   2021-01-07</v>
      </c>
      <c r="B212" s="3" t="str">
        <f>CONCATENATE(SnC_5[[#This Row],[First Name]], " ", SnC_5[[#This Row],[Last Name]])</f>
        <v>Mathias Moberg-Parker</v>
      </c>
      <c r="C212" s="4">
        <f>IFERROR(YEAR(G212) - YEAR(INDEX(AthleteInfo[#Data], MATCH(SnC_5[[#This Row],[Full Name]], AthleteInfo[Full name], 0), 6)), 99)</f>
        <v>17</v>
      </c>
      <c r="D212" s="4">
        <f>IFERROR(INDEX(AthleteInfo[#Data], MATCH(SnC_5[[#This Row],[Full Name]], AthleteInfo[Full name], 0), 5), 99)</f>
        <v>2004</v>
      </c>
      <c r="E212" s="7" t="str">
        <f t="array" ref="E212">IFERROR(IF(INDEX(AthleteInfo[#Data], MATCH(SnC_5[[#This Row],[Full Name]], AthleteInfo[Full name], 0), 2)&lt;&gt;"",INDEX(AthleteInfo[#Data], MATCH(SnC_5[[#This Row],[Full Name]], AthleteInfo[Full name], 0), 2), "Edit AthleteInfo Tab"), "Edit AthleteInfo Tab")</f>
        <v>M</v>
      </c>
      <c r="F212" s="6">
        <f>IFERROR(INT((G212 - INDEX(AthleteInfo[#Data], MATCH(SnC_5[[#This Row],[Full Name]], AthleteInfo[Full name], 0), 6))/365), 99)</f>
        <v>16</v>
      </c>
      <c r="G212" s="9">
        <v>44203</v>
      </c>
      <c r="H212" t="s">
        <v>624</v>
      </c>
      <c r="I212" t="s">
        <v>625</v>
      </c>
      <c r="J212">
        <v>78.400000000000006</v>
      </c>
      <c r="P212">
        <v>60</v>
      </c>
      <c r="Q212">
        <v>58.736842109999998</v>
      </c>
      <c r="R212">
        <v>21.05263158</v>
      </c>
      <c r="AI212">
        <v>1.1379999999999999</v>
      </c>
      <c r="AJ212">
        <v>3.7494000000000001</v>
      </c>
      <c r="AK212">
        <v>30.13</v>
      </c>
      <c r="AN212">
        <v>29.82</v>
      </c>
      <c r="AO212">
        <v>2753.31</v>
      </c>
      <c r="AR212" t="s">
        <v>609</v>
      </c>
    </row>
    <row r="213" spans="1:44">
      <c r="A213" s="3" t="str">
        <f>CONCATENATE(SnC_5[[#This Row],[Full Name]], "   ", TEXT(SnC_5[[#This Row],[Date]], "yyyy-mm-dd"))</f>
        <v>Frankie Ayotte   2021-01-07</v>
      </c>
      <c r="B213" s="3" t="str">
        <f>CONCATENATE(SnC_5[[#This Row],[First Name]], " ", SnC_5[[#This Row],[Last Name]])</f>
        <v>Frankie Ayotte</v>
      </c>
      <c r="C213" s="4">
        <f>IFERROR(YEAR(G213) - YEAR(INDEX(AthleteInfo[#Data], MATCH(SnC_5[[#This Row],[Full Name]], AthleteInfo[Full name], 0), 6)), 99)</f>
        <v>16</v>
      </c>
      <c r="D213" s="4">
        <f>IFERROR(INDEX(AthleteInfo[#Data], MATCH(SnC_5[[#This Row],[Full Name]], AthleteInfo[Full name], 0), 5), 99)</f>
        <v>2005</v>
      </c>
      <c r="E213" s="7" t="str">
        <f t="array" ref="E213">IFERROR(IF(INDEX(AthleteInfo[#Data], MATCH(SnC_5[[#This Row],[Full Name]], AthleteInfo[Full name], 0), 2)&lt;&gt;"",INDEX(AthleteInfo[#Data], MATCH(SnC_5[[#This Row],[Full Name]], AthleteInfo[Full name], 0), 2), "Edit AthleteInfo Tab"), "Edit AthleteInfo Tab")</f>
        <v>M</v>
      </c>
      <c r="F213" s="6">
        <f>IFERROR(INT((G213 - INDEX(AthleteInfo[#Data], MATCH(SnC_5[[#This Row],[Full Name]], AthleteInfo[Full name], 0), 6))/365), 99)</f>
        <v>15</v>
      </c>
      <c r="G213" s="9">
        <v>44203</v>
      </c>
      <c r="H213" t="s">
        <v>626</v>
      </c>
      <c r="I213" t="s">
        <v>627</v>
      </c>
      <c r="J213">
        <v>71.8</v>
      </c>
      <c r="P213">
        <v>60</v>
      </c>
      <c r="Q213">
        <v>48.947368419999997</v>
      </c>
      <c r="R213">
        <v>21.05263158</v>
      </c>
      <c r="AI213">
        <v>0.84450000000000003</v>
      </c>
      <c r="AJ213">
        <v>3.5745</v>
      </c>
      <c r="AK213">
        <v>23.89</v>
      </c>
      <c r="AN213">
        <v>25.81</v>
      </c>
      <c r="AO213">
        <v>2778.43</v>
      </c>
      <c r="AR213" t="s">
        <v>614</v>
      </c>
    </row>
    <row r="214" spans="1:44">
      <c r="A214" s="3" t="str">
        <f>CONCATENATE(SnC_5[[#This Row],[Full Name]], "   ", TEXT(SnC_5[[#This Row],[Date]], "yyyy-mm-dd"))</f>
        <v>Aidan Hay   2021-01-07</v>
      </c>
      <c r="B214" s="3" t="str">
        <f>CONCATENATE(SnC_5[[#This Row],[First Name]], " ", SnC_5[[#This Row],[Last Name]])</f>
        <v>Aidan Hay</v>
      </c>
      <c r="C214" s="4">
        <f>IFERROR(YEAR(G214) - YEAR(INDEX(AthleteInfo[#Data], MATCH(SnC_5[[#This Row],[Full Name]], AthleteInfo[Full name], 0), 6)), 99)</f>
        <v>17</v>
      </c>
      <c r="D214" s="4">
        <f>IFERROR(INDEX(AthleteInfo[#Data], MATCH(SnC_5[[#This Row],[Full Name]], AthleteInfo[Full name], 0), 5), 99)</f>
        <v>2004</v>
      </c>
      <c r="E214" s="7" t="str">
        <f t="array" ref="E214">IFERROR(IF(INDEX(AthleteInfo[#Data], MATCH(SnC_5[[#This Row],[Full Name]], AthleteInfo[Full name], 0), 2)&lt;&gt;"",INDEX(AthleteInfo[#Data], MATCH(SnC_5[[#This Row],[Full Name]], AthleteInfo[Full name], 0), 2), "Edit AthleteInfo Tab"), "Edit AthleteInfo Tab")</f>
        <v>M</v>
      </c>
      <c r="F214" s="6">
        <f>IFERROR(INT((G214 - INDEX(AthleteInfo[#Data], MATCH(SnC_5[[#This Row],[Full Name]], AthleteInfo[Full name], 0), 6))/365), 99)</f>
        <v>16</v>
      </c>
      <c r="G214" s="9">
        <v>44203</v>
      </c>
      <c r="H214" t="s">
        <v>544</v>
      </c>
      <c r="I214" t="s">
        <v>545</v>
      </c>
      <c r="J214">
        <v>70.7</v>
      </c>
      <c r="P214">
        <v>53.842105259999997</v>
      </c>
      <c r="Q214">
        <v>51.39473684</v>
      </c>
      <c r="R214">
        <v>20</v>
      </c>
      <c r="AI214">
        <v>0.82574999999999998</v>
      </c>
      <c r="AJ214">
        <v>4.2962499999999997</v>
      </c>
      <c r="AK214">
        <v>28.8</v>
      </c>
      <c r="AN214">
        <v>25.86</v>
      </c>
      <c r="AO214">
        <v>2138.87</v>
      </c>
    </row>
    <row r="215" spans="1:44">
      <c r="A215" s="3" t="str">
        <f>CONCATENATE(SnC_5[[#This Row],[Full Name]], "   ", TEXT(SnC_5[[#This Row],[Date]], "yyyy-mm-dd"))</f>
        <v>Anna Chatterton   2021-01-07</v>
      </c>
      <c r="B215" s="3" t="str">
        <f>CONCATENATE(SnC_5[[#This Row],[First Name]], " ", SnC_5[[#This Row],[Last Name]])</f>
        <v>Anna Chatterton</v>
      </c>
      <c r="C215" s="4">
        <f>IFERROR(YEAR(G215) - YEAR(INDEX(AthleteInfo[#Data], MATCH(SnC_5[[#This Row],[Full Name]], AthleteInfo[Full name], 0), 6)), 99)</f>
        <v>17</v>
      </c>
      <c r="D215" s="4">
        <f>IFERROR(INDEX(AthleteInfo[#Data], MATCH(SnC_5[[#This Row],[Full Name]], AthleteInfo[Full name], 0), 5), 99)</f>
        <v>2004</v>
      </c>
      <c r="E215" s="7" t="str">
        <f t="array" ref="E215">IFERROR(IF(INDEX(AthleteInfo[#Data], MATCH(SnC_5[[#This Row],[Full Name]], AthleteInfo[Full name], 0), 2)&lt;&gt;"",INDEX(AthleteInfo[#Data], MATCH(SnC_5[[#This Row],[Full Name]], AthleteInfo[Full name], 0), 2), "Edit AthleteInfo Tab"), "Edit AthleteInfo Tab")</f>
        <v>F</v>
      </c>
      <c r="F215" s="6">
        <f>IFERROR(INT((G215 - INDEX(AthleteInfo[#Data], MATCH(SnC_5[[#This Row],[Full Name]], AthleteInfo[Full name], 0), 6))/365), 99)</f>
        <v>16</v>
      </c>
      <c r="G215" s="9">
        <v>44203</v>
      </c>
      <c r="H215" t="s">
        <v>457</v>
      </c>
      <c r="I215" t="s">
        <v>585</v>
      </c>
      <c r="J215">
        <v>62.2</v>
      </c>
      <c r="P215">
        <v>51.15</v>
      </c>
      <c r="Q215">
        <v>50</v>
      </c>
      <c r="R215">
        <v>10.752688170000001</v>
      </c>
      <c r="U215" s="2"/>
      <c r="V215" s="2"/>
      <c r="W215" s="2"/>
      <c r="X215" s="2"/>
      <c r="Y215" s="2"/>
      <c r="Z215" s="2"/>
      <c r="AA215" s="2"/>
      <c r="AB215" s="2"/>
      <c r="AI215">
        <v>1.4802500000000001</v>
      </c>
      <c r="AJ215">
        <v>3.9630000000000001</v>
      </c>
      <c r="AK215">
        <v>24.37</v>
      </c>
      <c r="AN215">
        <v>23.25</v>
      </c>
      <c r="AO215">
        <v>1635.29</v>
      </c>
    </row>
    <row r="216" spans="1:44">
      <c r="A216" s="3" t="str">
        <f>CONCATENATE(SnC_5[[#This Row],[Full Name]], "   ", TEXT(SnC_5[[#This Row],[Date]], "yyyy-mm-dd"))</f>
        <v>Dustin Hay   2021-01-07</v>
      </c>
      <c r="B216" s="3" t="str">
        <f>CONCATENATE(SnC_5[[#This Row],[First Name]], " ", SnC_5[[#This Row],[Last Name]])</f>
        <v>Dustin Hay</v>
      </c>
      <c r="C216" s="4">
        <f>IFERROR(YEAR(G216) - YEAR(INDEX(AthleteInfo[#Data], MATCH(SnC_5[[#This Row],[Full Name]], AthleteInfo[Full name], 0), 6)), 99)</f>
        <v>16</v>
      </c>
      <c r="D216" s="4">
        <f>IFERROR(INDEX(AthleteInfo[#Data], MATCH(SnC_5[[#This Row],[Full Name]], AthleteInfo[Full name], 0), 5), 99)</f>
        <v>2005</v>
      </c>
      <c r="E216" s="7" t="str">
        <f t="array" ref="E216">IFERROR(IF(INDEX(AthleteInfo[#Data], MATCH(SnC_5[[#This Row],[Full Name]], AthleteInfo[Full name], 0), 2)&lt;&gt;"",INDEX(AthleteInfo[#Data], MATCH(SnC_5[[#This Row],[Full Name]], AthleteInfo[Full name], 0), 2), "Edit AthleteInfo Tab"), "Edit AthleteInfo Tab")</f>
        <v>M</v>
      </c>
      <c r="F216" s="6">
        <f>IFERROR(INT((G216 - INDEX(AthleteInfo[#Data], MATCH(SnC_5[[#This Row],[Full Name]], AthleteInfo[Full name], 0), 6))/365), 99)</f>
        <v>15</v>
      </c>
      <c r="G216" s="9">
        <v>44203</v>
      </c>
      <c r="H216" t="s">
        <v>604</v>
      </c>
      <c r="I216" t="s">
        <v>545</v>
      </c>
      <c r="J216">
        <v>69</v>
      </c>
      <c r="P216">
        <v>45</v>
      </c>
      <c r="Q216">
        <v>44.174999999999997</v>
      </c>
      <c r="R216">
        <v>10</v>
      </c>
      <c r="AI216">
        <v>1.1856</v>
      </c>
      <c r="AJ216">
        <v>3.4304000000000001</v>
      </c>
      <c r="AK216">
        <v>25.08</v>
      </c>
      <c r="AN216">
        <v>24.49</v>
      </c>
      <c r="AO216">
        <v>1876.63</v>
      </c>
    </row>
    <row r="217" spans="1:44">
      <c r="A217" s="3" t="str">
        <f>CONCATENATE(SnC_5[[#This Row],[Full Name]], "   ", TEXT(SnC_5[[#This Row],[Date]], "yyyy-mm-dd"))</f>
        <v>Ryan Goodwin   2021-01-07</v>
      </c>
      <c r="B217" s="3" t="str">
        <f>CONCATENATE(SnC_5[[#This Row],[First Name]], " ", SnC_5[[#This Row],[Last Name]])</f>
        <v>Ryan Goodwin</v>
      </c>
      <c r="C217" s="4">
        <f>IFERROR(YEAR(G217) - YEAR(INDEX(AthleteInfo[#Data], MATCH(SnC_5[[#This Row],[Full Name]], AthleteInfo[Full name], 0), 6)), 99)</f>
        <v>16</v>
      </c>
      <c r="D217" s="4">
        <f>IFERROR(INDEX(AthleteInfo[#Data], MATCH(SnC_5[[#This Row],[Full Name]], AthleteInfo[Full name], 0), 5), 99)</f>
        <v>2005</v>
      </c>
      <c r="E217" s="7" t="str">
        <f t="array" ref="E217">IFERROR(IF(INDEX(AthleteInfo[#Data], MATCH(SnC_5[[#This Row],[Full Name]], AthleteInfo[Full name], 0), 2)&lt;&gt;"",INDEX(AthleteInfo[#Data], MATCH(SnC_5[[#This Row],[Full Name]], AthleteInfo[Full name], 0), 2), "Edit AthleteInfo Tab"), "Edit AthleteInfo Tab")</f>
        <v>M</v>
      </c>
      <c r="F217" s="6">
        <f>IFERROR(INT((G217 - INDEX(AthleteInfo[#Data], MATCH(SnC_5[[#This Row],[Full Name]], AthleteInfo[Full name], 0), 6))/365), 99)</f>
        <v>15</v>
      </c>
      <c r="G217" s="9">
        <v>44203</v>
      </c>
      <c r="H217" t="s">
        <v>628</v>
      </c>
      <c r="I217" t="s">
        <v>478</v>
      </c>
      <c r="J217">
        <v>60.3</v>
      </c>
      <c r="P217">
        <v>45</v>
      </c>
      <c r="Q217">
        <v>41.85</v>
      </c>
      <c r="R217">
        <v>13.15789474</v>
      </c>
      <c r="AI217">
        <v>0.80725000000000002</v>
      </c>
      <c r="AJ217">
        <v>4.6637500000000003</v>
      </c>
      <c r="AK217">
        <v>26.73</v>
      </c>
      <c r="AN217">
        <v>28.56</v>
      </c>
      <c r="AO217">
        <v>1975.55</v>
      </c>
      <c r="AR217" t="s">
        <v>593</v>
      </c>
    </row>
    <row r="218" spans="1:44">
      <c r="A218" s="3" t="str">
        <f>CONCATENATE(SnC_5[[#This Row],[Full Name]], "   ", TEXT(SnC_5[[#This Row],[Date]], "yyyy-mm-dd"))</f>
        <v>Zara Bucher   2021-01-07</v>
      </c>
      <c r="B218" s="3" t="str">
        <f>CONCATENATE(SnC_5[[#This Row],[First Name]], " ", SnC_5[[#This Row],[Last Name]])</f>
        <v>Zara Bucher</v>
      </c>
      <c r="C218" s="4">
        <f>IFERROR(YEAR(G218) - YEAR(INDEX(AthleteInfo[#Data], MATCH(SnC_5[[#This Row],[Full Name]], AthleteInfo[Full name], 0), 6)), 99)</f>
        <v>17</v>
      </c>
      <c r="D218" s="4">
        <f>IFERROR(INDEX(AthleteInfo[#Data], MATCH(SnC_5[[#This Row],[Full Name]], AthleteInfo[Full name], 0), 5), 99)</f>
        <v>2004</v>
      </c>
      <c r="E218" s="7" t="str">
        <f t="array" ref="E218">IFERROR(IF(INDEX(AthleteInfo[#Data], MATCH(SnC_5[[#This Row],[Full Name]], AthleteInfo[Full name], 0), 2)&lt;&gt;"",INDEX(AthleteInfo[#Data], MATCH(SnC_5[[#This Row],[Full Name]], AthleteInfo[Full name], 0), 2), "Edit AthleteInfo Tab"), "Edit AthleteInfo Tab")</f>
        <v>F</v>
      </c>
      <c r="F218" s="6">
        <f>IFERROR(INT((G218 - INDEX(AthleteInfo[#Data], MATCH(SnC_5[[#This Row],[Full Name]], AthleteInfo[Full name], 0), 6))/365), 99)</f>
        <v>16</v>
      </c>
      <c r="G218" s="9">
        <v>44203</v>
      </c>
      <c r="H218" t="s">
        <v>568</v>
      </c>
      <c r="I218" t="s">
        <v>569</v>
      </c>
      <c r="J218">
        <v>62.8</v>
      </c>
      <c r="P218">
        <v>44.174999999999997</v>
      </c>
      <c r="Q218">
        <v>51.39473684</v>
      </c>
      <c r="R218">
        <v>13.15789474</v>
      </c>
      <c r="U218" s="2"/>
      <c r="V218" s="2"/>
      <c r="W218" s="2"/>
      <c r="X218" s="2"/>
      <c r="Y218" s="2"/>
      <c r="Z218" s="2"/>
      <c r="AA218" s="2"/>
      <c r="AB218" s="2"/>
      <c r="AI218">
        <v>1.2075</v>
      </c>
      <c r="AJ218">
        <v>3.46</v>
      </c>
      <c r="AK218">
        <v>24.08</v>
      </c>
      <c r="AN218">
        <v>21.92</v>
      </c>
      <c r="AO218">
        <v>1637.02</v>
      </c>
    </row>
    <row r="219" spans="1:44">
      <c r="A219" s="3" t="str">
        <f>CONCATENATE(SnC_5[[#This Row],[Full Name]], "   ", TEXT(SnC_5[[#This Row],[Date]], "yyyy-mm-dd"))</f>
        <v>Evan Sadesky   2021-01-07</v>
      </c>
      <c r="B219" s="3" t="str">
        <f>CONCATENATE(SnC_5[[#This Row],[First Name]], " ", SnC_5[[#This Row],[Last Name]])</f>
        <v>Evan Sadesky</v>
      </c>
      <c r="C219" s="4">
        <f>IFERROR(YEAR(G219) - YEAR(INDEX(AthleteInfo[#Data], MATCH(SnC_5[[#This Row],[Full Name]], AthleteInfo[Full name], 0), 6)), 99)</f>
        <v>16</v>
      </c>
      <c r="D219" s="4">
        <f>IFERROR(INDEX(AthleteInfo[#Data], MATCH(SnC_5[[#This Row],[Full Name]], AthleteInfo[Full name], 0), 5), 99)</f>
        <v>2005</v>
      </c>
      <c r="E219" s="7" t="str">
        <f t="array" ref="E219">IFERROR(IF(INDEX(AthleteInfo[#Data], MATCH(SnC_5[[#This Row],[Full Name]], AthleteInfo[Full name], 0), 2)&lt;&gt;"",INDEX(AthleteInfo[#Data], MATCH(SnC_5[[#This Row],[Full Name]], AthleteInfo[Full name], 0), 2), "Edit AthleteInfo Tab"), "Edit AthleteInfo Tab")</f>
        <v>M</v>
      </c>
      <c r="F219" s="6">
        <f>IFERROR(INT((G219 - INDEX(AthleteInfo[#Data], MATCH(SnC_5[[#This Row],[Full Name]], AthleteInfo[Full name], 0), 6))/365), 99)</f>
        <v>15</v>
      </c>
      <c r="G219" s="9">
        <v>44203</v>
      </c>
      <c r="H219" t="s">
        <v>629</v>
      </c>
      <c r="I219" t="s">
        <v>480</v>
      </c>
      <c r="J219">
        <v>68.2</v>
      </c>
      <c r="P219">
        <v>44.174999999999997</v>
      </c>
      <c r="Q219">
        <v>56.833333330000002</v>
      </c>
      <c r="R219">
        <v>18.75</v>
      </c>
      <c r="AI219">
        <v>0.94440000000000002</v>
      </c>
      <c r="AJ219">
        <v>3.7151999999999998</v>
      </c>
      <c r="AK219">
        <v>24.8</v>
      </c>
      <c r="AN219">
        <v>22.29</v>
      </c>
      <c r="AO219">
        <v>2456.4899999999998</v>
      </c>
      <c r="AR219" t="s">
        <v>609</v>
      </c>
    </row>
    <row r="220" spans="1:44">
      <c r="A220" s="3" t="str">
        <f>CONCATENATE(SnC_5[[#This Row],[Full Name]], "   ", TEXT(SnC_5[[#This Row],[Date]], "yyyy-mm-dd"))</f>
        <v>Madelaine Galik   2021-01-07</v>
      </c>
      <c r="B220" s="3" t="str">
        <f>CONCATENATE(SnC_5[[#This Row],[First Name]], " ", SnC_5[[#This Row],[Last Name]])</f>
        <v>Madelaine Galik</v>
      </c>
      <c r="C220" s="4">
        <f>IFERROR(YEAR(G220) - YEAR(INDEX(AthleteInfo[#Data], MATCH(SnC_5[[#This Row],[Full Name]], AthleteInfo[Full name], 0), 6)), 99)</f>
        <v>15</v>
      </c>
      <c r="D220" s="4">
        <f>IFERROR(INDEX(AthleteInfo[#Data], MATCH(SnC_5[[#This Row],[Full Name]], AthleteInfo[Full name], 0), 5), 99)</f>
        <v>2006</v>
      </c>
      <c r="E220" s="7" t="str">
        <f t="array" ref="E220">IFERROR(IF(INDEX(AthleteInfo[#Data], MATCH(SnC_5[[#This Row],[Full Name]], AthleteInfo[Full name], 0), 2)&lt;&gt;"",INDEX(AthleteInfo[#Data], MATCH(SnC_5[[#This Row],[Full Name]], AthleteInfo[Full name], 0), 2), "Edit AthleteInfo Tab"), "Edit AthleteInfo Tab")</f>
        <v>F</v>
      </c>
      <c r="F220" s="6">
        <f>IFERROR(INT((G220 - INDEX(AthleteInfo[#Data], MATCH(SnC_5[[#This Row],[Full Name]], AthleteInfo[Full name], 0), 6))/365), 99)</f>
        <v>14</v>
      </c>
      <c r="G220" s="9">
        <v>44203</v>
      </c>
      <c r="H220" t="s">
        <v>630</v>
      </c>
      <c r="I220" t="s">
        <v>631</v>
      </c>
      <c r="J220">
        <v>68.2</v>
      </c>
      <c r="P220">
        <v>42.5</v>
      </c>
      <c r="Q220">
        <v>45</v>
      </c>
      <c r="R220">
        <v>5</v>
      </c>
      <c r="U220" s="2"/>
      <c r="V220" s="2"/>
      <c r="W220" s="2"/>
      <c r="X220" s="2"/>
      <c r="Y220" s="2"/>
      <c r="Z220" s="2"/>
      <c r="AA220" s="2"/>
      <c r="AB220" s="2"/>
      <c r="AI220">
        <v>1.500666667</v>
      </c>
      <c r="AJ220">
        <v>3.9423333330000001</v>
      </c>
      <c r="AK220">
        <v>18.16</v>
      </c>
      <c r="AN220">
        <v>16.46</v>
      </c>
      <c r="AO220">
        <v>1825.69</v>
      </c>
    </row>
    <row r="221" spans="1:44">
      <c r="A221" s="3" t="str">
        <f>CONCATENATE(SnC_5[[#This Row],[Full Name]], "   ", TEXT(SnC_5[[#This Row],[Date]], "yyyy-mm-dd"))</f>
        <v>Anika Wallin   2021-01-07</v>
      </c>
      <c r="B221" s="3" t="str">
        <f>CONCATENATE(SnC_5[[#This Row],[First Name]], " ", SnC_5[[#This Row],[Last Name]])</f>
        <v>Anika Wallin</v>
      </c>
      <c r="C221" s="4">
        <f>IFERROR(YEAR(G221) - YEAR(INDEX(AthleteInfo[#Data], MATCH(SnC_5[[#This Row],[Full Name]], AthleteInfo[Full name], 0), 6)), 99)</f>
        <v>15</v>
      </c>
      <c r="D221" s="4">
        <f>IFERROR(INDEX(AthleteInfo[#Data], MATCH(SnC_5[[#This Row],[Full Name]], AthleteInfo[Full name], 0), 5), 99)</f>
        <v>2006</v>
      </c>
      <c r="E221" s="7" t="str">
        <f t="array" ref="E221">IFERROR(IF(INDEX(AthleteInfo[#Data], MATCH(SnC_5[[#This Row],[Full Name]], AthleteInfo[Full name], 0), 2)&lt;&gt;"",INDEX(AthleteInfo[#Data], MATCH(SnC_5[[#This Row],[Full Name]], AthleteInfo[Full name], 0), 2), "Edit AthleteInfo Tab"), "Edit AthleteInfo Tab")</f>
        <v>F</v>
      </c>
      <c r="F221" s="6">
        <f>IFERROR(INT((G221 - INDEX(AthleteInfo[#Data], MATCH(SnC_5[[#This Row],[Full Name]], AthleteInfo[Full name], 0), 6))/365), 99)</f>
        <v>14</v>
      </c>
      <c r="G221" s="9">
        <v>44203</v>
      </c>
      <c r="H221" t="s">
        <v>632</v>
      </c>
      <c r="I221" t="s">
        <v>633</v>
      </c>
      <c r="J221">
        <v>59.1</v>
      </c>
      <c r="P221">
        <v>42.5</v>
      </c>
      <c r="Q221">
        <v>42.5</v>
      </c>
      <c r="R221">
        <v>10.752688170000001</v>
      </c>
      <c r="U221" s="2"/>
      <c r="V221" s="2"/>
      <c r="W221" s="2"/>
      <c r="X221" s="2"/>
      <c r="Y221" s="2"/>
      <c r="Z221" s="2"/>
      <c r="AA221" s="2"/>
      <c r="AB221" s="2"/>
      <c r="AI221">
        <v>1.3240000000000001</v>
      </c>
      <c r="AJ221">
        <v>3.5916666670000001</v>
      </c>
      <c r="AK221">
        <v>23.32</v>
      </c>
      <c r="AO221">
        <v>1672.6</v>
      </c>
      <c r="AR221" t="s">
        <v>593</v>
      </c>
    </row>
    <row r="222" spans="1:44">
      <c r="A222" s="3" t="str">
        <f>CONCATENATE(SnC_5[[#This Row],[Full Name]], "   ", TEXT(SnC_5[[#This Row],[Date]], "yyyy-mm-dd"))</f>
        <v>Evan Edwards   2021-01-07</v>
      </c>
      <c r="B222" s="3" t="str">
        <f>CONCATENATE(SnC_5[[#This Row],[First Name]], " ", SnC_5[[#This Row],[Last Name]])</f>
        <v>Evan Edwards</v>
      </c>
      <c r="C222" s="4">
        <f>IFERROR(YEAR(G222) - YEAR(INDEX(AthleteInfo[#Data], MATCH(SnC_5[[#This Row],[Full Name]], AthleteInfo[Full name], 0), 6)), 99)</f>
        <v>15</v>
      </c>
      <c r="D222" s="4">
        <f>IFERROR(INDEX(AthleteInfo[#Data], MATCH(SnC_5[[#This Row],[Full Name]], AthleteInfo[Full name], 0), 5), 99)</f>
        <v>2006</v>
      </c>
      <c r="E222" s="7" t="str">
        <f t="array" ref="E222">IFERROR(IF(INDEX(AthleteInfo[#Data], MATCH(SnC_5[[#This Row],[Full Name]], AthleteInfo[Full name], 0), 2)&lt;&gt;"",INDEX(AthleteInfo[#Data], MATCH(SnC_5[[#This Row],[Full Name]], AthleteInfo[Full name], 0), 2), "Edit AthleteInfo Tab"), "Edit AthleteInfo Tab")</f>
        <v>M</v>
      </c>
      <c r="F222" s="6">
        <f>IFERROR(INT((G222 - INDEX(AthleteInfo[#Data], MATCH(SnC_5[[#This Row],[Full Name]], AthleteInfo[Full name], 0), 6))/365), 99)</f>
        <v>14</v>
      </c>
      <c r="G222" s="9">
        <v>44203</v>
      </c>
      <c r="H222" t="s">
        <v>629</v>
      </c>
      <c r="I222" t="s">
        <v>634</v>
      </c>
      <c r="J222">
        <v>65.2</v>
      </c>
      <c r="P222">
        <v>40</v>
      </c>
      <c r="Q222">
        <v>48.947368419999997</v>
      </c>
      <c r="R222">
        <v>13.440860219999999</v>
      </c>
      <c r="AI222">
        <v>0.8075</v>
      </c>
      <c r="AJ222">
        <v>3.6989999999999998</v>
      </c>
      <c r="AK222">
        <v>26.82</v>
      </c>
      <c r="AN222">
        <v>27.01</v>
      </c>
      <c r="AO222">
        <v>1878.43</v>
      </c>
      <c r="AR222" t="s">
        <v>614</v>
      </c>
    </row>
    <row r="223" spans="1:44">
      <c r="A223" s="3" t="str">
        <f>CONCATENATE(SnC_5[[#This Row],[Full Name]], "   ", TEXT(SnC_5[[#This Row],[Date]], "yyyy-mm-dd"))</f>
        <v>Eamon Wilson   2021-01-07</v>
      </c>
      <c r="B223" s="3" t="str">
        <f>CONCATENATE(SnC_5[[#This Row],[First Name]], " ", SnC_5[[#This Row],[Last Name]])</f>
        <v>Eamon Wilson</v>
      </c>
      <c r="C223" s="4">
        <f>IFERROR(YEAR(G223) - YEAR(INDEX(AthleteInfo[#Data], MATCH(SnC_5[[#This Row],[Full Name]], AthleteInfo[Full name], 0), 6)), 99)</f>
        <v>15</v>
      </c>
      <c r="D223" s="4">
        <f>IFERROR(INDEX(AthleteInfo[#Data], MATCH(SnC_5[[#This Row],[Full Name]], AthleteInfo[Full name], 0), 5), 99)</f>
        <v>2006</v>
      </c>
      <c r="E223" s="7" t="str">
        <f t="array" ref="E223">IFERROR(IF(INDEX(AthleteInfo[#Data], MATCH(SnC_5[[#This Row],[Full Name]], AthleteInfo[Full name], 0), 2)&lt;&gt;"",INDEX(AthleteInfo[#Data], MATCH(SnC_5[[#This Row],[Full Name]], AthleteInfo[Full name], 0), 2), "Edit AthleteInfo Tab"), "Edit AthleteInfo Tab")</f>
        <v>M</v>
      </c>
      <c r="F223" s="6">
        <f>IFERROR(INT((G223 - INDEX(AthleteInfo[#Data], MATCH(SnC_5[[#This Row],[Full Name]], AthleteInfo[Full name], 0), 6))/365), 99)</f>
        <v>14</v>
      </c>
      <c r="G223" s="9">
        <v>44203</v>
      </c>
      <c r="H223" t="s">
        <v>635</v>
      </c>
      <c r="I223" t="s">
        <v>566</v>
      </c>
      <c r="J223">
        <v>64.2</v>
      </c>
      <c r="P223">
        <v>40</v>
      </c>
      <c r="Q223">
        <v>34.875</v>
      </c>
      <c r="R223">
        <v>5.263157895</v>
      </c>
      <c r="AI223">
        <v>1.1817500000000001</v>
      </c>
      <c r="AJ223">
        <v>3.42475</v>
      </c>
      <c r="AK223">
        <v>22.61</v>
      </c>
      <c r="AN223">
        <v>21.44</v>
      </c>
      <c r="AO223">
        <v>2046.58</v>
      </c>
    </row>
    <row r="224" spans="1:44">
      <c r="A224" s="3" t="str">
        <f>CONCATENATE(SnC_5[[#This Row],[Full Name]], "   ", TEXT(SnC_5[[#This Row],[Date]], "yyyy-mm-dd"))</f>
        <v>Alexandra Luxmoore   2021-01-07</v>
      </c>
      <c r="B224" s="3" t="str">
        <f>CONCATENATE(SnC_5[[#This Row],[First Name]], " ", SnC_5[[#This Row],[Last Name]])</f>
        <v>Alexandra Luxmoore</v>
      </c>
      <c r="C224" s="4">
        <f>IFERROR(YEAR(G224) - YEAR(INDEX(AthleteInfo[#Data], MATCH(SnC_5[[#This Row],[Full Name]], AthleteInfo[Full name], 0), 6)), 99)</f>
        <v>17</v>
      </c>
      <c r="D224" s="4">
        <f>IFERROR(INDEX(AthleteInfo[#Data], MATCH(SnC_5[[#This Row],[Full Name]], AthleteInfo[Full name], 0), 5), 99)</f>
        <v>2004</v>
      </c>
      <c r="E224" s="7" t="str">
        <f t="array" ref="E224">IFERROR(IF(INDEX(AthleteInfo[#Data], MATCH(SnC_5[[#This Row],[Full Name]], AthleteInfo[Full name], 0), 2)&lt;&gt;"",INDEX(AthleteInfo[#Data], MATCH(SnC_5[[#This Row],[Full Name]], AthleteInfo[Full name], 0), 2), "Edit AthleteInfo Tab"), "Edit AthleteInfo Tab")</f>
        <v>F</v>
      </c>
      <c r="F224" s="6">
        <f>IFERROR(INT((G224 - INDEX(AthleteInfo[#Data], MATCH(SnC_5[[#This Row],[Full Name]], AthleteInfo[Full name], 0), 6))/365), 99)</f>
        <v>16</v>
      </c>
      <c r="G224" s="9">
        <v>44203</v>
      </c>
      <c r="H224" t="s">
        <v>556</v>
      </c>
      <c r="I224" t="s">
        <v>506</v>
      </c>
      <c r="J224">
        <v>63.1</v>
      </c>
      <c r="P224">
        <v>39.524999999999999</v>
      </c>
      <c r="Q224">
        <v>36.71052632</v>
      </c>
      <c r="R224">
        <v>1.25</v>
      </c>
      <c r="U224" s="2"/>
      <c r="V224" s="2"/>
      <c r="W224" s="2"/>
      <c r="X224" s="2"/>
      <c r="Y224" s="2"/>
      <c r="Z224" s="2"/>
      <c r="AA224" s="2"/>
      <c r="AB224" s="2"/>
      <c r="AI224">
        <v>1.0589999999999999</v>
      </c>
      <c r="AJ224">
        <v>3.476</v>
      </c>
      <c r="AK224">
        <v>23.82</v>
      </c>
      <c r="AN224">
        <v>26.59</v>
      </c>
      <c r="AO224">
        <v>1630.12</v>
      </c>
      <c r="AR224" t="s">
        <v>623</v>
      </c>
    </row>
    <row r="225" spans="1:44">
      <c r="A225" s="3" t="str">
        <f>CONCATENATE(SnC_5[[#This Row],[Full Name]], "   ", TEXT(SnC_5[[#This Row],[Date]], "yyyy-mm-dd"))</f>
        <v>Alessia Galvagno   2021-01-07</v>
      </c>
      <c r="B225" s="3" t="str">
        <f>CONCATENATE(SnC_5[[#This Row],[First Name]], " ", SnC_5[[#This Row],[Last Name]])</f>
        <v>Alessia Galvagno</v>
      </c>
      <c r="C225" s="4">
        <f>IFERROR(YEAR(G225) - YEAR(INDEX(AthleteInfo[#Data], MATCH(SnC_5[[#This Row],[Full Name]], AthleteInfo[Full name], 0), 6)), 99)</f>
        <v>15</v>
      </c>
      <c r="D225" s="4">
        <f>IFERROR(INDEX(AthleteInfo[#Data], MATCH(SnC_5[[#This Row],[Full Name]], AthleteInfo[Full name], 0), 5), 99)</f>
        <v>2006</v>
      </c>
      <c r="E225" s="7" t="str">
        <f t="array" ref="E225">IFERROR(IF(INDEX(AthleteInfo[#Data], MATCH(SnC_5[[#This Row],[Full Name]], AthleteInfo[Full name], 0), 2)&lt;&gt;"",INDEX(AthleteInfo[#Data], MATCH(SnC_5[[#This Row],[Full Name]], AthleteInfo[Full name], 0), 2), "Edit AthleteInfo Tab"), "Edit AthleteInfo Tab")</f>
        <v>F</v>
      </c>
      <c r="F225" s="6">
        <f>IFERROR(INT((G225 - INDEX(AthleteInfo[#Data], MATCH(SnC_5[[#This Row],[Full Name]], AthleteInfo[Full name], 0), 6))/365), 99)</f>
        <v>14</v>
      </c>
      <c r="G225" s="9">
        <v>44203</v>
      </c>
      <c r="H225" t="s">
        <v>636</v>
      </c>
      <c r="I225" t="s">
        <v>637</v>
      </c>
      <c r="J225">
        <v>64.900000000000006</v>
      </c>
      <c r="P225">
        <v>39.524999999999999</v>
      </c>
      <c r="Q225">
        <v>45</v>
      </c>
      <c r="R225">
        <v>3.5</v>
      </c>
      <c r="U225" s="2"/>
      <c r="V225" s="2"/>
      <c r="W225" s="2"/>
      <c r="X225" s="2"/>
      <c r="Y225" s="2"/>
      <c r="Z225" s="2"/>
      <c r="AA225" s="2"/>
      <c r="AB225" s="2"/>
      <c r="AI225">
        <v>1.2976666670000001</v>
      </c>
      <c r="AJ225">
        <v>5.2080000000000002</v>
      </c>
      <c r="AK225">
        <v>17.27</v>
      </c>
      <c r="AN225">
        <v>17.29</v>
      </c>
      <c r="AO225">
        <v>2054.08</v>
      </c>
      <c r="AR225" t="s">
        <v>593</v>
      </c>
    </row>
    <row r="226" spans="1:44">
      <c r="A226" s="3" t="str">
        <f>CONCATENATE(SnC_5[[#This Row],[Full Name]], "   ", TEXT(SnC_5[[#This Row],[Date]], "yyyy-mm-dd"))</f>
        <v>Meya Musseau   2021-01-07</v>
      </c>
      <c r="B226" s="3" t="str">
        <f>CONCATENATE(SnC_5[[#This Row],[First Name]], " ", SnC_5[[#This Row],[Last Name]])</f>
        <v>Meya Musseau</v>
      </c>
      <c r="C226" s="4">
        <f>IFERROR(YEAR(G226) - YEAR(INDEX(AthleteInfo[#Data], MATCH(SnC_5[[#This Row],[Full Name]], AthleteInfo[Full name], 0), 6)), 99)</f>
        <v>15</v>
      </c>
      <c r="D226" s="4">
        <f>IFERROR(INDEX(AthleteInfo[#Data], MATCH(SnC_5[[#This Row],[Full Name]], AthleteInfo[Full name], 0), 5), 99)</f>
        <v>2006</v>
      </c>
      <c r="E226" s="7" t="str">
        <f t="array" ref="E226">IFERROR(IF(INDEX(AthleteInfo[#Data], MATCH(SnC_5[[#This Row],[Full Name]], AthleteInfo[Full name], 0), 2)&lt;&gt;"",INDEX(AthleteInfo[#Data], MATCH(SnC_5[[#This Row],[Full Name]], AthleteInfo[Full name], 0), 2), "Edit AthleteInfo Tab"), "Edit AthleteInfo Tab")</f>
        <v>F</v>
      </c>
      <c r="F226" s="6">
        <f>IFERROR(INT((G226 - INDEX(AthleteInfo[#Data], MATCH(SnC_5[[#This Row],[Full Name]], AthleteInfo[Full name], 0), 6))/365), 99)</f>
        <v>14</v>
      </c>
      <c r="G226" s="9">
        <v>44203</v>
      </c>
      <c r="H226" t="s">
        <v>638</v>
      </c>
      <c r="I226" t="s">
        <v>639</v>
      </c>
      <c r="J226">
        <v>60.2</v>
      </c>
      <c r="P226">
        <v>39.524999999999999</v>
      </c>
      <c r="Q226">
        <v>35</v>
      </c>
      <c r="R226">
        <v>10.52631579</v>
      </c>
      <c r="U226" s="2"/>
      <c r="V226" s="2"/>
      <c r="W226" s="2"/>
      <c r="X226" s="2"/>
      <c r="Y226" s="2"/>
      <c r="Z226" s="2"/>
      <c r="AA226" s="2"/>
      <c r="AB226" s="2"/>
      <c r="AI226">
        <v>0.96479999999999999</v>
      </c>
      <c r="AJ226">
        <v>3.9346000000000001</v>
      </c>
      <c r="AK226">
        <v>23.39</v>
      </c>
      <c r="AN226">
        <v>26.51</v>
      </c>
      <c r="AO226">
        <v>1670.03</v>
      </c>
    </row>
    <row r="227" spans="1:44">
      <c r="A227" s="3" t="str">
        <f>CONCATENATE(SnC_5[[#This Row],[Full Name]], "   ", TEXT(SnC_5[[#This Row],[Date]], "yyyy-mm-dd"))</f>
        <v>Sierra Pochay-McBain   2021-01-07</v>
      </c>
      <c r="B227" s="3" t="str">
        <f>CONCATENATE(SnC_5[[#This Row],[First Name]], " ", SnC_5[[#This Row],[Last Name]])</f>
        <v>Sierra Pochay-McBain</v>
      </c>
      <c r="C227" s="4">
        <f>IFERROR(YEAR(G227) - YEAR(INDEX(AthleteInfo[#Data], MATCH(SnC_5[[#This Row],[Full Name]], AthleteInfo[Full name], 0), 6)), 99)</f>
        <v>17</v>
      </c>
      <c r="D227" s="4">
        <f>IFERROR(INDEX(AthleteInfo[#Data], MATCH(SnC_5[[#This Row],[Full Name]], AthleteInfo[Full name], 0), 5), 99)</f>
        <v>2004</v>
      </c>
      <c r="E227" s="7" t="str">
        <f t="array" ref="E227">IFERROR(IF(INDEX(AthleteInfo[#Data], MATCH(SnC_5[[#This Row],[Full Name]], AthleteInfo[Full name], 0), 2)&lt;&gt;"",INDEX(AthleteInfo[#Data], MATCH(SnC_5[[#This Row],[Full Name]], AthleteInfo[Full name], 0), 2), "Edit AthleteInfo Tab"), "Edit AthleteInfo Tab")</f>
        <v>F</v>
      </c>
      <c r="F227" s="6">
        <f>IFERROR(INT((G227 - INDEX(AthleteInfo[#Data], MATCH(SnC_5[[#This Row],[Full Name]], AthleteInfo[Full name], 0), 6))/365), 99)</f>
        <v>16</v>
      </c>
      <c r="G227" s="9">
        <v>44203</v>
      </c>
      <c r="H227" t="s">
        <v>600</v>
      </c>
      <c r="I227" t="s">
        <v>601</v>
      </c>
      <c r="J227">
        <v>63</v>
      </c>
      <c r="P227">
        <v>37.5</v>
      </c>
      <c r="Q227">
        <v>34.875</v>
      </c>
      <c r="R227">
        <v>-18.8172043</v>
      </c>
      <c r="U227" s="2"/>
      <c r="V227" s="2"/>
      <c r="W227" s="2"/>
      <c r="X227" s="2"/>
      <c r="Y227" s="2"/>
      <c r="Z227" s="2"/>
      <c r="AA227" s="2"/>
      <c r="AB227" s="2"/>
      <c r="AI227">
        <v>1.1180000000000001</v>
      </c>
      <c r="AJ227">
        <v>4.1624999999999996</v>
      </c>
      <c r="AK227">
        <v>20.6</v>
      </c>
      <c r="AN227">
        <v>21.88</v>
      </c>
      <c r="AO227">
        <v>1777.81</v>
      </c>
    </row>
    <row r="228" spans="1:44">
      <c r="A228" s="3" t="str">
        <f>CONCATENATE(SnC_5[[#This Row],[Full Name]], "   ", TEXT(SnC_5[[#This Row],[Date]], "yyyy-mm-dd"))</f>
        <v>Maya Abraham   2021-01-07</v>
      </c>
      <c r="B228" s="3" t="str">
        <f>CONCATENATE(SnC_5[[#This Row],[First Name]], " ", SnC_5[[#This Row],[Last Name]])</f>
        <v>Maya Abraham</v>
      </c>
      <c r="C228" s="4">
        <f>IFERROR(YEAR(G228) - YEAR(INDEX(AthleteInfo[#Data], MATCH(SnC_5[[#This Row],[Full Name]], AthleteInfo[Full name], 0), 6)), 99)</f>
        <v>15</v>
      </c>
      <c r="D228" s="4">
        <f>IFERROR(INDEX(AthleteInfo[#Data], MATCH(SnC_5[[#This Row],[Full Name]], AthleteInfo[Full name], 0), 5), 99)</f>
        <v>2006</v>
      </c>
      <c r="E228" s="7" t="str">
        <f t="array" ref="E228">IFERROR(IF(INDEX(AthleteInfo[#Data], MATCH(SnC_5[[#This Row],[Full Name]], AthleteInfo[Full name], 0), 2)&lt;&gt;"",INDEX(AthleteInfo[#Data], MATCH(SnC_5[[#This Row],[Full Name]], AthleteInfo[Full name], 0), 2), "Edit AthleteInfo Tab"), "Edit AthleteInfo Tab")</f>
        <v>F</v>
      </c>
      <c r="F228" s="6">
        <f>IFERROR(INT((G228 - INDEX(AthleteInfo[#Data], MATCH(SnC_5[[#This Row],[Full Name]], AthleteInfo[Full name], 0), 6))/365), 99)</f>
        <v>14</v>
      </c>
      <c r="G228" s="9">
        <v>44203</v>
      </c>
      <c r="H228" t="s">
        <v>640</v>
      </c>
      <c r="I228" t="s">
        <v>641</v>
      </c>
      <c r="J228">
        <v>58.6</v>
      </c>
      <c r="P228">
        <v>37.5</v>
      </c>
      <c r="Q228">
        <v>34.263157890000002</v>
      </c>
      <c r="R228">
        <v>6.5789473679999997</v>
      </c>
      <c r="U228" s="2"/>
      <c r="V228" s="2"/>
      <c r="W228" s="2"/>
      <c r="X228" s="2"/>
      <c r="Y228" s="2"/>
      <c r="Z228" s="2"/>
      <c r="AA228" s="2"/>
      <c r="AB228" s="2"/>
      <c r="AI228">
        <v>0.92949999999999999</v>
      </c>
      <c r="AJ228">
        <v>3.6072500000000001</v>
      </c>
      <c r="AK228">
        <v>21.83</v>
      </c>
      <c r="AN228">
        <v>24.07</v>
      </c>
      <c r="AO228">
        <v>1961.11</v>
      </c>
    </row>
    <row r="229" spans="1:44">
      <c r="A229" s="3" t="str">
        <f>CONCATENATE(SnC_5[[#This Row],[Full Name]], "   ", TEXT(SnC_5[[#This Row],[Date]], "yyyy-mm-dd"))</f>
        <v>Sadie Demars   2021-01-07</v>
      </c>
      <c r="B229" s="3" t="str">
        <f>CONCATENATE(SnC_5[[#This Row],[First Name]], " ", SnC_5[[#This Row],[Last Name]])</f>
        <v>Sadie Demars</v>
      </c>
      <c r="C229" s="4">
        <f>IFERROR(YEAR(G229) - YEAR(INDEX(AthleteInfo[#Data], MATCH(SnC_5[[#This Row],[Full Name]], AthleteInfo[Full name], 0), 6)), 99)</f>
        <v>16</v>
      </c>
      <c r="D229" s="4">
        <f>IFERROR(INDEX(AthleteInfo[#Data], MATCH(SnC_5[[#This Row],[Full Name]], AthleteInfo[Full name], 0), 5), 99)</f>
        <v>2005</v>
      </c>
      <c r="E229" s="7" t="str">
        <f t="array" ref="E229">IFERROR(IF(INDEX(AthleteInfo[#Data], MATCH(SnC_5[[#This Row],[Full Name]], AthleteInfo[Full name], 0), 2)&lt;&gt;"",INDEX(AthleteInfo[#Data], MATCH(SnC_5[[#This Row],[Full Name]], AthleteInfo[Full name], 0), 2), "Edit AthleteInfo Tab"), "Edit AthleteInfo Tab")</f>
        <v>F</v>
      </c>
      <c r="F229" s="6">
        <f>IFERROR(INT((G229 - INDEX(AthleteInfo[#Data], MATCH(SnC_5[[#This Row],[Full Name]], AthleteInfo[Full name], 0), 6))/365), 99)</f>
        <v>15</v>
      </c>
      <c r="G229" s="9">
        <v>44203</v>
      </c>
      <c r="H229" t="s">
        <v>642</v>
      </c>
      <c r="I229" t="s">
        <v>643</v>
      </c>
      <c r="J229">
        <v>59.8</v>
      </c>
      <c r="P229">
        <v>35</v>
      </c>
      <c r="Q229">
        <v>32.549999999999997</v>
      </c>
      <c r="R229">
        <v>1.25</v>
      </c>
      <c r="U229" s="2"/>
      <c r="V229" s="2"/>
      <c r="W229" s="2"/>
      <c r="X229" s="2"/>
      <c r="Y229" s="2"/>
      <c r="Z229" s="2"/>
      <c r="AA229" s="2"/>
      <c r="AB229" s="2"/>
      <c r="AI229">
        <v>0.65580000000000005</v>
      </c>
      <c r="AJ229">
        <v>4.6150000000000002</v>
      </c>
      <c r="AK229">
        <v>21.56</v>
      </c>
      <c r="AN229">
        <v>20.87</v>
      </c>
      <c r="AO229">
        <v>903.7</v>
      </c>
    </row>
    <row r="230" spans="1:44">
      <c r="A230" s="3" t="str">
        <f>CONCATENATE(SnC_5[[#This Row],[Full Name]], "   ", TEXT(SnC_5[[#This Row],[Date]], "yyyy-mm-dd"))</f>
        <v>Nyssa Thomas   2021-01-07</v>
      </c>
      <c r="B230" s="3" t="str">
        <f>CONCATENATE(SnC_5[[#This Row],[First Name]], " ", SnC_5[[#This Row],[Last Name]])</f>
        <v>Nyssa Thomas</v>
      </c>
      <c r="C230" s="4">
        <f>IFERROR(YEAR(G230) - YEAR(INDEX(AthleteInfo[#Data], MATCH(SnC_5[[#This Row],[Full Name]], AthleteInfo[Full name], 0), 6)), 99)</f>
        <v>16</v>
      </c>
      <c r="D230" s="4">
        <f>IFERROR(INDEX(AthleteInfo[#Data], MATCH(SnC_5[[#This Row],[Full Name]], AthleteInfo[Full name], 0), 5), 99)</f>
        <v>2005</v>
      </c>
      <c r="E230" s="7" t="str">
        <f t="array" ref="E230">IFERROR(IF(INDEX(AthleteInfo[#Data], MATCH(SnC_5[[#This Row],[Full Name]], AthleteInfo[Full name], 0), 2)&lt;&gt;"",INDEX(AthleteInfo[#Data], MATCH(SnC_5[[#This Row],[Full Name]], AthleteInfo[Full name], 0), 2), "Edit AthleteInfo Tab"), "Edit AthleteInfo Tab")</f>
        <v>F</v>
      </c>
      <c r="F230" s="6">
        <f>IFERROR(INT((G230 - INDEX(AthleteInfo[#Data], MATCH(SnC_5[[#This Row],[Full Name]], AthleteInfo[Full name], 0), 6))/365), 99)</f>
        <v>15</v>
      </c>
      <c r="G230" s="9">
        <v>44203</v>
      </c>
      <c r="H230" t="s">
        <v>644</v>
      </c>
      <c r="I230" t="s">
        <v>645</v>
      </c>
      <c r="J230">
        <v>60.2</v>
      </c>
      <c r="P230">
        <v>32.549999999999997</v>
      </c>
      <c r="Q230">
        <v>31.815789469999999</v>
      </c>
      <c r="R230">
        <v>-7.8947368420000004</v>
      </c>
      <c r="U230" s="2"/>
      <c r="V230" s="2"/>
      <c r="W230" s="2"/>
      <c r="X230" s="2"/>
      <c r="Y230" s="2"/>
      <c r="Z230" s="2"/>
      <c r="AA230" s="2"/>
      <c r="AB230" s="2"/>
      <c r="AI230">
        <v>1.1333333329999999</v>
      </c>
      <c r="AJ230">
        <v>2.8959999999999999</v>
      </c>
      <c r="AK230">
        <v>23.19</v>
      </c>
      <c r="AN230">
        <v>22.99</v>
      </c>
      <c r="AO230">
        <v>1445.66</v>
      </c>
    </row>
    <row r="231" spans="1:44">
      <c r="A231" s="3" t="str">
        <f>CONCATENATE(SnC_5[[#This Row],[Full Name]], "   ", TEXT(SnC_5[[#This Row],[Date]], "yyyy-mm-dd"))</f>
        <v>Maeve Macleod   2021-01-07</v>
      </c>
      <c r="B231" s="3" t="str">
        <f>CONCATENATE(SnC_5[[#This Row],[First Name]], " ", SnC_5[[#This Row],[Last Name]])</f>
        <v>Maeve Macleod</v>
      </c>
      <c r="C231" s="4">
        <f>IFERROR(YEAR(G231) - YEAR(INDEX(AthleteInfo[#Data], MATCH(SnC_5[[#This Row],[Full Name]], AthleteInfo[Full name], 0), 6)), 99)</f>
        <v>16</v>
      </c>
      <c r="D231" s="4">
        <f>IFERROR(INDEX(AthleteInfo[#Data], MATCH(SnC_5[[#This Row],[Full Name]], AthleteInfo[Full name], 0), 5), 99)</f>
        <v>2005</v>
      </c>
      <c r="E231" s="7" t="str">
        <f t="array" ref="E231">IFERROR(IF(INDEX(AthleteInfo[#Data], MATCH(SnC_5[[#This Row],[Full Name]], AthleteInfo[Full name], 0), 2)&lt;&gt;"",INDEX(AthleteInfo[#Data], MATCH(SnC_5[[#This Row],[Full Name]], AthleteInfo[Full name], 0), 2), "Edit AthleteInfo Tab"), "Edit AthleteInfo Tab")</f>
        <v>F</v>
      </c>
      <c r="F231" s="6">
        <f>IFERROR(INT((G231 - INDEX(AthleteInfo[#Data], MATCH(SnC_5[[#This Row],[Full Name]], AthleteInfo[Full name], 0), 6))/365), 99)</f>
        <v>15</v>
      </c>
      <c r="G231" s="9">
        <v>44203</v>
      </c>
      <c r="H231" t="s">
        <v>646</v>
      </c>
      <c r="I231" t="s">
        <v>549</v>
      </c>
      <c r="J231">
        <v>50.5</v>
      </c>
      <c r="P231">
        <v>32.549999999999997</v>
      </c>
      <c r="Q231">
        <v>30</v>
      </c>
      <c r="R231">
        <v>2.5</v>
      </c>
      <c r="U231" s="2"/>
      <c r="V231" s="2"/>
      <c r="W231" s="2"/>
      <c r="X231" s="2"/>
      <c r="Y231" s="2"/>
      <c r="Z231" s="2"/>
      <c r="AA231" s="2"/>
      <c r="AB231" s="2"/>
      <c r="AI231">
        <v>0.82620000000000005</v>
      </c>
      <c r="AJ231">
        <v>3.4140000000000001</v>
      </c>
      <c r="AK231">
        <v>24.99</v>
      </c>
      <c r="AN231">
        <v>24.01</v>
      </c>
      <c r="AO231">
        <v>1631.14</v>
      </c>
    </row>
    <row r="232" spans="1:44">
      <c r="A232" s="3" t="str">
        <f>CONCATENATE(SnC_5[[#This Row],[Full Name]], "   ", TEXT(SnC_5[[#This Row],[Date]], "yyyy-mm-dd"))</f>
        <v>Carly Ram   2021-01-07</v>
      </c>
      <c r="B232" s="3" t="str">
        <f>CONCATENATE(SnC_5[[#This Row],[First Name]], " ", SnC_5[[#This Row],[Last Name]])</f>
        <v>Carly Ram</v>
      </c>
      <c r="C232" s="4">
        <f>IFERROR(YEAR(G232) - YEAR(INDEX(AthleteInfo[#Data], MATCH(SnC_5[[#This Row],[Full Name]], AthleteInfo[Full name], 0), 6)), 99)</f>
        <v>15</v>
      </c>
      <c r="D232" s="4">
        <f>IFERROR(INDEX(AthleteInfo[#Data], MATCH(SnC_5[[#This Row],[Full Name]], AthleteInfo[Full name], 0), 5), 99)</f>
        <v>2006</v>
      </c>
      <c r="E232" s="7" t="str">
        <f t="array" ref="E232">IFERROR(IF(INDEX(AthleteInfo[#Data], MATCH(SnC_5[[#This Row],[Full Name]], AthleteInfo[Full name], 0), 2)&lt;&gt;"",INDEX(AthleteInfo[#Data], MATCH(SnC_5[[#This Row],[Full Name]], AthleteInfo[Full name], 0), 2), "Edit AthleteInfo Tab"), "Edit AthleteInfo Tab")</f>
        <v>F</v>
      </c>
      <c r="F232" s="6">
        <f>IFERROR(INT((G232 - INDEX(AthleteInfo[#Data], MATCH(SnC_5[[#This Row],[Full Name]], AthleteInfo[Full name], 0), 6))/365), 99)</f>
        <v>14</v>
      </c>
      <c r="G232" s="9">
        <v>44203</v>
      </c>
      <c r="H232" t="s">
        <v>647</v>
      </c>
      <c r="I232" t="s">
        <v>648</v>
      </c>
      <c r="J232">
        <v>51.1</v>
      </c>
      <c r="P232">
        <v>32.549999999999997</v>
      </c>
      <c r="Q232">
        <v>29.368421049999998</v>
      </c>
      <c r="R232">
        <v>3.9473684210000002</v>
      </c>
      <c r="U232" s="2"/>
      <c r="V232" s="2"/>
      <c r="W232" s="2"/>
      <c r="X232" s="2"/>
      <c r="Y232" s="2"/>
      <c r="Z232" s="2"/>
      <c r="AA232" s="2"/>
      <c r="AB232" s="2"/>
      <c r="AI232">
        <v>1.0573999999999999</v>
      </c>
      <c r="AJ232">
        <v>4.3971999999999998</v>
      </c>
      <c r="AK232">
        <v>19.45</v>
      </c>
      <c r="AN232">
        <v>22.2</v>
      </c>
      <c r="AO232">
        <v>1586.32</v>
      </c>
    </row>
    <row r="233" spans="1:44">
      <c r="A233" s="3" t="str">
        <f>CONCATENATE(SnC_5[[#This Row],[Full Name]], "   ", TEXT(SnC_5[[#This Row],[Date]], "yyyy-mm-dd"))</f>
        <v>Breagh Bridge   2021-01-07</v>
      </c>
      <c r="B233" s="3" t="str">
        <f>CONCATENATE(SnC_5[[#This Row],[First Name]], " ", SnC_5[[#This Row],[Last Name]])</f>
        <v>Breagh Bridge</v>
      </c>
      <c r="C233" s="4">
        <f>IFERROR(YEAR(G233) - YEAR(INDEX(AthleteInfo[#Data], MATCH(SnC_5[[#This Row],[Full Name]], AthleteInfo[Full name], 0), 6)), 99)</f>
        <v>16</v>
      </c>
      <c r="D233" s="4">
        <f>IFERROR(INDEX(AthleteInfo[#Data], MATCH(SnC_5[[#This Row],[Full Name]], AthleteInfo[Full name], 0), 5), 99)</f>
        <v>2005</v>
      </c>
      <c r="E233" s="7" t="str">
        <f t="array" ref="E233">IFERROR(IF(INDEX(AthleteInfo[#Data], MATCH(SnC_5[[#This Row],[Full Name]], AthleteInfo[Full name], 0), 2)&lt;&gt;"",INDEX(AthleteInfo[#Data], MATCH(SnC_5[[#This Row],[Full Name]], AthleteInfo[Full name], 0), 2), "Edit AthleteInfo Tab"), "Edit AthleteInfo Tab")</f>
        <v>F</v>
      </c>
      <c r="F233" s="6">
        <f>IFERROR(INT((G233 - INDEX(AthleteInfo[#Data], MATCH(SnC_5[[#This Row],[Full Name]], AthleteInfo[Full name], 0), 6))/365), 99)</f>
        <v>15</v>
      </c>
      <c r="G233" s="9">
        <v>44203</v>
      </c>
      <c r="H233" t="s">
        <v>649</v>
      </c>
      <c r="I233" t="s">
        <v>650</v>
      </c>
      <c r="J233">
        <v>62.6</v>
      </c>
      <c r="P233">
        <v>32.5</v>
      </c>
      <c r="Q233">
        <v>37.5</v>
      </c>
      <c r="R233">
        <v>3.75</v>
      </c>
      <c r="U233" s="2"/>
      <c r="V233" s="2"/>
      <c r="W233" s="2"/>
      <c r="X233" s="2"/>
      <c r="Y233" s="2"/>
      <c r="Z233" s="2"/>
      <c r="AA233" s="2"/>
      <c r="AB233" s="2"/>
      <c r="AI233">
        <v>1.369</v>
      </c>
      <c r="AJ233">
        <v>3.560333333</v>
      </c>
      <c r="AK233">
        <v>47.87</v>
      </c>
      <c r="AN233">
        <v>19.7</v>
      </c>
      <c r="AO233">
        <v>2024.71</v>
      </c>
    </row>
    <row r="234" spans="1:44">
      <c r="A234" s="3" t="str">
        <f>CONCATENATE(SnC_5[[#This Row],[Full Name]], "   ", TEXT(SnC_5[[#This Row],[Date]], "yyyy-mm-dd"))</f>
        <v>Sofie Steinruck   2021-01-07</v>
      </c>
      <c r="B234" s="3" t="str">
        <f>CONCATENATE(SnC_5[[#This Row],[First Name]], " ", SnC_5[[#This Row],[Last Name]])</f>
        <v>Sofie Steinruck</v>
      </c>
      <c r="C234" s="4">
        <f>IFERROR(YEAR(G234) - YEAR(INDEX(AthleteInfo[#Data], MATCH(SnC_5[[#This Row],[Full Name]], AthleteInfo[Full name], 0), 6)), 99)</f>
        <v>16</v>
      </c>
      <c r="D234" s="4">
        <f>IFERROR(INDEX(AthleteInfo[#Data], MATCH(SnC_5[[#This Row],[Full Name]], AthleteInfo[Full name], 0), 5), 99)</f>
        <v>2005</v>
      </c>
      <c r="E234" s="7" t="str">
        <f t="array" ref="E234">IFERROR(IF(INDEX(AthleteInfo[#Data], MATCH(SnC_5[[#This Row],[Full Name]], AthleteInfo[Full name], 0), 2)&lt;&gt;"",INDEX(AthleteInfo[#Data], MATCH(SnC_5[[#This Row],[Full Name]], AthleteInfo[Full name], 0), 2), "Edit AthleteInfo Tab"), "Edit AthleteInfo Tab")</f>
        <v>F</v>
      </c>
      <c r="F234" s="6">
        <f>IFERROR(INT((G234 - INDEX(AthleteInfo[#Data], MATCH(SnC_5[[#This Row],[Full Name]], AthleteInfo[Full name], 0), 6))/365), 99)</f>
        <v>15</v>
      </c>
      <c r="G234" s="9">
        <v>44203</v>
      </c>
      <c r="H234" t="s">
        <v>605</v>
      </c>
      <c r="I234" t="s">
        <v>651</v>
      </c>
      <c r="J234">
        <v>66</v>
      </c>
      <c r="P234">
        <v>32.5</v>
      </c>
      <c r="Q234">
        <v>34.875</v>
      </c>
      <c r="R234">
        <v>-9.5</v>
      </c>
      <c r="U234" s="2"/>
      <c r="V234" s="2"/>
      <c r="W234" s="2"/>
      <c r="X234" s="2"/>
      <c r="Y234" s="2"/>
      <c r="Z234" s="2"/>
      <c r="AA234" s="2"/>
      <c r="AB234" s="2"/>
      <c r="AI234">
        <v>1.3725000000000001</v>
      </c>
      <c r="AJ234">
        <v>5.1355000000000004</v>
      </c>
      <c r="AK234">
        <v>15.5</v>
      </c>
      <c r="AN234">
        <v>15.83</v>
      </c>
      <c r="AO234">
        <v>1700.84</v>
      </c>
    </row>
    <row r="235" spans="1:44">
      <c r="A235" s="3" t="str">
        <f>CONCATENATE(SnC_5[[#This Row],[Full Name]], "   ", TEXT(SnC_5[[#This Row],[Date]], "yyyy-mm-dd"))</f>
        <v>Isabella Pighin   2021-01-07</v>
      </c>
      <c r="B235" s="3" t="str">
        <f>CONCATENATE(SnC_5[[#This Row],[First Name]], " ", SnC_5[[#This Row],[Last Name]])</f>
        <v>Isabella Pighin</v>
      </c>
      <c r="C235" s="4">
        <f>IFERROR(YEAR(G235) - YEAR(INDEX(AthleteInfo[#Data], MATCH(SnC_5[[#This Row],[Full Name]], AthleteInfo[Full name], 0), 6)), 99)</f>
        <v>15</v>
      </c>
      <c r="D235" s="4">
        <f>IFERROR(INDEX(AthleteInfo[#Data], MATCH(SnC_5[[#This Row],[Full Name]], AthleteInfo[Full name], 0), 5), 99)</f>
        <v>2006</v>
      </c>
      <c r="E235" s="7" t="str">
        <f t="array" ref="E235">IFERROR(IF(INDEX(AthleteInfo[#Data], MATCH(SnC_5[[#This Row],[Full Name]], AthleteInfo[Full name], 0), 2)&lt;&gt;"",INDEX(AthleteInfo[#Data], MATCH(SnC_5[[#This Row],[Full Name]], AthleteInfo[Full name], 0), 2), "Edit AthleteInfo Tab"), "Edit AthleteInfo Tab")</f>
        <v>F</v>
      </c>
      <c r="F235" s="6">
        <f>IFERROR(INT((G235 - INDEX(AthleteInfo[#Data], MATCH(SnC_5[[#This Row],[Full Name]], AthleteInfo[Full name], 0), 6))/365), 99)</f>
        <v>14</v>
      </c>
      <c r="G235" s="9">
        <v>44203</v>
      </c>
      <c r="H235" t="s">
        <v>652</v>
      </c>
      <c r="I235" t="s">
        <v>653</v>
      </c>
      <c r="J235">
        <v>54.3</v>
      </c>
      <c r="P235">
        <v>32.5</v>
      </c>
      <c r="Q235">
        <v>31</v>
      </c>
      <c r="R235">
        <v>1.315789474</v>
      </c>
      <c r="U235" s="2"/>
      <c r="V235" s="2"/>
      <c r="W235" s="2"/>
      <c r="X235" s="2"/>
      <c r="Y235" s="2"/>
      <c r="Z235" s="2"/>
      <c r="AA235" s="2"/>
      <c r="AB235" s="2"/>
      <c r="AI235">
        <v>1.0336000000000001</v>
      </c>
      <c r="AJ235">
        <v>3.4942000000000002</v>
      </c>
      <c r="AK235">
        <v>23.97</v>
      </c>
      <c r="AN235">
        <v>26</v>
      </c>
      <c r="AO235">
        <v>1819.5</v>
      </c>
      <c r="AR235" t="s">
        <v>593</v>
      </c>
    </row>
    <row r="236" spans="1:44">
      <c r="A236" s="3" t="str">
        <f>CONCATENATE(SnC_5[[#This Row],[Full Name]], "   ", TEXT(SnC_5[[#This Row],[Date]], "yyyy-mm-dd"))</f>
        <v>Juliet Pulfrey   2021-01-07</v>
      </c>
      <c r="B236" s="3" t="str">
        <f>CONCATENATE(SnC_5[[#This Row],[First Name]], " ", SnC_5[[#This Row],[Last Name]])</f>
        <v>Juliet Pulfrey</v>
      </c>
      <c r="C236" s="4">
        <f>IFERROR(YEAR(G236) - YEAR(INDEX(AthleteInfo[#Data], MATCH(SnC_5[[#This Row],[Full Name]], AthleteInfo[Full name], 0), 6)), 99)</f>
        <v>16</v>
      </c>
      <c r="D236" s="4">
        <f>IFERROR(INDEX(AthleteInfo[#Data], MATCH(SnC_5[[#This Row],[Full Name]], AthleteInfo[Full name], 0), 5), 99)</f>
        <v>2005</v>
      </c>
      <c r="E236" s="7" t="str">
        <f t="array" ref="E236">IFERROR(IF(INDEX(AthleteInfo[#Data], MATCH(SnC_5[[#This Row],[Full Name]], AthleteInfo[Full name], 0), 2)&lt;&gt;"",INDEX(AthleteInfo[#Data], MATCH(SnC_5[[#This Row],[Full Name]], AthleteInfo[Full name], 0), 2), "Edit AthleteInfo Tab"), "Edit AthleteInfo Tab")</f>
        <v>F</v>
      </c>
      <c r="F236" s="6">
        <f>IFERROR(INT((G236 - INDEX(AthleteInfo[#Data], MATCH(SnC_5[[#This Row],[Full Name]], AthleteInfo[Full name], 0), 6))/365), 99)</f>
        <v>15</v>
      </c>
      <c r="G236" s="9">
        <v>44203</v>
      </c>
      <c r="H236" t="s">
        <v>654</v>
      </c>
      <c r="I236" t="s">
        <v>655</v>
      </c>
      <c r="J236">
        <v>51.8</v>
      </c>
      <c r="P236">
        <v>20.925000000000001</v>
      </c>
      <c r="Q236">
        <v>29.368421049999998</v>
      </c>
      <c r="R236">
        <v>2.5</v>
      </c>
      <c r="U236" s="2"/>
      <c r="V236" s="2"/>
      <c r="W236" s="2"/>
      <c r="X236" s="2"/>
      <c r="Y236" s="2"/>
      <c r="Z236" s="2"/>
      <c r="AA236" s="2"/>
      <c r="AB236" s="2"/>
      <c r="AI236">
        <v>1.2938000000000001</v>
      </c>
      <c r="AJ236">
        <v>4.6985999999999999</v>
      </c>
      <c r="AK236">
        <v>21.64</v>
      </c>
      <c r="AN236">
        <v>21.71</v>
      </c>
      <c r="AO236">
        <v>1151.04</v>
      </c>
    </row>
    <row r="237" spans="1:44">
      <c r="A237" s="3" t="str">
        <f>CONCATENATE(SnC_5[[#This Row],[Full Name]], "   ", TEXT(SnC_5[[#This Row],[Date]], "yyyy-mm-dd"))</f>
        <v>Taschi Klaschka   2021-03-24</v>
      </c>
      <c r="B237" s="3" t="str">
        <f>CONCATENATE(SnC_5[[#This Row],[First Name]], " ", SnC_5[[#This Row],[Last Name]])</f>
        <v>Taschi Klaschka</v>
      </c>
      <c r="C237" s="4">
        <f>IFERROR(YEAR(G237) - YEAR(INDEX(AthleteInfo[#Data], MATCH(SnC_5[[#This Row],[Full Name]], AthleteInfo[Full name], 0), 6)), 99)</f>
        <v>19</v>
      </c>
      <c r="D237" s="4">
        <f>IFERROR(INDEX(AthleteInfo[#Data], MATCH(SnC_5[[#This Row],[Full Name]], AthleteInfo[Full name], 0), 5), 99)</f>
        <v>2002</v>
      </c>
      <c r="E237" s="7" t="str">
        <f t="array" ref="E237">IFERROR(IF(INDEX(AthleteInfo[#Data], MATCH(SnC_5[[#This Row],[Full Name]], AthleteInfo[Full name], 0), 2)&lt;&gt;"",INDEX(AthleteInfo[#Data], MATCH(SnC_5[[#This Row],[Full Name]], AthleteInfo[Full name], 0), 2), "Edit AthleteInfo Tab"), "Edit AthleteInfo Tab")</f>
        <v>M</v>
      </c>
      <c r="F237" s="6">
        <f>IFERROR(INT((G237 - INDEX(AthleteInfo[#Data], MATCH(SnC_5[[#This Row],[Full Name]], AthleteInfo[Full name], 0), 6))/365), 99)</f>
        <v>19</v>
      </c>
      <c r="G237" s="9">
        <v>44279</v>
      </c>
      <c r="H237" t="s">
        <v>607</v>
      </c>
      <c r="I237" t="s">
        <v>608</v>
      </c>
      <c r="J237">
        <v>69</v>
      </c>
      <c r="N237">
        <v>13.19</v>
      </c>
      <c r="O237">
        <v>14.1</v>
      </c>
      <c r="P237">
        <v>75.3</v>
      </c>
      <c r="Q237">
        <v>65</v>
      </c>
      <c r="R237">
        <v>42.5</v>
      </c>
      <c r="S237">
        <v>111.5</v>
      </c>
      <c r="T237">
        <v>1.62</v>
      </c>
      <c r="Y237">
        <v>264</v>
      </c>
      <c r="Z237">
        <v>420</v>
      </c>
      <c r="AC237" t="s">
        <v>656</v>
      </c>
      <c r="AD237" t="s">
        <v>657</v>
      </c>
      <c r="AE237" t="s">
        <v>658</v>
      </c>
      <c r="AF237" t="s">
        <v>659</v>
      </c>
    </row>
    <row r="238" spans="1:44">
      <c r="A238" s="3" t="str">
        <f>CONCATENATE(SnC_5[[#This Row],[Full Name]], "   ", TEXT(SnC_5[[#This Row],[Date]], "yyyy-mm-dd"))</f>
        <v>Garrett Siever   2021-03-24</v>
      </c>
      <c r="B238" s="3" t="str">
        <f>CONCATENATE(SnC_5[[#This Row],[First Name]], " ", SnC_5[[#This Row],[Last Name]])</f>
        <v>Garrett Siever</v>
      </c>
      <c r="C238" s="4">
        <f>IFERROR(YEAR(G238) - YEAR(INDEX(AthleteInfo[#Data], MATCH(SnC_5[[#This Row],[Full Name]], AthleteInfo[Full name], 0), 6)), 99)</f>
        <v>17</v>
      </c>
      <c r="D238" s="4">
        <f>IFERROR(INDEX(AthleteInfo[#Data], MATCH(SnC_5[[#This Row],[Full Name]], AthleteInfo[Full name], 0), 5), 99)</f>
        <v>2004</v>
      </c>
      <c r="E238" s="7" t="str">
        <f t="array" ref="E238">IFERROR(IF(INDEX(AthleteInfo[#Data], MATCH(SnC_5[[#This Row],[Full Name]], AthleteInfo[Full name], 0), 2)&lt;&gt;"",INDEX(AthleteInfo[#Data], MATCH(SnC_5[[#This Row],[Full Name]], AthleteInfo[Full name], 0), 2), "Edit AthleteInfo Tab"), "Edit AthleteInfo Tab")</f>
        <v>M</v>
      </c>
      <c r="F238" s="6">
        <f>IFERROR(INT((G238 - INDEX(AthleteInfo[#Data], MATCH(SnC_5[[#This Row],[Full Name]], AthleteInfo[Full name], 0), 6))/365), 99)</f>
        <v>17</v>
      </c>
      <c r="G238" s="9">
        <v>44279</v>
      </c>
      <c r="H238" t="s">
        <v>621</v>
      </c>
      <c r="I238" t="s">
        <v>622</v>
      </c>
      <c r="J238">
        <v>72.7</v>
      </c>
      <c r="N238">
        <v>11.59</v>
      </c>
      <c r="O238">
        <v>11.51</v>
      </c>
      <c r="P238">
        <v>63.6</v>
      </c>
      <c r="Q238">
        <v>58.7</v>
      </c>
      <c r="R238">
        <v>25</v>
      </c>
      <c r="S238">
        <v>97.7</v>
      </c>
      <c r="T238">
        <v>1.34</v>
      </c>
      <c r="Y238">
        <v>183</v>
      </c>
      <c r="Z238">
        <v>420</v>
      </c>
      <c r="AC238" t="s">
        <v>656</v>
      </c>
      <c r="AD238" t="s">
        <v>660</v>
      </c>
      <c r="AE238" t="s">
        <v>661</v>
      </c>
      <c r="AF238" t="s">
        <v>662</v>
      </c>
    </row>
    <row r="239" spans="1:44">
      <c r="A239" s="3" t="str">
        <f>CONCATENATE(SnC_5[[#This Row],[Full Name]], "   ", TEXT(SnC_5[[#This Row],[Date]], "yyyy-mm-dd"))</f>
        <v>Tyson Green   2021-03-24</v>
      </c>
      <c r="B239" s="3" t="str">
        <f>CONCATENATE(SnC_5[[#This Row],[First Name]], " ", SnC_5[[#This Row],[Last Name]])</f>
        <v>Tyson Green</v>
      </c>
      <c r="C239" s="4">
        <f>IFERROR(YEAR(G239) - YEAR(INDEX(AthleteInfo[#Data], MATCH(SnC_5[[#This Row],[Full Name]], AthleteInfo[Full name], 0), 6)), 99)</f>
        <v>18</v>
      </c>
      <c r="D239" s="4">
        <f>IFERROR(INDEX(AthleteInfo[#Data], MATCH(SnC_5[[#This Row],[Full Name]], AthleteInfo[Full name], 0), 5), 99)</f>
        <v>2003</v>
      </c>
      <c r="E239" s="7" t="str">
        <f t="array" ref="E239">IFERROR(IF(INDEX(AthleteInfo[#Data], MATCH(SnC_5[[#This Row],[Full Name]], AthleteInfo[Full name], 0), 2)&lt;&gt;"",INDEX(AthleteInfo[#Data], MATCH(SnC_5[[#This Row],[Full Name]], AthleteInfo[Full name], 0), 2), "Edit AthleteInfo Tab"), "Edit AthleteInfo Tab")</f>
        <v>M</v>
      </c>
      <c r="F239" s="6">
        <f>IFERROR(INT((G239 - INDEX(AthleteInfo[#Data], MATCH(SnC_5[[#This Row],[Full Name]], AthleteInfo[Full name], 0), 6))/365), 99)</f>
        <v>18</v>
      </c>
      <c r="G239" s="9">
        <v>44279</v>
      </c>
      <c r="H239" t="s">
        <v>524</v>
      </c>
      <c r="I239" t="s">
        <v>525</v>
      </c>
      <c r="J239">
        <v>71.5</v>
      </c>
      <c r="N239">
        <v>12.36</v>
      </c>
      <c r="O239">
        <v>12.18</v>
      </c>
      <c r="P239">
        <v>60</v>
      </c>
      <c r="Q239">
        <v>55</v>
      </c>
      <c r="R239">
        <v>20</v>
      </c>
      <c r="S239">
        <v>91.5</v>
      </c>
      <c r="T239">
        <v>1.28</v>
      </c>
      <c r="Y239">
        <v>201</v>
      </c>
      <c r="Z239">
        <v>420</v>
      </c>
      <c r="AC239" t="s">
        <v>656</v>
      </c>
      <c r="AD239" t="s">
        <v>663</v>
      </c>
      <c r="AE239" t="s">
        <v>664</v>
      </c>
      <c r="AF239" t="s">
        <v>665</v>
      </c>
    </row>
    <row r="240" spans="1:44">
      <c r="A240" s="3" t="str">
        <f>CONCATENATE(SnC_5[[#This Row],[Full Name]], "   ", TEXT(SnC_5[[#This Row],[Date]], "yyyy-mm-dd"))</f>
        <v>Elliot Wilson   2021-03-24</v>
      </c>
      <c r="B240" s="3" t="str">
        <f>CONCATENATE(SnC_5[[#This Row],[First Name]], " ", SnC_5[[#This Row],[Last Name]])</f>
        <v>Elliot Wilson</v>
      </c>
      <c r="C240" s="4">
        <f>IFERROR(YEAR(G240) - YEAR(INDEX(AthleteInfo[#Data], MATCH(SnC_5[[#This Row],[Full Name]], AthleteInfo[Full name], 0), 6)), 99)</f>
        <v>17</v>
      </c>
      <c r="D240" s="4">
        <f>IFERROR(INDEX(AthleteInfo[#Data], MATCH(SnC_5[[#This Row],[Full Name]], AthleteInfo[Full name], 0), 5), 99)</f>
        <v>2004</v>
      </c>
      <c r="E240" s="7" t="str">
        <f t="array" ref="E240">IFERROR(IF(INDEX(AthleteInfo[#Data], MATCH(SnC_5[[#This Row],[Full Name]], AthleteInfo[Full name], 0), 2)&lt;&gt;"",INDEX(AthleteInfo[#Data], MATCH(SnC_5[[#This Row],[Full Name]], AthleteInfo[Full name], 0), 2), "Edit AthleteInfo Tab"), "Edit AthleteInfo Tab")</f>
        <v>M</v>
      </c>
      <c r="F240" s="6">
        <f>IFERROR(INT((G240 - INDEX(AthleteInfo[#Data], MATCH(SnC_5[[#This Row],[Full Name]], AthleteInfo[Full name], 0), 6))/365), 99)</f>
        <v>16</v>
      </c>
      <c r="G240" s="9">
        <v>44279</v>
      </c>
      <c r="H240" t="s">
        <v>595</v>
      </c>
      <c r="I240" t="s">
        <v>566</v>
      </c>
      <c r="J240">
        <v>70.3</v>
      </c>
      <c r="N240">
        <v>12.03</v>
      </c>
      <c r="O240">
        <v>11.32</v>
      </c>
      <c r="P240">
        <v>58.7</v>
      </c>
      <c r="Q240">
        <v>50</v>
      </c>
      <c r="R240">
        <v>17.5</v>
      </c>
      <c r="S240">
        <v>87.8</v>
      </c>
      <c r="T240">
        <v>1.25</v>
      </c>
      <c r="Y240">
        <v>135</v>
      </c>
      <c r="Z240">
        <v>283</v>
      </c>
      <c r="AC240" t="s">
        <v>656</v>
      </c>
      <c r="AD240" t="s">
        <v>666</v>
      </c>
      <c r="AE240" t="s">
        <v>664</v>
      </c>
      <c r="AF240" t="s">
        <v>667</v>
      </c>
    </row>
    <row r="241" spans="1:44">
      <c r="A241" s="3" t="str">
        <f>CONCATENATE(SnC_5[[#This Row],[Full Name]], "   ", TEXT(SnC_5[[#This Row],[Date]], "yyyy-mm-dd"))</f>
        <v>Adam Heale   2021-03-24</v>
      </c>
      <c r="B241" s="3" t="str">
        <f>CONCATENATE(SnC_5[[#This Row],[First Name]], " ", SnC_5[[#This Row],[Last Name]])</f>
        <v>Adam Heale</v>
      </c>
      <c r="C241" s="4">
        <f>IFERROR(YEAR(G241) - YEAR(INDEX(AthleteInfo[#Data], MATCH(SnC_5[[#This Row],[Full Name]], AthleteInfo[Full name], 0), 6)), 99)</f>
        <v>16</v>
      </c>
      <c r="D241" s="4">
        <f>IFERROR(INDEX(AthleteInfo[#Data], MATCH(SnC_5[[#This Row],[Full Name]], AthleteInfo[Full name], 0), 5), 99)</f>
        <v>2005</v>
      </c>
      <c r="E241" s="7" t="str">
        <f t="array" ref="E241">IFERROR(IF(INDEX(AthleteInfo[#Data], MATCH(SnC_5[[#This Row],[Full Name]], AthleteInfo[Full name], 0), 2)&lt;&gt;"",INDEX(AthleteInfo[#Data], MATCH(SnC_5[[#This Row],[Full Name]], AthleteInfo[Full name], 0), 2), "Edit AthleteInfo Tab"), "Edit AthleteInfo Tab")</f>
        <v>M</v>
      </c>
      <c r="F241" s="6">
        <f>IFERROR(INT((G241 - INDEX(AthleteInfo[#Data], MATCH(SnC_5[[#This Row],[Full Name]], AthleteInfo[Full name], 0), 6))/365), 99)</f>
        <v>16</v>
      </c>
      <c r="G241" s="9">
        <v>44279</v>
      </c>
      <c r="H241" t="s">
        <v>602</v>
      </c>
      <c r="I241" t="s">
        <v>603</v>
      </c>
      <c r="J241">
        <v>75.2</v>
      </c>
      <c r="N241">
        <v>10.75</v>
      </c>
      <c r="O241">
        <v>10</v>
      </c>
      <c r="P241">
        <v>58.7</v>
      </c>
      <c r="Q241">
        <v>58.7</v>
      </c>
      <c r="R241">
        <v>10</v>
      </c>
      <c r="S241">
        <v>85.2</v>
      </c>
      <c r="T241">
        <v>1.1299999999999999</v>
      </c>
      <c r="Y241">
        <v>206</v>
      </c>
      <c r="Z241">
        <v>313</v>
      </c>
      <c r="AC241" t="s">
        <v>656</v>
      </c>
      <c r="AD241" t="s">
        <v>668</v>
      </c>
      <c r="AE241" t="s">
        <v>669</v>
      </c>
      <c r="AF241" t="s">
        <v>670</v>
      </c>
    </row>
    <row r="242" spans="1:44">
      <c r="A242" s="3" t="str">
        <f>CONCATENATE(SnC_5[[#This Row],[Full Name]], "   ", TEXT(SnC_5[[#This Row],[Date]], "yyyy-mm-dd"))</f>
        <v>Joshua Fiala   2021-03-24</v>
      </c>
      <c r="B242" s="3" t="str">
        <f>CONCATENATE(SnC_5[[#This Row],[First Name]], " ", SnC_5[[#This Row],[Last Name]])</f>
        <v>Joshua Fiala</v>
      </c>
      <c r="C242" s="4">
        <f>IFERROR(YEAR(G242) - YEAR(INDEX(AthleteInfo[#Data], MATCH(SnC_5[[#This Row],[Full Name]], AthleteInfo[Full name], 0), 6)), 99)</f>
        <v>17</v>
      </c>
      <c r="D242" s="4">
        <f>IFERROR(INDEX(AthleteInfo[#Data], MATCH(SnC_5[[#This Row],[Full Name]], AthleteInfo[Full name], 0), 5), 99)</f>
        <v>2004</v>
      </c>
      <c r="E242" s="7" t="str">
        <f t="array" ref="E242">IFERROR(IF(INDEX(AthleteInfo[#Data], MATCH(SnC_5[[#This Row],[Full Name]], AthleteInfo[Full name], 0), 2)&lt;&gt;"",INDEX(AthleteInfo[#Data], MATCH(SnC_5[[#This Row],[Full Name]], AthleteInfo[Full name], 0), 2), "Edit AthleteInfo Tab"), "Edit AthleteInfo Tab")</f>
        <v>M</v>
      </c>
      <c r="F242" s="6">
        <f>IFERROR(INT((G242 - INDEX(AthleteInfo[#Data], MATCH(SnC_5[[#This Row],[Full Name]], AthleteInfo[Full name], 0), 6))/365), 99)</f>
        <v>16</v>
      </c>
      <c r="G242" s="9">
        <v>44279</v>
      </c>
      <c r="H242" t="s">
        <v>591</v>
      </c>
      <c r="I242" t="s">
        <v>592</v>
      </c>
      <c r="J242">
        <v>65.7</v>
      </c>
      <c r="N242">
        <v>12.06</v>
      </c>
      <c r="O242">
        <v>12.2</v>
      </c>
      <c r="P242">
        <v>55</v>
      </c>
      <c r="Q242">
        <v>51.4</v>
      </c>
      <c r="R242">
        <v>20</v>
      </c>
      <c r="S242">
        <v>85.7</v>
      </c>
      <c r="T242">
        <v>1.3</v>
      </c>
      <c r="Y242">
        <v>206</v>
      </c>
      <c r="Z242">
        <v>420</v>
      </c>
      <c r="AC242" t="s">
        <v>671</v>
      </c>
      <c r="AD242" t="s">
        <v>672</v>
      </c>
      <c r="AE242" t="s">
        <v>664</v>
      </c>
      <c r="AF242" t="s">
        <v>673</v>
      </c>
    </row>
    <row r="243" spans="1:44">
      <c r="A243" s="3" t="str">
        <f>CONCATENATE(SnC_5[[#This Row],[Full Name]], "   ", TEXT(SnC_5[[#This Row],[Date]], "yyyy-mm-dd"))</f>
        <v>Aidan Hay   2021-03-24</v>
      </c>
      <c r="B243" s="3" t="str">
        <f>CONCATENATE(SnC_5[[#This Row],[First Name]], " ", SnC_5[[#This Row],[Last Name]])</f>
        <v>Aidan Hay</v>
      </c>
      <c r="C243" s="4">
        <f>IFERROR(YEAR(G243) - YEAR(INDEX(AthleteInfo[#Data], MATCH(SnC_5[[#This Row],[Full Name]], AthleteInfo[Full name], 0), 6)), 99)</f>
        <v>17</v>
      </c>
      <c r="D243" s="4">
        <f>IFERROR(INDEX(AthleteInfo[#Data], MATCH(SnC_5[[#This Row],[Full Name]], AthleteInfo[Full name], 0), 5), 99)</f>
        <v>2004</v>
      </c>
      <c r="E243" s="7" t="str">
        <f t="array" ref="E243">IFERROR(IF(INDEX(AthleteInfo[#Data], MATCH(SnC_5[[#This Row],[Full Name]], AthleteInfo[Full name], 0), 2)&lt;&gt;"",INDEX(AthleteInfo[#Data], MATCH(SnC_5[[#This Row],[Full Name]], AthleteInfo[Full name], 0), 2), "Edit AthleteInfo Tab"), "Edit AthleteInfo Tab")</f>
        <v>M</v>
      </c>
      <c r="F243" s="6">
        <f>IFERROR(INT((G243 - INDEX(AthleteInfo[#Data], MATCH(SnC_5[[#This Row],[Full Name]], AthleteInfo[Full name], 0), 6))/365), 99)</f>
        <v>16</v>
      </c>
      <c r="G243" s="9">
        <v>44279</v>
      </c>
      <c r="H243" t="s">
        <v>544</v>
      </c>
      <c r="I243" t="s">
        <v>545</v>
      </c>
      <c r="J243">
        <v>68.900000000000006</v>
      </c>
      <c r="N243">
        <v>10.199999999999999</v>
      </c>
      <c r="O243">
        <v>10.27</v>
      </c>
      <c r="P243">
        <v>55</v>
      </c>
      <c r="Q243">
        <v>50</v>
      </c>
      <c r="R243">
        <v>16.25</v>
      </c>
      <c r="S243">
        <v>85.15</v>
      </c>
      <c r="T243">
        <v>1.24</v>
      </c>
      <c r="Y243">
        <v>237</v>
      </c>
      <c r="Z243">
        <v>420</v>
      </c>
      <c r="AC243" t="s">
        <v>656</v>
      </c>
      <c r="AD243" t="s">
        <v>666</v>
      </c>
      <c r="AE243" t="s">
        <v>664</v>
      </c>
      <c r="AF243" t="s">
        <v>674</v>
      </c>
    </row>
    <row r="244" spans="1:44">
      <c r="A244" s="3" t="str">
        <f>CONCATENATE(SnC_5[[#This Row],[Full Name]], "   ", TEXT(SnC_5[[#This Row],[Date]], "yyyy-mm-dd"))</f>
        <v>Ian Mayer   2021-03-24</v>
      </c>
      <c r="B244" s="3" t="str">
        <f>CONCATENATE(SnC_5[[#This Row],[First Name]], " ", SnC_5[[#This Row],[Last Name]])</f>
        <v>Ian Mayer</v>
      </c>
      <c r="C244" s="4">
        <f>IFERROR(YEAR(G244) - YEAR(INDEX(AthleteInfo[#Data], MATCH(SnC_5[[#This Row],[Full Name]], AthleteInfo[Full name], 0), 6)), 99)</f>
        <v>18</v>
      </c>
      <c r="D244" s="4">
        <f>IFERROR(INDEX(AthleteInfo[#Data], MATCH(SnC_5[[#This Row],[Full Name]], AthleteInfo[Full name], 0), 5), 99)</f>
        <v>2003</v>
      </c>
      <c r="E244" s="7" t="str">
        <f t="array" ref="E244">IFERROR(IF(INDEX(AthleteInfo[#Data], MATCH(SnC_5[[#This Row],[Full Name]], AthleteInfo[Full name], 0), 2)&lt;&gt;"",INDEX(AthleteInfo[#Data], MATCH(SnC_5[[#This Row],[Full Name]], AthleteInfo[Full name], 0), 2), "Edit AthleteInfo Tab"), "Edit AthleteInfo Tab")</f>
        <v>M</v>
      </c>
      <c r="F244" s="6">
        <f>IFERROR(INT((G244 - INDEX(AthleteInfo[#Data], MATCH(SnC_5[[#This Row],[Full Name]], AthleteInfo[Full name], 0), 6))/365), 99)</f>
        <v>17</v>
      </c>
      <c r="G244" s="9">
        <v>44279</v>
      </c>
      <c r="H244" t="s">
        <v>494</v>
      </c>
      <c r="I244" t="s">
        <v>547</v>
      </c>
      <c r="J244">
        <v>60.6</v>
      </c>
      <c r="N244">
        <v>11.99</v>
      </c>
      <c r="O244">
        <v>12.24</v>
      </c>
      <c r="P244">
        <v>53.8</v>
      </c>
      <c r="Q244">
        <v>48.9</v>
      </c>
      <c r="R244">
        <v>17.5</v>
      </c>
      <c r="S244">
        <v>78.099999999999994</v>
      </c>
      <c r="T244">
        <v>1.29</v>
      </c>
      <c r="Y244">
        <v>198</v>
      </c>
      <c r="Z244">
        <v>420</v>
      </c>
      <c r="AC244" t="s">
        <v>656</v>
      </c>
      <c r="AD244" t="s">
        <v>661</v>
      </c>
      <c r="AE244" t="s">
        <v>664</v>
      </c>
      <c r="AF244" t="s">
        <v>675</v>
      </c>
    </row>
    <row r="245" spans="1:44">
      <c r="A245" s="3" t="str">
        <f>CONCATENATE(SnC_5[[#This Row],[Full Name]], "   ", TEXT(SnC_5[[#This Row],[Date]], "yyyy-mm-dd"))</f>
        <v>Gregory Baxter   2021-03-24</v>
      </c>
      <c r="B245" s="3" t="str">
        <f>CONCATENATE(SnC_5[[#This Row],[First Name]], " ", SnC_5[[#This Row],[Last Name]])</f>
        <v>Gregory Baxter</v>
      </c>
      <c r="C245" s="4">
        <f>IFERROR(YEAR(G245) - YEAR(INDEX(AthleteInfo[#Data], MATCH(SnC_5[[#This Row],[Full Name]], AthleteInfo[Full name], 0), 6)), 99)</f>
        <v>18</v>
      </c>
      <c r="D245" s="4">
        <f>IFERROR(INDEX(AthleteInfo[#Data], MATCH(SnC_5[[#This Row],[Full Name]], AthleteInfo[Full name], 0), 5), 99)</f>
        <v>2003</v>
      </c>
      <c r="E245" s="7" t="str">
        <f t="array" ref="E245">IFERROR(IF(INDEX(AthleteInfo[#Data], MATCH(SnC_5[[#This Row],[Full Name]], AthleteInfo[Full name], 0), 2)&lt;&gt;"",INDEX(AthleteInfo[#Data], MATCH(SnC_5[[#This Row],[Full Name]], AthleteInfo[Full name], 0), 2), "Edit AthleteInfo Tab"), "Edit AthleteInfo Tab")</f>
        <v>M</v>
      </c>
      <c r="F245" s="6">
        <f>IFERROR(INT((G245 - INDEX(AthleteInfo[#Data], MATCH(SnC_5[[#This Row],[Full Name]], AthleteInfo[Full name], 0), 6))/365), 99)</f>
        <v>17</v>
      </c>
      <c r="G245" s="9">
        <v>44279</v>
      </c>
      <c r="H245" t="s">
        <v>598</v>
      </c>
      <c r="I245" t="s">
        <v>599</v>
      </c>
      <c r="J245">
        <v>72.2</v>
      </c>
      <c r="N245">
        <v>13.01</v>
      </c>
      <c r="O245">
        <v>13.51</v>
      </c>
      <c r="P245">
        <v>51.2</v>
      </c>
      <c r="Q245">
        <v>53.8</v>
      </c>
      <c r="R245">
        <v>17.5</v>
      </c>
      <c r="S245">
        <v>89.7</v>
      </c>
      <c r="T245">
        <v>1.24</v>
      </c>
      <c r="Y245">
        <v>133</v>
      </c>
      <c r="Z245">
        <v>420</v>
      </c>
      <c r="AC245" t="s">
        <v>656</v>
      </c>
      <c r="AD245" t="s">
        <v>663</v>
      </c>
      <c r="AE245" t="s">
        <v>664</v>
      </c>
      <c r="AF245" t="s">
        <v>676</v>
      </c>
    </row>
    <row r="246" spans="1:44">
      <c r="A246" s="3" t="str">
        <f>CONCATENATE(SnC_5[[#This Row],[Full Name]], "   ", TEXT(SnC_5[[#This Row],[Date]], "yyyy-mm-dd"))</f>
        <v>Zara Bucher   2021-03-24</v>
      </c>
      <c r="B246" s="3" t="str">
        <f>CONCATENATE(SnC_5[[#This Row],[First Name]], " ", SnC_5[[#This Row],[Last Name]])</f>
        <v>Zara Bucher</v>
      </c>
      <c r="C246" s="4">
        <f>IFERROR(YEAR(G246) - YEAR(INDEX(AthleteInfo[#Data], MATCH(SnC_5[[#This Row],[Full Name]], AthleteInfo[Full name], 0), 6)), 99)</f>
        <v>17</v>
      </c>
      <c r="D246" s="4">
        <f>IFERROR(INDEX(AthleteInfo[#Data], MATCH(SnC_5[[#This Row],[Full Name]], AthleteInfo[Full name], 0), 5), 99)</f>
        <v>2004</v>
      </c>
      <c r="E246" s="7" t="str">
        <f t="array" ref="E246">IFERROR(IF(INDEX(AthleteInfo[#Data], MATCH(SnC_5[[#This Row],[Full Name]], AthleteInfo[Full name], 0), 2)&lt;&gt;"",INDEX(AthleteInfo[#Data], MATCH(SnC_5[[#This Row],[Full Name]], AthleteInfo[Full name], 0), 2), "Edit AthleteInfo Tab"), "Edit AthleteInfo Tab")</f>
        <v>F</v>
      </c>
      <c r="F246" s="6">
        <f>IFERROR(INT((G246 - INDEX(AthleteInfo[#Data], MATCH(SnC_5[[#This Row],[Full Name]], AthleteInfo[Full name], 0), 6))/365), 99)</f>
        <v>16</v>
      </c>
      <c r="G246" s="9">
        <v>44279</v>
      </c>
      <c r="H246" t="s">
        <v>568</v>
      </c>
      <c r="I246" t="s">
        <v>569</v>
      </c>
      <c r="J246">
        <v>63.2</v>
      </c>
      <c r="N246">
        <v>9.44</v>
      </c>
      <c r="O246">
        <v>8.5</v>
      </c>
      <c r="P246">
        <v>48.1</v>
      </c>
      <c r="Q246">
        <v>57.4</v>
      </c>
      <c r="R246">
        <v>12.5</v>
      </c>
      <c r="S246">
        <v>75.7</v>
      </c>
      <c r="T246">
        <v>1.2</v>
      </c>
      <c r="U246" s="2"/>
      <c r="V246" s="2"/>
      <c r="W246" s="2"/>
      <c r="X246" s="2"/>
      <c r="Y246" s="2">
        <v>196</v>
      </c>
      <c r="Z246" s="2">
        <v>420</v>
      </c>
      <c r="AA246" s="2"/>
      <c r="AB246" s="2"/>
      <c r="AC246" t="s">
        <v>656</v>
      </c>
      <c r="AD246" t="s">
        <v>660</v>
      </c>
      <c r="AE246" t="s">
        <v>664</v>
      </c>
      <c r="AF246" t="s">
        <v>677</v>
      </c>
    </row>
    <row r="247" spans="1:44">
      <c r="A247" s="3" t="str">
        <f>CONCATENATE(SnC_5[[#This Row],[Full Name]], "   ", TEXT(SnC_5[[#This Row],[Date]], "yyyy-mm-dd"))</f>
        <v>Marlie Molinaro   2021-03-24</v>
      </c>
      <c r="B247" s="3" t="str">
        <f>CONCATENATE(SnC_5[[#This Row],[First Name]], " ", SnC_5[[#This Row],[Last Name]])</f>
        <v>Marlie Molinaro</v>
      </c>
      <c r="C247" s="4">
        <f>IFERROR(YEAR(G247) - YEAR(INDEX(AthleteInfo[#Data], MATCH(SnC_5[[#This Row],[Full Name]], AthleteInfo[Full name], 0), 6)), 99)</f>
        <v>18</v>
      </c>
      <c r="D247" s="4">
        <f>IFERROR(INDEX(AthleteInfo[#Data], MATCH(SnC_5[[#This Row],[Full Name]], AthleteInfo[Full name], 0), 5), 99)</f>
        <v>2003</v>
      </c>
      <c r="E247" s="7" t="str">
        <f t="array" ref="E247">IFERROR(IF(INDEX(AthleteInfo[#Data], MATCH(SnC_5[[#This Row],[Full Name]], AthleteInfo[Full name], 0), 2)&lt;&gt;"",INDEX(AthleteInfo[#Data], MATCH(SnC_5[[#This Row],[Full Name]], AthleteInfo[Full name], 0), 2), "Edit AthleteInfo Tab"), "Edit AthleteInfo Tab")</f>
        <v>F</v>
      </c>
      <c r="F247" s="6">
        <f>IFERROR(INT((G247 - INDEX(AthleteInfo[#Data], MATCH(SnC_5[[#This Row],[Full Name]], AthleteInfo[Full name], 0), 6))/365), 99)</f>
        <v>17</v>
      </c>
      <c r="G247" s="9">
        <v>44279</v>
      </c>
      <c r="H247" t="s">
        <v>583</v>
      </c>
      <c r="I247" t="s">
        <v>584</v>
      </c>
      <c r="J247">
        <v>67.599999999999994</v>
      </c>
      <c r="N247">
        <v>9.43</v>
      </c>
      <c r="O247">
        <v>9.7799999999999994</v>
      </c>
      <c r="P247">
        <v>44</v>
      </c>
      <c r="Q247">
        <v>50</v>
      </c>
      <c r="R247">
        <v>0</v>
      </c>
      <c r="S247">
        <v>67.599999999999994</v>
      </c>
      <c r="T247">
        <v>1</v>
      </c>
      <c r="U247" s="2"/>
      <c r="V247" s="2"/>
      <c r="W247" s="2"/>
      <c r="X247" s="2"/>
      <c r="Y247" s="2">
        <v>177</v>
      </c>
      <c r="Z247" s="2"/>
      <c r="AA247" s="2"/>
      <c r="AB247" s="2"/>
      <c r="AC247" t="s">
        <v>656</v>
      </c>
      <c r="AF247" t="s">
        <v>678</v>
      </c>
    </row>
    <row r="248" spans="1:44">
      <c r="A248" s="3" t="str">
        <f>CONCATENATE(SnC_5[[#This Row],[Full Name]], "   ", TEXT(SnC_5[[#This Row],[Date]], "yyyy-mm-dd"))</f>
        <v>Alexandra Luxmoore   2021-03-24</v>
      </c>
      <c r="B248" s="3" t="str">
        <f>CONCATENATE(SnC_5[[#This Row],[First Name]], " ", SnC_5[[#This Row],[Last Name]])</f>
        <v>Alexandra Luxmoore</v>
      </c>
      <c r="C248" s="4">
        <f>IFERROR(YEAR(G248) - YEAR(INDEX(AthleteInfo[#Data], MATCH(SnC_5[[#This Row],[Full Name]], AthleteInfo[Full name], 0), 6)), 99)</f>
        <v>17</v>
      </c>
      <c r="D248" s="4">
        <f>IFERROR(INDEX(AthleteInfo[#Data], MATCH(SnC_5[[#This Row],[Full Name]], AthleteInfo[Full name], 0), 5), 99)</f>
        <v>2004</v>
      </c>
      <c r="E248" s="7" t="str">
        <f t="array" ref="E248">IFERROR(IF(INDEX(AthleteInfo[#Data], MATCH(SnC_5[[#This Row],[Full Name]], AthleteInfo[Full name], 0), 2)&lt;&gt;"",INDEX(AthleteInfo[#Data], MATCH(SnC_5[[#This Row],[Full Name]], AthleteInfo[Full name], 0), 2), "Edit AthleteInfo Tab"), "Edit AthleteInfo Tab")</f>
        <v>F</v>
      </c>
      <c r="F248" s="6">
        <f>IFERROR(INT((G248 - INDEX(AthleteInfo[#Data], MATCH(SnC_5[[#This Row],[Full Name]], AthleteInfo[Full name], 0), 6))/365), 99)</f>
        <v>16</v>
      </c>
      <c r="G248" s="9">
        <v>44279</v>
      </c>
      <c r="H248" t="s">
        <v>556</v>
      </c>
      <c r="I248" t="s">
        <v>506</v>
      </c>
      <c r="J248">
        <v>63.7</v>
      </c>
      <c r="N248">
        <v>9.43</v>
      </c>
      <c r="O248">
        <v>10.07</v>
      </c>
      <c r="P248">
        <v>40</v>
      </c>
      <c r="Q248">
        <v>42.5</v>
      </c>
      <c r="R248">
        <v>1.25</v>
      </c>
      <c r="S248">
        <v>64.95</v>
      </c>
      <c r="T248">
        <v>1.02</v>
      </c>
      <c r="U248" s="2"/>
      <c r="V248" s="2"/>
      <c r="W248" s="2"/>
      <c r="X248" s="2"/>
      <c r="Y248" s="2">
        <v>271</v>
      </c>
      <c r="Z248" s="2">
        <v>420</v>
      </c>
      <c r="AA248" s="2"/>
      <c r="AB248" s="2"/>
      <c r="AC248" t="s">
        <v>656</v>
      </c>
      <c r="AD248" t="s">
        <v>679</v>
      </c>
      <c r="AE248" t="s">
        <v>680</v>
      </c>
      <c r="AF248" t="s">
        <v>681</v>
      </c>
    </row>
    <row r="249" spans="1:44">
      <c r="A249" s="3" t="str">
        <f>CONCATENATE(SnC_5[[#This Row],[Full Name]], "   ", TEXT(SnC_5[[#This Row],[Date]], "yyyy-mm-dd"))</f>
        <v>Marin Lowe   2021-03-24</v>
      </c>
      <c r="B249" s="3" t="str">
        <f>CONCATENATE(SnC_5[[#This Row],[First Name]], " ", SnC_5[[#This Row],[Last Name]])</f>
        <v>Marin Lowe</v>
      </c>
      <c r="C249" s="4">
        <f>IFERROR(YEAR(G249) - YEAR(INDEX(AthleteInfo[#Data], MATCH(SnC_5[[#This Row],[Full Name]], AthleteInfo[Full name], 0), 6)), 99)</f>
        <v>16</v>
      </c>
      <c r="D249" s="4">
        <f>IFERROR(INDEX(AthleteInfo[#Data], MATCH(SnC_5[[#This Row],[Full Name]], AthleteInfo[Full name], 0), 5), 99)</f>
        <v>2005</v>
      </c>
      <c r="E249" s="7" t="str">
        <f t="array" ref="E249">IFERROR(IF(INDEX(AthleteInfo[#Data], MATCH(SnC_5[[#This Row],[Full Name]], AthleteInfo[Full name], 0), 2)&lt;&gt;"",INDEX(AthleteInfo[#Data], MATCH(SnC_5[[#This Row],[Full Name]], AthleteInfo[Full name], 0), 2), "Edit AthleteInfo Tab"), "Edit AthleteInfo Tab")</f>
        <v>F</v>
      </c>
      <c r="F249" s="6">
        <f>IFERROR(INT((G249 - INDEX(AthleteInfo[#Data], MATCH(SnC_5[[#This Row],[Full Name]], AthleteInfo[Full name], 0), 6))/365), 99)</f>
        <v>15</v>
      </c>
      <c r="G249" s="9">
        <v>44279</v>
      </c>
      <c r="H249" t="s">
        <v>682</v>
      </c>
      <c r="I249" t="s">
        <v>683</v>
      </c>
      <c r="J249">
        <v>51.3</v>
      </c>
      <c r="N249">
        <v>10.36</v>
      </c>
      <c r="O249">
        <v>9.56</v>
      </c>
      <c r="P249">
        <v>35</v>
      </c>
      <c r="Q249">
        <v>42.5</v>
      </c>
      <c r="R249">
        <v>11.25</v>
      </c>
      <c r="S249">
        <v>62.55</v>
      </c>
      <c r="T249">
        <v>1.22</v>
      </c>
      <c r="U249" s="2"/>
      <c r="V249" s="2"/>
      <c r="W249" s="2"/>
      <c r="X249" s="2"/>
      <c r="Y249" s="2">
        <v>255</v>
      </c>
      <c r="Z249" s="2">
        <v>420</v>
      </c>
      <c r="AA249" s="2"/>
      <c r="AB249" s="2"/>
      <c r="AC249" t="s">
        <v>656</v>
      </c>
      <c r="AD249" t="s">
        <v>661</v>
      </c>
      <c r="AE249" t="s">
        <v>669</v>
      </c>
      <c r="AF249" t="s">
        <v>684</v>
      </c>
    </row>
    <row r="250" spans="1:44">
      <c r="A250" s="3" t="str">
        <f>CONCATENATE(SnC_5[[#This Row],[Full Name]], "   ", TEXT(SnC_5[[#This Row],[Date]], "yyyy-mm-dd"))</f>
        <v>Samantha Vukadinovic   2021-03-24</v>
      </c>
      <c r="B250" s="3" t="str">
        <f>CONCATENATE(SnC_5[[#This Row],[First Name]], " ", SnC_5[[#This Row],[Last Name]])</f>
        <v>Samantha Vukadinovic</v>
      </c>
      <c r="C250" s="4">
        <f>IFERROR(YEAR(G250) - YEAR(INDEX(AthleteInfo[#Data], MATCH(SnC_5[[#This Row],[Full Name]], AthleteInfo[Full name], 0), 6)), 99)</f>
        <v>17</v>
      </c>
      <c r="D250" s="4">
        <f>IFERROR(INDEX(AthleteInfo[#Data], MATCH(SnC_5[[#This Row],[Full Name]], AthleteInfo[Full name], 0), 5), 99)</f>
        <v>2004</v>
      </c>
      <c r="E250" s="7" t="str">
        <f t="array" ref="E250">IFERROR(IF(INDEX(AthleteInfo[#Data], MATCH(SnC_5[[#This Row],[Full Name]], AthleteInfo[Full name], 0), 2)&lt;&gt;"",INDEX(AthleteInfo[#Data], MATCH(SnC_5[[#This Row],[Full Name]], AthleteInfo[Full name], 0), 2), "Edit AthleteInfo Tab"), "Edit AthleteInfo Tab")</f>
        <v>F</v>
      </c>
      <c r="F250" s="6">
        <f>IFERROR(INT((G250 - INDEX(AthleteInfo[#Data], MATCH(SnC_5[[#This Row],[Full Name]], AthleteInfo[Full name], 0), 6))/365), 99)</f>
        <v>17</v>
      </c>
      <c r="G250" s="9">
        <v>44279</v>
      </c>
      <c r="H250" t="s">
        <v>575</v>
      </c>
      <c r="I250" t="s">
        <v>576</v>
      </c>
      <c r="J250">
        <v>58.8</v>
      </c>
      <c r="N250">
        <v>8.9</v>
      </c>
      <c r="O250">
        <v>9.5299999999999994</v>
      </c>
      <c r="P250">
        <v>34.299999999999997</v>
      </c>
      <c r="Q250">
        <v>42.5</v>
      </c>
      <c r="R250">
        <v>5</v>
      </c>
      <c r="S250">
        <v>63.8</v>
      </c>
      <c r="T250">
        <v>1.0900000000000001</v>
      </c>
      <c r="U250" s="2"/>
      <c r="V250" s="2"/>
      <c r="W250" s="2"/>
      <c r="X250" s="2"/>
      <c r="Y250" s="2">
        <v>80</v>
      </c>
      <c r="Z250" s="2">
        <v>420</v>
      </c>
      <c r="AA250" s="2"/>
      <c r="AB250" s="2"/>
      <c r="AC250">
        <v>-1</v>
      </c>
      <c r="AD250" t="s">
        <v>661</v>
      </c>
      <c r="AE250" t="s">
        <v>661</v>
      </c>
      <c r="AF250" t="s">
        <v>685</v>
      </c>
    </row>
    <row r="251" spans="1:44">
      <c r="A251" s="3" t="str">
        <f>CONCATENATE(SnC_5[[#This Row],[Full Name]], "   ", TEXT(SnC_5[[#This Row],[Date]], "yyyy-mm-dd"))</f>
        <v>Sierra Pochay-McBain   2021-03-24</v>
      </c>
      <c r="B251" s="3" t="str">
        <f>CONCATENATE(SnC_5[[#This Row],[First Name]], " ", SnC_5[[#This Row],[Last Name]])</f>
        <v>Sierra Pochay-McBain</v>
      </c>
      <c r="C251" s="4">
        <f>IFERROR(YEAR(G251) - YEAR(INDEX(AthleteInfo[#Data], MATCH(SnC_5[[#This Row],[Full Name]], AthleteInfo[Full name], 0), 6)), 99)</f>
        <v>17</v>
      </c>
      <c r="D251" s="4">
        <f>IFERROR(INDEX(AthleteInfo[#Data], MATCH(SnC_5[[#This Row],[Full Name]], AthleteInfo[Full name], 0), 5), 99)</f>
        <v>2004</v>
      </c>
      <c r="E251" s="7" t="str">
        <f t="array" ref="E251">IFERROR(IF(INDEX(AthleteInfo[#Data], MATCH(SnC_5[[#This Row],[Full Name]], AthleteInfo[Full name], 0), 2)&lt;&gt;"",INDEX(AthleteInfo[#Data], MATCH(SnC_5[[#This Row],[Full Name]], AthleteInfo[Full name], 0), 2), "Edit AthleteInfo Tab"), "Edit AthleteInfo Tab")</f>
        <v>F</v>
      </c>
      <c r="F251" s="6">
        <f>IFERROR(INT((G251 - INDEX(AthleteInfo[#Data], MATCH(SnC_5[[#This Row],[Full Name]], AthleteInfo[Full name], 0), 6))/365), 99)</f>
        <v>16</v>
      </c>
      <c r="G251" s="9">
        <v>44279</v>
      </c>
      <c r="H251" t="s">
        <v>600</v>
      </c>
      <c r="I251" t="s">
        <v>601</v>
      </c>
      <c r="J251">
        <v>59</v>
      </c>
      <c r="N251">
        <v>8.2200000000000006</v>
      </c>
      <c r="O251">
        <v>8.68</v>
      </c>
      <c r="P251">
        <v>32.549999999999997</v>
      </c>
      <c r="Q251">
        <v>25</v>
      </c>
      <c r="R251">
        <v>0</v>
      </c>
      <c r="S251">
        <v>59</v>
      </c>
      <c r="T251">
        <v>1</v>
      </c>
      <c r="U251" s="2"/>
      <c r="V251" s="2"/>
      <c r="W251" s="2"/>
      <c r="X251" s="2"/>
      <c r="Y251" s="2">
        <v>327</v>
      </c>
      <c r="Z251" s="2">
        <v>420</v>
      </c>
      <c r="AA251" s="2"/>
      <c r="AB251" s="2"/>
      <c r="AC251" t="s">
        <v>671</v>
      </c>
      <c r="AD251" t="s">
        <v>686</v>
      </c>
      <c r="AE251" t="s">
        <v>687</v>
      </c>
      <c r="AF251" t="s">
        <v>688</v>
      </c>
    </row>
    <row r="252" spans="1:44">
      <c r="A252" s="3" t="str">
        <f>CONCATENATE(SnC_5[[#This Row],[Full Name]], "   ", TEXT(SnC_5[[#This Row],[Date]], "yyyy-mm-dd"))</f>
        <v>Jaclyn Elliott   2021-03-24</v>
      </c>
      <c r="B252" s="3" t="str">
        <f>CONCATENATE(SnC_5[[#This Row],[First Name]], " ", SnC_5[[#This Row],[Last Name]])</f>
        <v>Jaclyn Elliott</v>
      </c>
      <c r="C252" s="4">
        <f>IFERROR(YEAR(G252) - YEAR(INDEX(AthleteInfo[#Data], MATCH(SnC_5[[#This Row],[Full Name]], AthleteInfo[Full name], 0), 6)), 99)</f>
        <v>18</v>
      </c>
      <c r="D252" s="4">
        <f>IFERROR(INDEX(AthleteInfo[#Data], MATCH(SnC_5[[#This Row],[Full Name]], AthleteInfo[Full name], 0), 5), 99)</f>
        <v>2003</v>
      </c>
      <c r="E252" s="7" t="str">
        <f t="array" ref="E252">IFERROR(IF(INDEX(AthleteInfo[#Data], MATCH(SnC_5[[#This Row],[Full Name]], AthleteInfo[Full name], 0), 2)&lt;&gt;"",INDEX(AthleteInfo[#Data], MATCH(SnC_5[[#This Row],[Full Name]], AthleteInfo[Full name], 0), 2), "Edit AthleteInfo Tab"), "Edit AthleteInfo Tab")</f>
        <v>F</v>
      </c>
      <c r="F252" s="6">
        <f>IFERROR(INT((G252 - INDEX(AthleteInfo[#Data], MATCH(SnC_5[[#This Row],[Full Name]], AthleteInfo[Full name], 0), 6))/365), 99)</f>
        <v>17</v>
      </c>
      <c r="G252" s="9">
        <v>44279</v>
      </c>
      <c r="H252" t="s">
        <v>567</v>
      </c>
      <c r="I252" t="s">
        <v>540</v>
      </c>
      <c r="J252">
        <v>55.4</v>
      </c>
      <c r="N252">
        <v>10.1</v>
      </c>
      <c r="O252">
        <v>10.1</v>
      </c>
      <c r="P252">
        <v>32</v>
      </c>
      <c r="Q252">
        <v>37.5</v>
      </c>
      <c r="R252">
        <v>0</v>
      </c>
      <c r="S252">
        <v>55.4</v>
      </c>
      <c r="T252">
        <v>1</v>
      </c>
      <c r="U252" s="2"/>
      <c r="V252" s="2"/>
      <c r="W252" s="2"/>
      <c r="X252" s="2"/>
      <c r="Y252" s="2">
        <v>155</v>
      </c>
      <c r="Z252" s="2">
        <v>420</v>
      </c>
      <c r="AA252" s="2"/>
      <c r="AB252" s="2"/>
      <c r="AC252" t="s">
        <v>671</v>
      </c>
      <c r="AD252" t="s">
        <v>660</v>
      </c>
      <c r="AE252" t="s">
        <v>664</v>
      </c>
      <c r="AF252" t="s">
        <v>689</v>
      </c>
    </row>
    <row r="253" spans="1:44">
      <c r="A253" s="3" t="str">
        <f>CONCATENATE(SnC_5[[#This Row],[Full Name]], "   ", TEXT(SnC_5[[#This Row],[Date]], "yyyy-mm-dd"))</f>
        <v>Dustin Hay   2021-03-24</v>
      </c>
      <c r="B253" s="3" t="str">
        <f>CONCATENATE(SnC_5[[#This Row],[First Name]], " ", SnC_5[[#This Row],[Last Name]])</f>
        <v>Dustin Hay</v>
      </c>
      <c r="C253" s="4">
        <f>IFERROR(YEAR(G253) - YEAR(INDEX(AthleteInfo[#Data], MATCH(SnC_5[[#This Row],[Full Name]], AthleteInfo[Full name], 0), 6)), 99)</f>
        <v>16</v>
      </c>
      <c r="D253" s="4">
        <f>IFERROR(INDEX(AthleteInfo[#Data], MATCH(SnC_5[[#This Row],[Full Name]], AthleteInfo[Full name], 0), 5), 99)</f>
        <v>2005</v>
      </c>
      <c r="E253" s="7" t="str">
        <f t="array" ref="E253">IFERROR(IF(INDEX(AthleteInfo[#Data], MATCH(SnC_5[[#This Row],[Full Name]], AthleteInfo[Full name], 0), 2)&lt;&gt;"",INDEX(AthleteInfo[#Data], MATCH(SnC_5[[#This Row],[Full Name]], AthleteInfo[Full name], 0), 2), "Edit AthleteInfo Tab"), "Edit AthleteInfo Tab")</f>
        <v>M</v>
      </c>
      <c r="F253" s="6">
        <f>IFERROR(INT((G253 - INDEX(AthleteInfo[#Data], MATCH(SnC_5[[#This Row],[Full Name]], AthleteInfo[Full name], 0), 6))/365), 99)</f>
        <v>15</v>
      </c>
      <c r="G253" s="9">
        <v>44279</v>
      </c>
      <c r="H253" t="s">
        <v>604</v>
      </c>
      <c r="I253" t="s">
        <v>545</v>
      </c>
      <c r="J253">
        <v>68.3</v>
      </c>
      <c r="N253">
        <v>9.82</v>
      </c>
      <c r="O253">
        <v>10.210000000000001</v>
      </c>
      <c r="P253">
        <v>30</v>
      </c>
      <c r="Q253">
        <v>40</v>
      </c>
      <c r="R253">
        <v>0</v>
      </c>
      <c r="S253">
        <v>68.3</v>
      </c>
      <c r="T253">
        <v>1</v>
      </c>
      <c r="Y253">
        <v>233</v>
      </c>
      <c r="Z253">
        <v>420</v>
      </c>
      <c r="AC253">
        <v>-1</v>
      </c>
      <c r="AD253" t="s">
        <v>690</v>
      </c>
      <c r="AE253" t="s">
        <v>664</v>
      </c>
      <c r="AF253" t="s">
        <v>691</v>
      </c>
    </row>
    <row r="254" spans="1:44">
      <c r="A254" s="3" t="str">
        <f>CONCATENATE(SnC_5[[#This Row],[Full Name]], "   ", TEXT(SnC_5[[#This Row],[Date]], "yyyy-mm-dd"))</f>
        <v>Maya Abraham   2022-05-22</v>
      </c>
      <c r="B254" s="3" t="str">
        <f>CONCATENATE(SnC_5[[#This Row],[First Name]], " ", SnC_5[[#This Row],[Last Name]])</f>
        <v>Maya Abraham</v>
      </c>
      <c r="C254" s="4">
        <f>IFERROR(YEAR(G254) - YEAR(INDEX(AthleteInfo[#Data], MATCH(SnC_5[[#This Row],[Full Name]], AthleteInfo[Full name], 0), 6)), 99)</f>
        <v>16</v>
      </c>
      <c r="D254" s="4">
        <f>IFERROR(INDEX(AthleteInfo[#Data], MATCH(SnC_5[[#This Row],[Full Name]], AthleteInfo[Full name], 0), 5), 99)</f>
        <v>2006</v>
      </c>
      <c r="E254" s="7" t="str">
        <f t="array" ref="E254">IFERROR(IF(INDEX(AthleteInfo[#Data], MATCH(SnC_5[[#This Row],[Full Name]], AthleteInfo[Full name], 0), 2)&lt;&gt;"",INDEX(AthleteInfo[#Data], MATCH(SnC_5[[#This Row],[Full Name]], AthleteInfo[Full name], 0), 2), "Edit AthleteInfo Tab"), "Edit AthleteInfo Tab")</f>
        <v>F</v>
      </c>
      <c r="F254" s="6">
        <f>IFERROR(INT((G254 - INDEX(AthleteInfo[#Data], MATCH(SnC_5[[#This Row],[Full Name]], AthleteInfo[Full name], 0), 6))/365), 99)</f>
        <v>15</v>
      </c>
      <c r="G254" s="9">
        <v>44703</v>
      </c>
      <c r="H254" t="s">
        <v>640</v>
      </c>
      <c r="I254" t="s">
        <v>641</v>
      </c>
      <c r="J254">
        <v>61.2</v>
      </c>
      <c r="U254" s="2">
        <v>15</v>
      </c>
      <c r="V254" s="2">
        <v>64</v>
      </c>
      <c r="W254" s="2">
        <v>74</v>
      </c>
      <c r="X254" s="2">
        <v>7</v>
      </c>
      <c r="Y254" s="2">
        <v>420</v>
      </c>
      <c r="Z254" s="2">
        <v>420</v>
      </c>
      <c r="AA254" s="2">
        <v>242</v>
      </c>
      <c r="AB254" s="2">
        <v>210</v>
      </c>
      <c r="AC254" t="s">
        <v>692</v>
      </c>
      <c r="AF254" t="s">
        <v>693</v>
      </c>
      <c r="AI254">
        <v>0.90859999999999996</v>
      </c>
      <c r="AJ254">
        <v>2.8216000000000001</v>
      </c>
      <c r="AK254">
        <v>22.89</v>
      </c>
      <c r="AN254">
        <v>21.8</v>
      </c>
      <c r="AO254">
        <v>2352.23</v>
      </c>
    </row>
    <row r="255" spans="1:44">
      <c r="A255" s="3" t="str">
        <f>CONCATENATE(SnC_5[[#This Row],[Full Name]], "   ", TEXT(SnC_5[[#This Row],[Date]], "yyyy-mm-dd"))</f>
        <v>Meya Musseau   2022-05-22</v>
      </c>
      <c r="B255" s="3" t="str">
        <f>CONCATENATE(SnC_5[[#This Row],[First Name]], " ", SnC_5[[#This Row],[Last Name]])</f>
        <v>Meya Musseau</v>
      </c>
      <c r="C255" s="4">
        <f>IFERROR(YEAR(G255) - YEAR(INDEX(AthleteInfo[#Data], MATCH(SnC_5[[#This Row],[Full Name]], AthleteInfo[Full name], 0), 6)), 99)</f>
        <v>16</v>
      </c>
      <c r="D255" s="4">
        <f>IFERROR(INDEX(AthleteInfo[#Data], MATCH(SnC_5[[#This Row],[Full Name]], AthleteInfo[Full name], 0), 5), 99)</f>
        <v>2006</v>
      </c>
      <c r="E255" s="7" t="str">
        <f t="array" ref="E255">IFERROR(IF(INDEX(AthleteInfo[#Data], MATCH(SnC_5[[#This Row],[Full Name]], AthleteInfo[Full name], 0), 2)&lt;&gt;"",INDEX(AthleteInfo[#Data], MATCH(SnC_5[[#This Row],[Full Name]], AthleteInfo[Full name], 0), 2), "Edit AthleteInfo Tab"), "Edit AthleteInfo Tab")</f>
        <v>F</v>
      </c>
      <c r="F255" s="6">
        <f>IFERROR(INT((G255 - INDEX(AthleteInfo[#Data], MATCH(SnC_5[[#This Row],[Full Name]], AthleteInfo[Full name], 0), 6))/365), 99)</f>
        <v>15</v>
      </c>
      <c r="G255" s="9">
        <v>44703</v>
      </c>
      <c r="H255" t="s">
        <v>638</v>
      </c>
      <c r="I255" t="s">
        <v>639</v>
      </c>
      <c r="J255">
        <v>55.8</v>
      </c>
      <c r="U255" s="2">
        <v>15</v>
      </c>
      <c r="V255" s="2">
        <v>48</v>
      </c>
      <c r="W255" s="2">
        <v>41</v>
      </c>
      <c r="X255" s="2">
        <v>11</v>
      </c>
      <c r="Y255" s="2">
        <v>237</v>
      </c>
      <c r="Z255" s="2">
        <v>420</v>
      </c>
      <c r="AA255" s="2">
        <v>223</v>
      </c>
      <c r="AB255" s="2">
        <v>130</v>
      </c>
      <c r="AC255" t="s">
        <v>692</v>
      </c>
      <c r="AD255" t="s">
        <v>694</v>
      </c>
      <c r="AE255" t="s">
        <v>694</v>
      </c>
      <c r="AF255" t="s">
        <v>695</v>
      </c>
      <c r="AI255">
        <v>0.89449999999999996</v>
      </c>
      <c r="AJ255">
        <v>2.5369999999999999</v>
      </c>
      <c r="AK255">
        <v>21.25</v>
      </c>
      <c r="AN255">
        <v>17.12</v>
      </c>
      <c r="AO255">
        <v>2371.67</v>
      </c>
      <c r="AR255" t="s">
        <v>593</v>
      </c>
    </row>
    <row r="256" spans="1:44">
      <c r="A256" s="3" t="str">
        <f>CONCATENATE(SnC_5[[#This Row],[Full Name]], "   ", TEXT(SnC_5[[#This Row],[Date]], "yyyy-mm-dd"))</f>
        <v>Finn Redman   2022-05-22</v>
      </c>
      <c r="B256" s="3" t="str">
        <f>CONCATENATE(SnC_5[[#This Row],[First Name]], " ", SnC_5[[#This Row],[Last Name]])</f>
        <v>Finn Redman</v>
      </c>
      <c r="C256" s="4">
        <f>IFERROR(YEAR(G256) - YEAR(INDEX(AthleteInfo[#Data], MATCH(SnC_5[[#This Row],[Full Name]], AthleteInfo[Full name], 0), 6)), 99)</f>
        <v>15</v>
      </c>
      <c r="D256" s="4">
        <f>IFERROR(INDEX(AthleteInfo[#Data], MATCH(SnC_5[[#This Row],[Full Name]], AthleteInfo[Full name], 0), 5), 99)</f>
        <v>2007</v>
      </c>
      <c r="E256" s="7" t="str">
        <f t="array" ref="E256">IFERROR(IF(INDEX(AthleteInfo[#Data], MATCH(SnC_5[[#This Row],[Full Name]], AthleteInfo[Full name], 0), 2)&lt;&gt;"",INDEX(AthleteInfo[#Data], MATCH(SnC_5[[#This Row],[Full Name]], AthleteInfo[Full name], 0), 2), "Edit AthleteInfo Tab"), "Edit AthleteInfo Tab")</f>
        <v>M</v>
      </c>
      <c r="F256" s="6">
        <f>IFERROR(INT((G256 - INDEX(AthleteInfo[#Data], MATCH(SnC_5[[#This Row],[Full Name]], AthleteInfo[Full name], 0), 6))/365), 99)</f>
        <v>15</v>
      </c>
      <c r="G256" s="9">
        <v>44703</v>
      </c>
      <c r="H256" t="s">
        <v>618</v>
      </c>
      <c r="I256" t="s">
        <v>619</v>
      </c>
      <c r="J256">
        <v>72.400000000000006</v>
      </c>
      <c r="U256">
        <v>25</v>
      </c>
      <c r="V256">
        <v>55</v>
      </c>
      <c r="W256">
        <v>43</v>
      </c>
      <c r="X256">
        <v>18</v>
      </c>
      <c r="Y256">
        <v>171</v>
      </c>
      <c r="Z256">
        <v>350</v>
      </c>
      <c r="AA256">
        <v>213</v>
      </c>
      <c r="AB256">
        <v>195</v>
      </c>
      <c r="AC256" t="s">
        <v>692</v>
      </c>
      <c r="AD256" t="s">
        <v>696</v>
      </c>
      <c r="AF256" t="s">
        <v>697</v>
      </c>
      <c r="AI256">
        <v>1.1142000000000001</v>
      </c>
      <c r="AJ256">
        <v>3.4241999999999999</v>
      </c>
      <c r="AK256">
        <v>29.64</v>
      </c>
      <c r="AN256">
        <v>29.27</v>
      </c>
      <c r="AO256">
        <v>2694.85</v>
      </c>
      <c r="AR256" t="s">
        <v>609</v>
      </c>
    </row>
    <row r="257" spans="1:44">
      <c r="A257" s="3" t="str">
        <f>CONCATENATE(SnC_5[[#This Row],[Full Name]], "   ", TEXT(SnC_5[[#This Row],[Date]], "yyyy-mm-dd"))</f>
        <v>Nathan Achtem   2022-05-22</v>
      </c>
      <c r="B257" s="3" t="str">
        <f>CONCATENATE(SnC_5[[#This Row],[First Name]], " ", SnC_5[[#This Row],[Last Name]])</f>
        <v>Nathan Achtem</v>
      </c>
      <c r="C257" s="4">
        <f>IFERROR(YEAR(G257) - YEAR(INDEX(AthleteInfo[#Data], MATCH(SnC_5[[#This Row],[Full Name]], AthleteInfo[Full name], 0), 6)), 99)</f>
        <v>17</v>
      </c>
      <c r="D257" s="4">
        <f>IFERROR(INDEX(AthleteInfo[#Data], MATCH(SnC_5[[#This Row],[Full Name]], AthleteInfo[Full name], 0), 5), 99)</f>
        <v>2005</v>
      </c>
      <c r="E257" s="7" t="str">
        <f t="array" ref="E257">IFERROR(IF(INDEX(AthleteInfo[#Data], MATCH(SnC_5[[#This Row],[Full Name]], AthleteInfo[Full name], 0), 2)&lt;&gt;"",INDEX(AthleteInfo[#Data], MATCH(SnC_5[[#This Row],[Full Name]], AthleteInfo[Full name], 0), 2), "Edit AthleteInfo Tab"), "Edit AthleteInfo Tab")</f>
        <v>M</v>
      </c>
      <c r="F257" s="6">
        <f>IFERROR(INT((G257 - INDEX(AthleteInfo[#Data], MATCH(SnC_5[[#This Row],[Full Name]], AthleteInfo[Full name], 0), 6))/365), 99)</f>
        <v>17</v>
      </c>
      <c r="G257" s="9">
        <v>44703</v>
      </c>
      <c r="H257" t="s">
        <v>612</v>
      </c>
      <c r="I257" t="s">
        <v>613</v>
      </c>
      <c r="J257">
        <v>68.900000000000006</v>
      </c>
      <c r="U257">
        <v>25</v>
      </c>
      <c r="V257">
        <v>78</v>
      </c>
      <c r="W257">
        <v>45</v>
      </c>
      <c r="X257">
        <v>19</v>
      </c>
      <c r="Y257">
        <v>249</v>
      </c>
      <c r="Z257">
        <v>420</v>
      </c>
      <c r="AA257">
        <v>198</v>
      </c>
      <c r="AB257">
        <v>135</v>
      </c>
      <c r="AC257" t="s">
        <v>692</v>
      </c>
      <c r="AD257" t="s">
        <v>698</v>
      </c>
      <c r="AE257" t="s">
        <v>698</v>
      </c>
      <c r="AF257" t="s">
        <v>699</v>
      </c>
      <c r="AI257">
        <v>0.94740000000000002</v>
      </c>
      <c r="AJ257">
        <v>3.6023999999999998</v>
      </c>
      <c r="AK257">
        <v>24.91</v>
      </c>
      <c r="AN257">
        <v>23.39</v>
      </c>
      <c r="AO257">
        <v>2920.33</v>
      </c>
    </row>
    <row r="258" spans="1:44">
      <c r="A258" s="3" t="str">
        <f>CONCATENATE(SnC_5[[#This Row],[Full Name]], "   ", TEXT(SnC_5[[#This Row],[Date]], "yyyy-mm-dd"))</f>
        <v>Feron Wallace   2022-05-22</v>
      </c>
      <c r="B258" s="3" t="str">
        <f>CONCATENATE(SnC_5[[#This Row],[First Name]], " ", SnC_5[[#This Row],[Last Name]])</f>
        <v>Feron Wallace</v>
      </c>
      <c r="C258" s="4">
        <f>IFERROR(YEAR(G258) - YEAR(INDEX(AthleteInfo[#Data], MATCH(SnC_5[[#This Row],[Full Name]], AthleteInfo[Full name], 0), 6)), 99)</f>
        <v>15</v>
      </c>
      <c r="D258" s="4">
        <f>IFERROR(INDEX(AthleteInfo[#Data], MATCH(SnC_5[[#This Row],[Full Name]], AthleteInfo[Full name], 0), 5), 99)</f>
        <v>2007</v>
      </c>
      <c r="E258" s="7" t="str">
        <f t="array" ref="E258">IFERROR(IF(INDEX(AthleteInfo[#Data], MATCH(SnC_5[[#This Row],[Full Name]], AthleteInfo[Full name], 0), 2)&lt;&gt;"",INDEX(AthleteInfo[#Data], MATCH(SnC_5[[#This Row],[Full Name]], AthleteInfo[Full name], 0), 2), "Edit AthleteInfo Tab"), "Edit AthleteInfo Tab")</f>
        <v>F</v>
      </c>
      <c r="F258" s="6">
        <f>IFERROR(INT((G258 - INDEX(AthleteInfo[#Data], MATCH(SnC_5[[#This Row],[Full Name]], AthleteInfo[Full name], 0), 6))/365), 99)</f>
        <v>14</v>
      </c>
      <c r="G258" s="9">
        <v>44703</v>
      </c>
      <c r="H258" t="s">
        <v>700</v>
      </c>
      <c r="I258" t="s">
        <v>701</v>
      </c>
      <c r="J258">
        <v>51.8</v>
      </c>
      <c r="U258" s="2">
        <v>15</v>
      </c>
      <c r="V258" s="2">
        <v>33</v>
      </c>
      <c r="W258" s="2">
        <v>32</v>
      </c>
      <c r="X258" s="2">
        <v>0</v>
      </c>
      <c r="Y258" s="2">
        <v>420</v>
      </c>
      <c r="Z258" s="2">
        <v>420</v>
      </c>
      <c r="AA258" s="2">
        <v>182</v>
      </c>
      <c r="AB258" s="2">
        <v>128</v>
      </c>
      <c r="AC258" t="s">
        <v>692</v>
      </c>
      <c r="AD258" t="s">
        <v>698</v>
      </c>
      <c r="AE258" t="s">
        <v>698</v>
      </c>
      <c r="AF258" t="s">
        <v>702</v>
      </c>
      <c r="AI258">
        <v>1.537833333</v>
      </c>
      <c r="AJ258">
        <v>3.4874999999999998</v>
      </c>
      <c r="AK258">
        <v>17.989999999999998</v>
      </c>
      <c r="AO258">
        <v>1676.47</v>
      </c>
    </row>
    <row r="259" spans="1:44">
      <c r="A259" s="3" t="str">
        <f>CONCATENATE(SnC_5[[#This Row],[Full Name]], "   ", TEXT(SnC_5[[#This Row],[Date]], "yyyy-mm-dd"))</f>
        <v>Isabella Pighin   2022-05-22</v>
      </c>
      <c r="B259" s="3" t="str">
        <f>CONCATENATE(SnC_5[[#This Row],[First Name]], " ", SnC_5[[#This Row],[Last Name]])</f>
        <v>Isabella Pighin</v>
      </c>
      <c r="C259" s="4">
        <f>IFERROR(YEAR(G259) - YEAR(INDEX(AthleteInfo[#Data], MATCH(SnC_5[[#This Row],[Full Name]], AthleteInfo[Full name], 0), 6)), 99)</f>
        <v>16</v>
      </c>
      <c r="D259" s="4">
        <f>IFERROR(INDEX(AthleteInfo[#Data], MATCH(SnC_5[[#This Row],[Full Name]], AthleteInfo[Full name], 0), 5), 99)</f>
        <v>2006</v>
      </c>
      <c r="E259" s="7" t="str">
        <f t="array" ref="E259">IFERROR(IF(INDEX(AthleteInfo[#Data], MATCH(SnC_5[[#This Row],[Full Name]], AthleteInfo[Full name], 0), 2)&lt;&gt;"",INDEX(AthleteInfo[#Data], MATCH(SnC_5[[#This Row],[Full Name]], AthleteInfo[Full name], 0), 2), "Edit AthleteInfo Tab"), "Edit AthleteInfo Tab")</f>
        <v>F</v>
      </c>
      <c r="F259" s="6">
        <f>IFERROR(INT((G259 - INDEX(AthleteInfo[#Data], MATCH(SnC_5[[#This Row],[Full Name]], AthleteInfo[Full name], 0), 6))/365), 99)</f>
        <v>16</v>
      </c>
      <c r="G259" s="9">
        <v>44703</v>
      </c>
      <c r="H259" t="s">
        <v>652</v>
      </c>
      <c r="I259" t="s">
        <v>653</v>
      </c>
      <c r="J259">
        <v>59.9</v>
      </c>
      <c r="U259" s="2">
        <v>15</v>
      </c>
      <c r="V259" s="2">
        <v>49</v>
      </c>
      <c r="W259" s="2">
        <v>65</v>
      </c>
      <c r="X259" s="2">
        <v>3</v>
      </c>
      <c r="Y259" s="2">
        <v>248</v>
      </c>
      <c r="Z259" s="2">
        <v>420</v>
      </c>
      <c r="AA259" s="2">
        <v>166</v>
      </c>
      <c r="AB259" s="2">
        <v>200</v>
      </c>
      <c r="AC259" t="s">
        <v>692</v>
      </c>
      <c r="AF259" t="s">
        <v>703</v>
      </c>
      <c r="AO259">
        <v>2087.92</v>
      </c>
    </row>
    <row r="260" spans="1:44">
      <c r="A260" s="3" t="str">
        <f>CONCATENATE(SnC_5[[#This Row],[Full Name]], "   ", TEXT(SnC_5[[#This Row],[Date]], "yyyy-mm-dd"))</f>
        <v>Kiara Pighin   2022-05-22</v>
      </c>
      <c r="B260" s="3" t="str">
        <f>CONCATENATE(SnC_5[[#This Row],[First Name]], " ", SnC_5[[#This Row],[Last Name]])</f>
        <v>Kiara Pighin</v>
      </c>
      <c r="C260" s="4">
        <f>IFERROR(YEAR(G260) - YEAR(INDEX(AthleteInfo[#Data], MATCH(SnC_5[[#This Row],[Full Name]], AthleteInfo[Full name], 0), 6)), 99)</f>
        <v>15</v>
      </c>
      <c r="D260" s="4">
        <f>IFERROR(INDEX(AthleteInfo[#Data], MATCH(SnC_5[[#This Row],[Full Name]], AthleteInfo[Full name], 0), 5), 99)</f>
        <v>2007</v>
      </c>
      <c r="E260" s="7" t="str">
        <f t="array" ref="E260">IFERROR(IF(INDEX(AthleteInfo[#Data], MATCH(SnC_5[[#This Row],[Full Name]], AthleteInfo[Full name], 0), 2)&lt;&gt;"",INDEX(AthleteInfo[#Data], MATCH(SnC_5[[#This Row],[Full Name]], AthleteInfo[Full name], 0), 2), "Edit AthleteInfo Tab"), "Edit AthleteInfo Tab")</f>
        <v>F</v>
      </c>
      <c r="F260" s="6">
        <f>IFERROR(INT((G260 - INDEX(AthleteInfo[#Data], MATCH(SnC_5[[#This Row],[Full Name]], AthleteInfo[Full name], 0), 6))/365), 99)</f>
        <v>14</v>
      </c>
      <c r="G260" s="9">
        <v>44703</v>
      </c>
      <c r="H260" t="s">
        <v>704</v>
      </c>
      <c r="I260" t="s">
        <v>653</v>
      </c>
      <c r="J260">
        <v>52.1</v>
      </c>
      <c r="U260" s="2">
        <v>15</v>
      </c>
      <c r="V260" s="2">
        <v>24</v>
      </c>
      <c r="W260" s="2">
        <v>43</v>
      </c>
      <c r="X260" s="2">
        <v>5</v>
      </c>
      <c r="Y260" s="2">
        <v>260</v>
      </c>
      <c r="Z260" s="2">
        <v>420</v>
      </c>
      <c r="AA260" s="2">
        <v>165</v>
      </c>
      <c r="AB260" s="2">
        <v>138</v>
      </c>
      <c r="AC260">
        <v>-1</v>
      </c>
      <c r="AD260" t="s">
        <v>705</v>
      </c>
      <c r="AE260" t="s">
        <v>705</v>
      </c>
      <c r="AF260" t="s">
        <v>706</v>
      </c>
      <c r="AI260">
        <v>1.1466666670000001</v>
      </c>
      <c r="AJ260">
        <v>4.1166666669999996</v>
      </c>
      <c r="AK260">
        <v>27.74</v>
      </c>
      <c r="AN260">
        <v>24.32</v>
      </c>
      <c r="AO260">
        <v>1510.23</v>
      </c>
    </row>
    <row r="261" spans="1:44">
      <c r="A261" s="3" t="str">
        <f>CONCATENATE(SnC_5[[#This Row],[Full Name]], "   ", TEXT(SnC_5[[#This Row],[Date]], "yyyy-mm-dd"))</f>
        <v>Zara Bucher   2022-05-22</v>
      </c>
      <c r="B261" s="3" t="str">
        <f>CONCATENATE(SnC_5[[#This Row],[First Name]], " ", SnC_5[[#This Row],[Last Name]])</f>
        <v>Zara Bucher</v>
      </c>
      <c r="C261" s="4">
        <f>IFERROR(YEAR(G261) - YEAR(INDEX(AthleteInfo[#Data], MATCH(SnC_5[[#This Row],[Full Name]], AthleteInfo[Full name], 0), 6)), 99)</f>
        <v>18</v>
      </c>
      <c r="D261" s="4">
        <f>IFERROR(INDEX(AthleteInfo[#Data], MATCH(SnC_5[[#This Row],[Full Name]], AthleteInfo[Full name], 0), 5), 99)</f>
        <v>2004</v>
      </c>
      <c r="E261" s="7" t="str">
        <f t="array" ref="E261">IFERROR(IF(INDEX(AthleteInfo[#Data], MATCH(SnC_5[[#This Row],[Full Name]], AthleteInfo[Full name], 0), 2)&lt;&gt;"",INDEX(AthleteInfo[#Data], MATCH(SnC_5[[#This Row],[Full Name]], AthleteInfo[Full name], 0), 2), "Edit AthleteInfo Tab"), "Edit AthleteInfo Tab")</f>
        <v>F</v>
      </c>
      <c r="F261" s="6">
        <f>IFERROR(INT((G261 - INDEX(AthleteInfo[#Data], MATCH(SnC_5[[#This Row],[Full Name]], AthleteInfo[Full name], 0), 6))/365), 99)</f>
        <v>17</v>
      </c>
      <c r="G261" s="9">
        <v>44703</v>
      </c>
      <c r="H261" t="s">
        <v>568</v>
      </c>
      <c r="I261" t="s">
        <v>569</v>
      </c>
      <c r="J261">
        <v>59.9</v>
      </c>
      <c r="U261" s="2">
        <v>15</v>
      </c>
      <c r="V261" s="2">
        <v>52</v>
      </c>
      <c r="W261" s="2">
        <v>74</v>
      </c>
      <c r="X261" s="2">
        <v>9</v>
      </c>
      <c r="Y261" s="2">
        <v>323</v>
      </c>
      <c r="Z261" s="2">
        <v>420</v>
      </c>
      <c r="AA261" s="2">
        <v>157</v>
      </c>
      <c r="AB261" s="2">
        <v>150</v>
      </c>
      <c r="AC261" t="s">
        <v>692</v>
      </c>
      <c r="AD261" t="s">
        <v>707</v>
      </c>
      <c r="AE261" t="s">
        <v>707</v>
      </c>
      <c r="AF261" t="s">
        <v>708</v>
      </c>
      <c r="AI261">
        <v>0.87324999999999997</v>
      </c>
      <c r="AJ261">
        <v>3.0412499999999998</v>
      </c>
      <c r="AK261">
        <v>32.369999999999997</v>
      </c>
      <c r="AN261">
        <v>18.16</v>
      </c>
      <c r="AO261">
        <v>1931.63</v>
      </c>
      <c r="AR261" t="s">
        <v>609</v>
      </c>
    </row>
    <row r="262" spans="1:44">
      <c r="A262" s="3" t="str">
        <f>CONCATENATE(SnC_5[[#This Row],[Full Name]], "   ", TEXT(SnC_5[[#This Row],[Date]], "yyyy-mm-dd"))</f>
        <v>Wes Robinson-Shaw   2022-05-22</v>
      </c>
      <c r="B262" s="3" t="str">
        <f>CONCATENATE(SnC_5[[#This Row],[First Name]], " ", SnC_5[[#This Row],[Last Name]])</f>
        <v>Wes Robinson-Shaw</v>
      </c>
      <c r="C262" s="4">
        <f>IFERROR(YEAR(G262) - YEAR(INDEX(AthleteInfo[#Data], MATCH(SnC_5[[#This Row],[Full Name]], AthleteInfo[Full name], 0), 6)), 99)</f>
        <v>17</v>
      </c>
      <c r="D262" s="4">
        <f>IFERROR(INDEX(AthleteInfo[#Data], MATCH(SnC_5[[#This Row],[Full Name]], AthleteInfo[Full name], 0), 5), 99)</f>
        <v>2005</v>
      </c>
      <c r="E262" s="7" t="str">
        <f t="array" ref="E262">IFERROR(IF(INDEX(AthleteInfo[#Data], MATCH(SnC_5[[#This Row],[Full Name]], AthleteInfo[Full name], 0), 2)&lt;&gt;"",INDEX(AthleteInfo[#Data], MATCH(SnC_5[[#This Row],[Full Name]], AthleteInfo[Full name], 0), 2), "Edit AthleteInfo Tab"), "Edit AthleteInfo Tab")</f>
        <v>M</v>
      </c>
      <c r="F262" s="6">
        <f>IFERROR(INT((G262 - INDEX(AthleteInfo[#Data], MATCH(SnC_5[[#This Row],[Full Name]], AthleteInfo[Full name], 0), 6))/365), 99)</f>
        <v>16</v>
      </c>
      <c r="G262" s="9">
        <v>44703</v>
      </c>
      <c r="H262" t="s">
        <v>709</v>
      </c>
      <c r="I262" t="s">
        <v>710</v>
      </c>
      <c r="J262">
        <v>77.3</v>
      </c>
      <c r="U262">
        <v>25</v>
      </c>
      <c r="V262">
        <v>51</v>
      </c>
      <c r="W262">
        <v>55</v>
      </c>
      <c r="X262">
        <v>11</v>
      </c>
      <c r="Y262">
        <v>327</v>
      </c>
      <c r="Z262">
        <v>420</v>
      </c>
      <c r="AA262">
        <v>151</v>
      </c>
      <c r="AB262">
        <v>143</v>
      </c>
      <c r="AC262" t="s">
        <v>692</v>
      </c>
      <c r="AD262" t="s">
        <v>711</v>
      </c>
      <c r="AE262" t="s">
        <v>707</v>
      </c>
      <c r="AF262" t="s">
        <v>712</v>
      </c>
      <c r="AI262">
        <v>1.0067999999999999</v>
      </c>
      <c r="AJ262">
        <v>3.7111999999999998</v>
      </c>
      <c r="AK262">
        <v>29.18</v>
      </c>
      <c r="AN262">
        <v>28.93</v>
      </c>
      <c r="AO262">
        <v>3371.87</v>
      </c>
    </row>
    <row r="263" spans="1:44">
      <c r="A263" s="3" t="str">
        <f>CONCATENATE(SnC_5[[#This Row],[Full Name]], "   ", TEXT(SnC_5[[#This Row],[Date]], "yyyy-mm-dd"))</f>
        <v>Breagh Bridge   2022-05-22</v>
      </c>
      <c r="B263" s="3" t="str">
        <f>CONCATENATE(SnC_5[[#This Row],[First Name]], " ", SnC_5[[#This Row],[Last Name]])</f>
        <v>Breagh Bridge</v>
      </c>
      <c r="C263" s="4">
        <f>IFERROR(YEAR(G263) - YEAR(INDEX(AthleteInfo[#Data], MATCH(SnC_5[[#This Row],[Full Name]], AthleteInfo[Full name], 0), 6)), 99)</f>
        <v>17</v>
      </c>
      <c r="D263" s="4">
        <f>IFERROR(INDEX(AthleteInfo[#Data], MATCH(SnC_5[[#This Row],[Full Name]], AthleteInfo[Full name], 0), 5), 99)</f>
        <v>2005</v>
      </c>
      <c r="E263" s="7" t="str">
        <f t="array" ref="E263">IFERROR(IF(INDEX(AthleteInfo[#Data], MATCH(SnC_5[[#This Row],[Full Name]], AthleteInfo[Full name], 0), 2)&lt;&gt;"",INDEX(AthleteInfo[#Data], MATCH(SnC_5[[#This Row],[Full Name]], AthleteInfo[Full name], 0), 2), "Edit AthleteInfo Tab"), "Edit AthleteInfo Tab")</f>
        <v>F</v>
      </c>
      <c r="F263" s="6">
        <f>IFERROR(INT((G263 - INDEX(AthleteInfo[#Data], MATCH(SnC_5[[#This Row],[Full Name]], AthleteInfo[Full name], 0), 6))/365), 99)</f>
        <v>17</v>
      </c>
      <c r="G263" s="9">
        <v>44703</v>
      </c>
      <c r="H263" t="s">
        <v>649</v>
      </c>
      <c r="I263" t="s">
        <v>650</v>
      </c>
      <c r="J263">
        <v>63.4</v>
      </c>
      <c r="U263" s="2">
        <v>15</v>
      </c>
      <c r="V263" s="2">
        <v>53</v>
      </c>
      <c r="W263" s="2">
        <v>44</v>
      </c>
      <c r="X263" s="2">
        <v>3</v>
      </c>
      <c r="Y263" s="2">
        <v>260</v>
      </c>
      <c r="Z263" s="2">
        <v>420</v>
      </c>
      <c r="AA263" s="2">
        <v>149</v>
      </c>
      <c r="AB263" s="2">
        <v>149</v>
      </c>
      <c r="AC263" t="s">
        <v>713</v>
      </c>
      <c r="AD263" t="s">
        <v>714</v>
      </c>
      <c r="AE263" t="s">
        <v>707</v>
      </c>
      <c r="AF263" t="s">
        <v>715</v>
      </c>
      <c r="AI263">
        <v>1.699333333</v>
      </c>
      <c r="AJ263">
        <v>3.0666666669999998</v>
      </c>
      <c r="AK263">
        <v>38.76</v>
      </c>
      <c r="AN263">
        <v>17.57</v>
      </c>
      <c r="AO263">
        <v>2148.3000000000002</v>
      </c>
    </row>
    <row r="264" spans="1:44">
      <c r="A264" s="3" t="str">
        <f>CONCATENATE(SnC_5[[#This Row],[Full Name]], "   ", TEXT(SnC_5[[#This Row],[Date]], "yyyy-mm-dd"))</f>
        <v>Alessia Galvagno   2022-05-22</v>
      </c>
      <c r="B264" s="3" t="str">
        <f>CONCATENATE(SnC_5[[#This Row],[First Name]], " ", SnC_5[[#This Row],[Last Name]])</f>
        <v>Alessia Galvagno</v>
      </c>
      <c r="C264" s="4">
        <f>IFERROR(YEAR(G264) - YEAR(INDEX(AthleteInfo[#Data], MATCH(SnC_5[[#This Row],[Full Name]], AthleteInfo[Full name], 0), 6)), 99)</f>
        <v>16</v>
      </c>
      <c r="D264" s="4">
        <f>IFERROR(INDEX(AthleteInfo[#Data], MATCH(SnC_5[[#This Row],[Full Name]], AthleteInfo[Full name], 0), 5), 99)</f>
        <v>2006</v>
      </c>
      <c r="E264" s="7" t="str">
        <f t="array" ref="E264">IFERROR(IF(INDEX(AthleteInfo[#Data], MATCH(SnC_5[[#This Row],[Full Name]], AthleteInfo[Full name], 0), 2)&lt;&gt;"",INDEX(AthleteInfo[#Data], MATCH(SnC_5[[#This Row],[Full Name]], AthleteInfo[Full name], 0), 2), "Edit AthleteInfo Tab"), "Edit AthleteInfo Tab")</f>
        <v>F</v>
      </c>
      <c r="F264" s="6">
        <f>IFERROR(INT((G264 - INDEX(AthleteInfo[#Data], MATCH(SnC_5[[#This Row],[Full Name]], AthleteInfo[Full name], 0), 6))/365), 99)</f>
        <v>15</v>
      </c>
      <c r="G264" s="9">
        <v>44703</v>
      </c>
      <c r="H264" t="s">
        <v>636</v>
      </c>
      <c r="I264" t="s">
        <v>637</v>
      </c>
      <c r="J264">
        <v>63.1</v>
      </c>
      <c r="U264" s="2">
        <v>15</v>
      </c>
      <c r="V264" s="2">
        <v>73</v>
      </c>
      <c r="W264" s="2">
        <v>72</v>
      </c>
      <c r="X264" s="2">
        <v>4</v>
      </c>
      <c r="Y264" s="2">
        <v>181</v>
      </c>
      <c r="Z264" s="2">
        <v>420</v>
      </c>
      <c r="AA264" s="2">
        <v>135</v>
      </c>
      <c r="AB264" s="2">
        <v>189</v>
      </c>
      <c r="AC264" t="s">
        <v>713</v>
      </c>
      <c r="AD264" t="s">
        <v>716</v>
      </c>
      <c r="AE264" t="s">
        <v>716</v>
      </c>
      <c r="AF264" t="s">
        <v>717</v>
      </c>
      <c r="AI264">
        <v>1.149</v>
      </c>
      <c r="AJ264">
        <v>4.4139999999999997</v>
      </c>
      <c r="AK264">
        <v>19.850000000000001</v>
      </c>
      <c r="AN264">
        <v>15.65</v>
      </c>
      <c r="AO264">
        <v>2538.7399999999998</v>
      </c>
      <c r="AR264" t="s">
        <v>609</v>
      </c>
    </row>
    <row r="265" spans="1:44">
      <c r="A265" s="3" t="str">
        <f>CONCATENATE(SnC_5[[#This Row],[Full Name]], "   ", TEXT(SnC_5[[#This Row],[Date]], "yyyy-mm-dd"))</f>
        <v>Juliet Pulfrey   2022-05-22</v>
      </c>
      <c r="B265" s="3" t="str">
        <f>CONCATENATE(SnC_5[[#This Row],[First Name]], " ", SnC_5[[#This Row],[Last Name]])</f>
        <v>Juliet Pulfrey</v>
      </c>
      <c r="C265" s="4">
        <f>IFERROR(YEAR(G265) - YEAR(INDEX(AthleteInfo[#Data], MATCH(SnC_5[[#This Row],[Full Name]], AthleteInfo[Full name], 0), 6)), 99)</f>
        <v>17</v>
      </c>
      <c r="D265" s="4">
        <f>IFERROR(INDEX(AthleteInfo[#Data], MATCH(SnC_5[[#This Row],[Full Name]], AthleteInfo[Full name], 0), 5), 99)</f>
        <v>2005</v>
      </c>
      <c r="E265" s="7" t="str">
        <f t="array" ref="E265">IFERROR(IF(INDEX(AthleteInfo[#Data], MATCH(SnC_5[[#This Row],[Full Name]], AthleteInfo[Full name], 0), 2)&lt;&gt;"",INDEX(AthleteInfo[#Data], MATCH(SnC_5[[#This Row],[Full Name]], AthleteInfo[Full name], 0), 2), "Edit AthleteInfo Tab"), "Edit AthleteInfo Tab")</f>
        <v>F</v>
      </c>
      <c r="F265" s="6">
        <f>IFERROR(INT((G265 - INDEX(AthleteInfo[#Data], MATCH(SnC_5[[#This Row],[Full Name]], AthleteInfo[Full name], 0), 6))/365), 99)</f>
        <v>16</v>
      </c>
      <c r="G265" s="9">
        <v>44703</v>
      </c>
      <c r="H265" t="s">
        <v>654</v>
      </c>
      <c r="I265" t="s">
        <v>655</v>
      </c>
      <c r="J265">
        <v>55.1</v>
      </c>
      <c r="U265" s="2">
        <v>15</v>
      </c>
      <c r="V265" s="2">
        <v>16</v>
      </c>
      <c r="W265" s="2">
        <v>38</v>
      </c>
      <c r="X265" s="2">
        <v>2</v>
      </c>
      <c r="Y265" s="2">
        <v>360</v>
      </c>
      <c r="Z265" s="2">
        <v>420</v>
      </c>
      <c r="AA265" s="2">
        <v>131</v>
      </c>
      <c r="AB265" s="2">
        <v>116</v>
      </c>
      <c r="AC265">
        <v>-1</v>
      </c>
      <c r="AD265" t="s">
        <v>718</v>
      </c>
      <c r="AE265" t="s">
        <v>718</v>
      </c>
      <c r="AF265" t="s">
        <v>719</v>
      </c>
      <c r="AI265">
        <v>1.0668</v>
      </c>
      <c r="AJ265">
        <v>3.403</v>
      </c>
      <c r="AK265">
        <v>20.190000000000001</v>
      </c>
      <c r="AN265">
        <v>19.48</v>
      </c>
      <c r="AO265">
        <v>1432.46</v>
      </c>
      <c r="AR265" t="s">
        <v>609</v>
      </c>
    </row>
    <row r="266" spans="1:44">
      <c r="A266" s="3" t="str">
        <f>CONCATENATE(SnC_5[[#This Row],[Full Name]], "   ", TEXT(SnC_5[[#This Row],[Date]], "yyyy-mm-dd"))</f>
        <v>Lucas Gitt   2022-05-22</v>
      </c>
      <c r="B266" s="3" t="str">
        <f>CONCATENATE(SnC_5[[#This Row],[First Name]], " ", SnC_5[[#This Row],[Last Name]])</f>
        <v>Lucas Gitt</v>
      </c>
      <c r="C266" s="4">
        <f>IFERROR(YEAR(G266) - YEAR(INDEX(AthleteInfo[#Data], MATCH(SnC_5[[#This Row],[Full Name]], AthleteInfo[Full name], 0), 6)), 99)</f>
        <v>15</v>
      </c>
      <c r="D266" s="4">
        <f>IFERROR(INDEX(AthleteInfo[#Data], MATCH(SnC_5[[#This Row],[Full Name]], AthleteInfo[Full name], 0), 5), 99)</f>
        <v>2007</v>
      </c>
      <c r="E266" s="7" t="str">
        <f t="array" ref="E266">IFERROR(IF(INDEX(AthleteInfo[#Data], MATCH(SnC_5[[#This Row],[Full Name]], AthleteInfo[Full name], 0), 2)&lt;&gt;"",INDEX(AthleteInfo[#Data], MATCH(SnC_5[[#This Row],[Full Name]], AthleteInfo[Full name], 0), 2), "Edit AthleteInfo Tab"), "Edit AthleteInfo Tab")</f>
        <v>M</v>
      </c>
      <c r="F266" s="6">
        <f>IFERROR(INT((G266 - INDEX(AthleteInfo[#Data], MATCH(SnC_5[[#This Row],[Full Name]], AthleteInfo[Full name], 0), 6))/365), 99)</f>
        <v>15</v>
      </c>
      <c r="G266" s="9">
        <v>44703</v>
      </c>
      <c r="H266" t="s">
        <v>479</v>
      </c>
      <c r="I266" t="s">
        <v>720</v>
      </c>
      <c r="J266">
        <v>69.5</v>
      </c>
      <c r="U266">
        <v>25</v>
      </c>
      <c r="V266">
        <v>48</v>
      </c>
      <c r="W266">
        <v>33</v>
      </c>
      <c r="X266">
        <v>14</v>
      </c>
      <c r="Y266">
        <v>153</v>
      </c>
      <c r="Z266">
        <v>420</v>
      </c>
      <c r="AA266">
        <v>124</v>
      </c>
      <c r="AB266">
        <v>123</v>
      </c>
      <c r="AC266" t="s">
        <v>692</v>
      </c>
      <c r="AD266" t="s">
        <v>721</v>
      </c>
      <c r="AE266" t="s">
        <v>721</v>
      </c>
      <c r="AF266" t="s">
        <v>722</v>
      </c>
      <c r="AI266">
        <v>1.4967999999999999</v>
      </c>
      <c r="AJ266">
        <v>2.7130000000000001</v>
      </c>
      <c r="AK266">
        <v>34.270000000000003</v>
      </c>
      <c r="AN266">
        <v>36.78</v>
      </c>
      <c r="AO266">
        <v>2395.5700000000002</v>
      </c>
      <c r="AR266" t="s">
        <v>593</v>
      </c>
    </row>
    <row r="267" spans="1:44">
      <c r="A267" s="3" t="str">
        <f>CONCATENATE(SnC_5[[#This Row],[Full Name]], "   ", TEXT(SnC_5[[#This Row],[Date]], "yyyy-mm-dd"))</f>
        <v>Japhy Crookham   2022-05-22</v>
      </c>
      <c r="B267" s="3" t="str">
        <f>CONCATENATE(SnC_5[[#This Row],[First Name]], " ", SnC_5[[#This Row],[Last Name]])</f>
        <v>Japhy Crookham</v>
      </c>
      <c r="C267" s="4">
        <f>IFERROR(YEAR(G267) - YEAR(INDEX(AthleteInfo[#Data], MATCH(SnC_5[[#This Row],[Full Name]], AthleteInfo[Full name], 0), 6)), 99)</f>
        <v>16</v>
      </c>
      <c r="D267" s="4">
        <f>IFERROR(INDEX(AthleteInfo[#Data], MATCH(SnC_5[[#This Row],[Full Name]], AthleteInfo[Full name], 0), 5), 99)</f>
        <v>2006</v>
      </c>
      <c r="E267" s="7" t="str">
        <f t="array" ref="E267">IFERROR(IF(INDEX(AthleteInfo[#Data], MATCH(SnC_5[[#This Row],[Full Name]], AthleteInfo[Full name], 0), 2)&lt;&gt;"",INDEX(AthleteInfo[#Data], MATCH(SnC_5[[#This Row],[Full Name]], AthleteInfo[Full name], 0), 2), "Edit AthleteInfo Tab"), "Edit AthleteInfo Tab")</f>
        <v>M</v>
      </c>
      <c r="F267" s="6">
        <f>IFERROR(INT((G267 - INDEX(AthleteInfo[#Data], MATCH(SnC_5[[#This Row],[Full Name]], AthleteInfo[Full name], 0), 6))/365), 99)</f>
        <v>16</v>
      </c>
      <c r="G267" s="9">
        <v>44703</v>
      </c>
      <c r="H267" t="s">
        <v>723</v>
      </c>
      <c r="I267" t="s">
        <v>724</v>
      </c>
      <c r="J267">
        <v>61.2</v>
      </c>
      <c r="U267">
        <v>25</v>
      </c>
      <c r="V267">
        <v>43</v>
      </c>
      <c r="W267">
        <v>45</v>
      </c>
      <c r="X267">
        <v>19</v>
      </c>
      <c r="Y267">
        <v>114</v>
      </c>
      <c r="Z267">
        <v>420</v>
      </c>
      <c r="AA267">
        <v>123</v>
      </c>
      <c r="AB267">
        <v>211</v>
      </c>
      <c r="AC267" t="s">
        <v>692</v>
      </c>
      <c r="AD267" t="s">
        <v>725</v>
      </c>
      <c r="AE267" t="s">
        <v>725</v>
      </c>
      <c r="AF267" t="s">
        <v>726</v>
      </c>
      <c r="AI267">
        <v>0.79774999999999996</v>
      </c>
      <c r="AJ267">
        <v>2.92475</v>
      </c>
      <c r="AK267">
        <v>33.42</v>
      </c>
      <c r="AN267">
        <v>25.18</v>
      </c>
      <c r="AO267">
        <v>2521.11</v>
      </c>
    </row>
    <row r="268" spans="1:44">
      <c r="A268" s="3" t="str">
        <f>CONCATENATE(SnC_5[[#This Row],[Full Name]], "   ", TEXT(SnC_5[[#This Row],[Date]], "yyyy-mm-dd"))</f>
        <v>Joe Kitamura   2022-05-22</v>
      </c>
      <c r="B268" s="3" t="str">
        <f>CONCATENATE(SnC_5[[#This Row],[First Name]], " ", SnC_5[[#This Row],[Last Name]])</f>
        <v>Joe Kitamura</v>
      </c>
      <c r="C268" s="4">
        <f>IFERROR(YEAR(G268) - YEAR(INDEX(AthleteInfo[#Data], MATCH(SnC_5[[#This Row],[Full Name]], AthleteInfo[Full name], 0), 6)), 99)</f>
        <v>16</v>
      </c>
      <c r="D268" s="4">
        <f>IFERROR(INDEX(AthleteInfo[#Data], MATCH(SnC_5[[#This Row],[Full Name]], AthleteInfo[Full name], 0), 5), 99)</f>
        <v>2006</v>
      </c>
      <c r="E268" s="7" t="str">
        <f t="array" ref="E268">IFERROR(IF(INDEX(AthleteInfo[#Data], MATCH(SnC_5[[#This Row],[Full Name]], AthleteInfo[Full name], 0), 2)&lt;&gt;"",INDEX(AthleteInfo[#Data], MATCH(SnC_5[[#This Row],[Full Name]], AthleteInfo[Full name], 0), 2), "Edit AthleteInfo Tab"), "Edit AthleteInfo Tab")</f>
        <v>M</v>
      </c>
      <c r="F268" s="6">
        <f>IFERROR(INT((G268 - INDEX(AthleteInfo[#Data], MATCH(SnC_5[[#This Row],[Full Name]], AthleteInfo[Full name], 0), 6))/365), 99)</f>
        <v>16</v>
      </c>
      <c r="G268" s="9">
        <v>44703</v>
      </c>
      <c r="H268" t="s">
        <v>489</v>
      </c>
      <c r="I268" t="s">
        <v>620</v>
      </c>
      <c r="J268">
        <v>64.400000000000006</v>
      </c>
      <c r="U268">
        <v>25</v>
      </c>
      <c r="V268">
        <v>47</v>
      </c>
      <c r="W268">
        <v>42</v>
      </c>
      <c r="X268">
        <v>20</v>
      </c>
      <c r="Y268">
        <v>249</v>
      </c>
      <c r="Z268">
        <v>420</v>
      </c>
      <c r="AA268">
        <v>120</v>
      </c>
      <c r="AB268">
        <v>126</v>
      </c>
      <c r="AC268" t="s">
        <v>692</v>
      </c>
      <c r="AD268" t="s">
        <v>721</v>
      </c>
      <c r="AE268" t="s">
        <v>721</v>
      </c>
      <c r="AF268" t="s">
        <v>727</v>
      </c>
      <c r="AI268">
        <v>0.75239999999999996</v>
      </c>
      <c r="AJ268">
        <v>3.6187999999999998</v>
      </c>
      <c r="AK268">
        <v>31.41</v>
      </c>
      <c r="AN268">
        <v>31.8</v>
      </c>
      <c r="AO268">
        <v>2618.73</v>
      </c>
    </row>
    <row r="269" spans="1:44">
      <c r="A269" s="3" t="str">
        <f>CONCATENATE(SnC_5[[#This Row],[Full Name]], "   ", TEXT(SnC_5[[#This Row],[Date]], "yyyy-mm-dd"))</f>
        <v>Eamon Wilson   2022-05-22</v>
      </c>
      <c r="B269" s="3" t="str">
        <f>CONCATENATE(SnC_5[[#This Row],[First Name]], " ", SnC_5[[#This Row],[Last Name]])</f>
        <v>Eamon Wilson</v>
      </c>
      <c r="C269" s="4">
        <f>IFERROR(YEAR(G269) - YEAR(INDEX(AthleteInfo[#Data], MATCH(SnC_5[[#This Row],[Full Name]], AthleteInfo[Full name], 0), 6)), 99)</f>
        <v>16</v>
      </c>
      <c r="D269" s="4">
        <f>IFERROR(INDEX(AthleteInfo[#Data], MATCH(SnC_5[[#This Row],[Full Name]], AthleteInfo[Full name], 0), 5), 99)</f>
        <v>2006</v>
      </c>
      <c r="E269" s="7" t="str">
        <f t="array" ref="E269">IFERROR(IF(INDEX(AthleteInfo[#Data], MATCH(SnC_5[[#This Row],[Full Name]], AthleteInfo[Full name], 0), 2)&lt;&gt;"",INDEX(AthleteInfo[#Data], MATCH(SnC_5[[#This Row],[Full Name]], AthleteInfo[Full name], 0), 2), "Edit AthleteInfo Tab"), "Edit AthleteInfo Tab")</f>
        <v>M</v>
      </c>
      <c r="F269" s="6">
        <f>IFERROR(INT((G269 - INDEX(AthleteInfo[#Data], MATCH(SnC_5[[#This Row],[Full Name]], AthleteInfo[Full name], 0), 6))/365), 99)</f>
        <v>16</v>
      </c>
      <c r="G269" s="9">
        <v>44703</v>
      </c>
      <c r="H269" t="s">
        <v>635</v>
      </c>
      <c r="I269" t="s">
        <v>566</v>
      </c>
      <c r="J269">
        <v>68.900000000000006</v>
      </c>
      <c r="U269">
        <v>25</v>
      </c>
      <c r="V269">
        <v>24</v>
      </c>
      <c r="W269">
        <v>42</v>
      </c>
      <c r="X269">
        <v>8</v>
      </c>
      <c r="Y269">
        <v>306</v>
      </c>
      <c r="Z269">
        <v>420</v>
      </c>
      <c r="AA269">
        <v>119</v>
      </c>
      <c r="AB269">
        <v>165</v>
      </c>
      <c r="AC269" t="s">
        <v>692</v>
      </c>
      <c r="AE269" t="s">
        <v>728</v>
      </c>
      <c r="AF269" t="s">
        <v>729</v>
      </c>
      <c r="AI269">
        <v>1.03</v>
      </c>
      <c r="AJ269">
        <v>3.14</v>
      </c>
      <c r="AK269">
        <v>24.56</v>
      </c>
      <c r="AN269">
        <v>23.67</v>
      </c>
      <c r="AO269">
        <v>2244.36</v>
      </c>
      <c r="AR269" t="s">
        <v>609</v>
      </c>
    </row>
    <row r="270" spans="1:44">
      <c r="A270" s="3" t="str">
        <f>CONCATENATE(SnC_5[[#This Row],[Full Name]], "   ", TEXT(SnC_5[[#This Row],[Date]], "yyyy-mm-dd"))</f>
        <v>Aliah Turner   2022-05-22</v>
      </c>
      <c r="B270" s="3" t="str">
        <f>CONCATENATE(SnC_5[[#This Row],[First Name]], " ", SnC_5[[#This Row],[Last Name]])</f>
        <v>Aliah Turner</v>
      </c>
      <c r="C270" s="4">
        <f>IFERROR(YEAR(G270) - YEAR(INDEX(AthleteInfo[#Data], MATCH(SnC_5[[#This Row],[Full Name]], AthleteInfo[Full name], 0), 6)), 99)</f>
        <v>16</v>
      </c>
      <c r="D270" s="4">
        <f>IFERROR(INDEX(AthleteInfo[#Data], MATCH(SnC_5[[#This Row],[Full Name]], AthleteInfo[Full name], 0), 5), 99)</f>
        <v>2006</v>
      </c>
      <c r="E270" s="7" t="str">
        <f t="array" ref="E270">IFERROR(IF(INDEX(AthleteInfo[#Data], MATCH(SnC_5[[#This Row],[Full Name]], AthleteInfo[Full name], 0), 2)&lt;&gt;"",INDEX(AthleteInfo[#Data], MATCH(SnC_5[[#This Row],[Full Name]], AthleteInfo[Full name], 0), 2), "Edit AthleteInfo Tab"), "Edit AthleteInfo Tab")</f>
        <v>F</v>
      </c>
      <c r="F270" s="6">
        <f>IFERROR(INT((G270 - INDEX(AthleteInfo[#Data], MATCH(SnC_5[[#This Row],[Full Name]], AthleteInfo[Full name], 0), 6))/365), 99)</f>
        <v>15</v>
      </c>
      <c r="G270" s="9">
        <v>44703</v>
      </c>
      <c r="H270" t="s">
        <v>730</v>
      </c>
      <c r="I270" t="s">
        <v>485</v>
      </c>
      <c r="J270">
        <v>62</v>
      </c>
      <c r="U270" s="2">
        <v>15</v>
      </c>
      <c r="V270" s="2">
        <v>25</v>
      </c>
      <c r="W270" s="2">
        <v>76</v>
      </c>
      <c r="X270" s="2">
        <v>1</v>
      </c>
      <c r="Y270" s="2">
        <v>246</v>
      </c>
      <c r="Z270" s="2">
        <v>420</v>
      </c>
      <c r="AA270" s="2">
        <v>117</v>
      </c>
      <c r="AB270" s="2">
        <v>91</v>
      </c>
      <c r="AC270">
        <v>-1</v>
      </c>
      <c r="AD270" t="s">
        <v>698</v>
      </c>
      <c r="AE270" t="s">
        <v>698</v>
      </c>
      <c r="AF270" t="s">
        <v>731</v>
      </c>
      <c r="AI270">
        <v>1.27525</v>
      </c>
      <c r="AJ270">
        <v>3.6595</v>
      </c>
      <c r="AK270">
        <v>23.94</v>
      </c>
      <c r="AN270">
        <v>20.95</v>
      </c>
      <c r="AO270">
        <v>1933.58</v>
      </c>
    </row>
    <row r="271" spans="1:44">
      <c r="A271" s="3" t="str">
        <f>CONCATENATE(SnC_5[[#This Row],[Full Name]], "   ", TEXT(SnC_5[[#This Row],[Date]], "yyyy-mm-dd"))</f>
        <v>Madelaine Galik   2022-05-22</v>
      </c>
      <c r="B271" s="3" t="str">
        <f>CONCATENATE(SnC_5[[#This Row],[First Name]], " ", SnC_5[[#This Row],[Last Name]])</f>
        <v>Madelaine Galik</v>
      </c>
      <c r="C271" s="4">
        <f>IFERROR(YEAR(G271) - YEAR(INDEX(AthleteInfo[#Data], MATCH(SnC_5[[#This Row],[Full Name]], AthleteInfo[Full name], 0), 6)), 99)</f>
        <v>16</v>
      </c>
      <c r="D271" s="4">
        <f>IFERROR(INDEX(AthleteInfo[#Data], MATCH(SnC_5[[#This Row],[Full Name]], AthleteInfo[Full name], 0), 5), 99)</f>
        <v>2006</v>
      </c>
      <c r="E271" s="7" t="str">
        <f t="array" ref="E271">IFERROR(IF(INDEX(AthleteInfo[#Data], MATCH(SnC_5[[#This Row],[Full Name]], AthleteInfo[Full name], 0), 2)&lt;&gt;"",INDEX(AthleteInfo[#Data], MATCH(SnC_5[[#This Row],[Full Name]], AthleteInfo[Full name], 0), 2), "Edit AthleteInfo Tab"), "Edit AthleteInfo Tab")</f>
        <v>F</v>
      </c>
      <c r="F271" s="6">
        <f>IFERROR(INT((G271 - INDEX(AthleteInfo[#Data], MATCH(SnC_5[[#This Row],[Full Name]], AthleteInfo[Full name], 0), 6))/365), 99)</f>
        <v>15</v>
      </c>
      <c r="G271" s="9">
        <v>44703</v>
      </c>
      <c r="H271" t="s">
        <v>630</v>
      </c>
      <c r="I271" t="s">
        <v>631</v>
      </c>
      <c r="J271">
        <v>71</v>
      </c>
      <c r="U271" s="2">
        <v>15</v>
      </c>
      <c r="V271" s="2">
        <v>75</v>
      </c>
      <c r="W271" s="2">
        <v>75</v>
      </c>
      <c r="X271" s="2">
        <v>3</v>
      </c>
      <c r="Y271" s="2">
        <v>182</v>
      </c>
      <c r="Z271" s="2">
        <v>420</v>
      </c>
      <c r="AA271" s="2">
        <v>115</v>
      </c>
      <c r="AB271" s="2">
        <v>142</v>
      </c>
      <c r="AC271" t="s">
        <v>713</v>
      </c>
      <c r="AD271" t="s">
        <v>716</v>
      </c>
      <c r="AE271" t="s">
        <v>716</v>
      </c>
      <c r="AF271" t="s">
        <v>732</v>
      </c>
      <c r="AI271">
        <v>1.36775</v>
      </c>
      <c r="AJ271">
        <v>3.6692499999999999</v>
      </c>
      <c r="AK271">
        <v>19.88</v>
      </c>
      <c r="AN271">
        <v>15.74</v>
      </c>
      <c r="AO271">
        <v>2687.14</v>
      </c>
    </row>
    <row r="272" spans="1:44">
      <c r="A272" s="3" t="str">
        <f>CONCATENATE(SnC_5[[#This Row],[Full Name]], "   ", TEXT(SnC_5[[#This Row],[Date]], "yyyy-mm-dd"))</f>
        <v>Evan Edwards   2022-05-22</v>
      </c>
      <c r="B272" s="3" t="str">
        <f>CONCATENATE(SnC_5[[#This Row],[First Name]], " ", SnC_5[[#This Row],[Last Name]])</f>
        <v>Evan Edwards</v>
      </c>
      <c r="C272" s="4">
        <f>IFERROR(YEAR(G272) - YEAR(INDEX(AthleteInfo[#Data], MATCH(SnC_5[[#This Row],[Full Name]], AthleteInfo[Full name], 0), 6)), 99)</f>
        <v>16</v>
      </c>
      <c r="D272" s="4">
        <f>IFERROR(INDEX(AthleteInfo[#Data], MATCH(SnC_5[[#This Row],[Full Name]], AthleteInfo[Full name], 0), 5), 99)</f>
        <v>2006</v>
      </c>
      <c r="E272" s="7" t="str">
        <f t="array" ref="E272">IFERROR(IF(INDEX(AthleteInfo[#Data], MATCH(SnC_5[[#This Row],[Full Name]], AthleteInfo[Full name], 0), 2)&lt;&gt;"",INDEX(AthleteInfo[#Data], MATCH(SnC_5[[#This Row],[Full Name]], AthleteInfo[Full name], 0), 2), "Edit AthleteInfo Tab"), "Edit AthleteInfo Tab")</f>
        <v>M</v>
      </c>
      <c r="F272" s="6">
        <f>IFERROR(INT((G272 - INDEX(AthleteInfo[#Data], MATCH(SnC_5[[#This Row],[Full Name]], AthleteInfo[Full name], 0), 6))/365), 99)</f>
        <v>16</v>
      </c>
      <c r="G272" s="9">
        <v>44703</v>
      </c>
      <c r="H272" t="s">
        <v>629</v>
      </c>
      <c r="I272" t="s">
        <v>634</v>
      </c>
      <c r="J272">
        <v>72.099999999999994</v>
      </c>
      <c r="U272">
        <v>25</v>
      </c>
      <c r="V272">
        <v>51</v>
      </c>
      <c r="W272">
        <v>33</v>
      </c>
      <c r="X272">
        <v>19</v>
      </c>
      <c r="Y272">
        <v>191</v>
      </c>
      <c r="Z272">
        <v>420</v>
      </c>
      <c r="AA272">
        <v>110</v>
      </c>
      <c r="AC272" t="s">
        <v>692</v>
      </c>
      <c r="AD272" t="s">
        <v>733</v>
      </c>
      <c r="AE272" t="s">
        <v>734</v>
      </c>
      <c r="AF272" t="s">
        <v>735</v>
      </c>
      <c r="AI272">
        <v>0.8095</v>
      </c>
      <c r="AJ272">
        <v>3.2204999999999999</v>
      </c>
      <c r="AK272">
        <v>26.92</v>
      </c>
      <c r="AN272">
        <v>25.33</v>
      </c>
      <c r="AO272">
        <v>2373.31</v>
      </c>
    </row>
    <row r="273" spans="1:44">
      <c r="A273" s="3" t="str">
        <f>CONCATENATE(SnC_5[[#This Row],[Full Name]], "   ", TEXT(SnC_5[[#This Row],[Date]], "yyyy-mm-dd"))</f>
        <v>Ruby Serrouya   2022-05-22</v>
      </c>
      <c r="B273" s="3" t="str">
        <f>CONCATENATE(SnC_5[[#This Row],[First Name]], " ", SnC_5[[#This Row],[Last Name]])</f>
        <v>Ruby Serrouya</v>
      </c>
      <c r="C273" s="4">
        <f>IFERROR(YEAR(G273) - YEAR(INDEX(AthleteInfo[#Data], MATCH(SnC_5[[#This Row],[Full Name]], AthleteInfo[Full name], 0), 6)), 99)</f>
        <v>16</v>
      </c>
      <c r="D273" s="4">
        <f>IFERROR(INDEX(AthleteInfo[#Data], MATCH(SnC_5[[#This Row],[Full Name]], AthleteInfo[Full name], 0), 5), 99)</f>
        <v>2006</v>
      </c>
      <c r="E273" s="7" t="str">
        <f t="array" ref="E273">IFERROR(IF(INDEX(AthleteInfo[#Data], MATCH(SnC_5[[#This Row],[Full Name]], AthleteInfo[Full name], 0), 2)&lt;&gt;"",INDEX(AthleteInfo[#Data], MATCH(SnC_5[[#This Row],[Full Name]], AthleteInfo[Full name], 0), 2), "Edit AthleteInfo Tab"), "Edit AthleteInfo Tab")</f>
        <v>F</v>
      </c>
      <c r="F273" s="6">
        <f>IFERROR(INT((G273 - INDEX(AthleteInfo[#Data], MATCH(SnC_5[[#This Row],[Full Name]], AthleteInfo[Full name], 0), 6))/365), 99)</f>
        <v>15</v>
      </c>
      <c r="G273" s="9">
        <v>44703</v>
      </c>
      <c r="H273" t="s">
        <v>736</v>
      </c>
      <c r="I273" t="s">
        <v>737</v>
      </c>
      <c r="J273">
        <v>61.9</v>
      </c>
      <c r="U273" s="2">
        <v>15</v>
      </c>
      <c r="V273" s="2">
        <v>103</v>
      </c>
      <c r="W273" s="2">
        <v>70</v>
      </c>
      <c r="X273" s="2">
        <v>12</v>
      </c>
      <c r="Y273" s="2">
        <v>229</v>
      </c>
      <c r="Z273" s="2">
        <v>420</v>
      </c>
      <c r="AA273" s="2">
        <v>108</v>
      </c>
      <c r="AB273" s="2">
        <v>101</v>
      </c>
      <c r="AC273" t="s">
        <v>692</v>
      </c>
      <c r="AD273">
        <v>-1</v>
      </c>
      <c r="AE273" t="s">
        <v>738</v>
      </c>
      <c r="AF273" t="s">
        <v>739</v>
      </c>
      <c r="AO273">
        <v>1950.66</v>
      </c>
    </row>
    <row r="274" spans="1:44">
      <c r="A274" s="3" t="str">
        <f>CONCATENATE(SnC_5[[#This Row],[Full Name]], "   ", TEXT(SnC_5[[#This Row],[Date]], "yyyy-mm-dd"))</f>
        <v>Ryan Goodwin   2022-05-22</v>
      </c>
      <c r="B274" s="3" t="str">
        <f>CONCATENATE(SnC_5[[#This Row],[First Name]], " ", SnC_5[[#This Row],[Last Name]])</f>
        <v>Ryan Goodwin</v>
      </c>
      <c r="C274" s="4">
        <f>IFERROR(YEAR(G274) - YEAR(INDEX(AthleteInfo[#Data], MATCH(SnC_5[[#This Row],[Full Name]], AthleteInfo[Full name], 0), 6)), 99)</f>
        <v>17</v>
      </c>
      <c r="D274" s="4">
        <f>IFERROR(INDEX(AthleteInfo[#Data], MATCH(SnC_5[[#This Row],[Full Name]], AthleteInfo[Full name], 0), 5), 99)</f>
        <v>2005</v>
      </c>
      <c r="E274" s="7" t="str">
        <f t="array" ref="E274">IFERROR(IF(INDEX(AthleteInfo[#Data], MATCH(SnC_5[[#This Row],[Full Name]], AthleteInfo[Full name], 0), 2)&lt;&gt;"",INDEX(AthleteInfo[#Data], MATCH(SnC_5[[#This Row],[Full Name]], AthleteInfo[Full name], 0), 2), "Edit AthleteInfo Tab"), "Edit AthleteInfo Tab")</f>
        <v>M</v>
      </c>
      <c r="F274" s="6">
        <f>IFERROR(INT((G274 - INDEX(AthleteInfo[#Data], MATCH(SnC_5[[#This Row],[Full Name]], AthleteInfo[Full name], 0), 6))/365), 99)</f>
        <v>16</v>
      </c>
      <c r="G274" s="9">
        <v>44703</v>
      </c>
      <c r="H274" t="s">
        <v>628</v>
      </c>
      <c r="I274" t="s">
        <v>478</v>
      </c>
      <c r="J274">
        <v>61.8</v>
      </c>
      <c r="U274">
        <v>25</v>
      </c>
      <c r="V274">
        <v>15</v>
      </c>
      <c r="W274">
        <v>22</v>
      </c>
      <c r="X274">
        <v>17</v>
      </c>
      <c r="Y274">
        <v>194</v>
      </c>
      <c r="Z274">
        <v>420</v>
      </c>
      <c r="AA274">
        <v>107</v>
      </c>
      <c r="AB274">
        <v>122</v>
      </c>
      <c r="AC274" t="s">
        <v>713</v>
      </c>
      <c r="AF274" t="s">
        <v>740</v>
      </c>
      <c r="AI274">
        <v>0.74650000000000005</v>
      </c>
      <c r="AJ274">
        <v>4.0460000000000003</v>
      </c>
      <c r="AK274">
        <v>29.53</v>
      </c>
      <c r="AN274">
        <v>29.68</v>
      </c>
      <c r="AO274">
        <v>2374.31</v>
      </c>
      <c r="AR274" t="s">
        <v>609</v>
      </c>
    </row>
    <row r="275" spans="1:44">
      <c r="A275" s="3" t="str">
        <f>CONCATENATE(SnC_5[[#This Row],[Full Name]], "   ", TEXT(SnC_5[[#This Row],[Date]], "yyyy-mm-dd"))</f>
        <v>Ava Wimbush   2022-05-22</v>
      </c>
      <c r="B275" s="3" t="str">
        <f>CONCATENATE(SnC_5[[#This Row],[First Name]], " ", SnC_5[[#This Row],[Last Name]])</f>
        <v>Ava Wimbush</v>
      </c>
      <c r="C275" s="4">
        <f>IFERROR(YEAR(G275) - YEAR(INDEX(AthleteInfo[#Data], MATCH(SnC_5[[#This Row],[Full Name]], AthleteInfo[Full name], 0), 6)), 99)</f>
        <v>16</v>
      </c>
      <c r="D275" s="4">
        <f>IFERROR(INDEX(AthleteInfo[#Data], MATCH(SnC_5[[#This Row],[Full Name]], AthleteInfo[Full name], 0), 5), 99)</f>
        <v>2006</v>
      </c>
      <c r="E275" s="7" t="str">
        <f t="array" ref="E275">IFERROR(IF(INDEX(AthleteInfo[#Data], MATCH(SnC_5[[#This Row],[Full Name]], AthleteInfo[Full name], 0), 2)&lt;&gt;"",INDEX(AthleteInfo[#Data], MATCH(SnC_5[[#This Row],[Full Name]], AthleteInfo[Full name], 0), 2), "Edit AthleteInfo Tab"), "Edit AthleteInfo Tab")</f>
        <v>F</v>
      </c>
      <c r="F275" s="6">
        <f>IFERROR(INT((G275 - INDEX(AthleteInfo[#Data], MATCH(SnC_5[[#This Row],[Full Name]], AthleteInfo[Full name], 0), 6))/365), 99)</f>
        <v>16</v>
      </c>
      <c r="G275" s="9">
        <v>44703</v>
      </c>
      <c r="H275" t="s">
        <v>741</v>
      </c>
      <c r="I275" t="s">
        <v>742</v>
      </c>
      <c r="J275">
        <v>57.8</v>
      </c>
      <c r="U275" s="2">
        <v>15</v>
      </c>
      <c r="V275" s="2">
        <v>55</v>
      </c>
      <c r="W275" s="2">
        <v>78</v>
      </c>
      <c r="X275" s="2">
        <v>8</v>
      </c>
      <c r="Y275" s="2">
        <v>249</v>
      </c>
      <c r="Z275" s="2">
        <v>420</v>
      </c>
      <c r="AA275" s="2">
        <v>98</v>
      </c>
      <c r="AB275" s="2">
        <v>89</v>
      </c>
      <c r="AC275" t="s">
        <v>692</v>
      </c>
      <c r="AE275" t="s">
        <v>705</v>
      </c>
      <c r="AF275" t="s">
        <v>743</v>
      </c>
      <c r="AI275">
        <v>0.96</v>
      </c>
      <c r="AJ275">
        <v>3.0994000000000002</v>
      </c>
      <c r="AK275">
        <v>27.94</v>
      </c>
      <c r="AN275">
        <v>24.21</v>
      </c>
      <c r="AO275">
        <v>2201.17</v>
      </c>
    </row>
    <row r="276" spans="1:44">
      <c r="A276" s="3" t="str">
        <f>CONCATENATE(SnC_5[[#This Row],[Full Name]], "   ", TEXT(SnC_5[[#This Row],[Date]], "yyyy-mm-dd"))</f>
        <v>Aidan Hay   2022-05-22</v>
      </c>
      <c r="B276" s="3" t="str">
        <f>CONCATENATE(SnC_5[[#This Row],[First Name]], " ", SnC_5[[#This Row],[Last Name]])</f>
        <v>Aidan Hay</v>
      </c>
      <c r="C276" s="4">
        <f>IFERROR(YEAR(G276) - YEAR(INDEX(AthleteInfo[#Data], MATCH(SnC_5[[#This Row],[Full Name]], AthleteInfo[Full name], 0), 6)), 99)</f>
        <v>18</v>
      </c>
      <c r="D276" s="4">
        <f>IFERROR(INDEX(AthleteInfo[#Data], MATCH(SnC_5[[#This Row],[Full Name]], AthleteInfo[Full name], 0), 5), 99)</f>
        <v>2004</v>
      </c>
      <c r="E276" s="7" t="str">
        <f t="array" ref="E276">IFERROR(IF(INDEX(AthleteInfo[#Data], MATCH(SnC_5[[#This Row],[Full Name]], AthleteInfo[Full name], 0), 2)&lt;&gt;"",INDEX(AthleteInfo[#Data], MATCH(SnC_5[[#This Row],[Full Name]], AthleteInfo[Full name], 0), 2), "Edit AthleteInfo Tab"), "Edit AthleteInfo Tab")</f>
        <v>M</v>
      </c>
      <c r="F276" s="6">
        <f>IFERROR(INT((G276 - INDEX(AthleteInfo[#Data], MATCH(SnC_5[[#This Row],[Full Name]], AthleteInfo[Full name], 0), 6))/365), 99)</f>
        <v>18</v>
      </c>
      <c r="G276" s="9">
        <v>44703</v>
      </c>
      <c r="H276" t="s">
        <v>544</v>
      </c>
      <c r="I276" t="s">
        <v>545</v>
      </c>
      <c r="J276">
        <v>70.400000000000006</v>
      </c>
      <c r="U276">
        <v>25</v>
      </c>
      <c r="V276">
        <v>37</v>
      </c>
      <c r="W276">
        <v>32</v>
      </c>
      <c r="X276">
        <v>15</v>
      </c>
      <c r="Y276">
        <v>187</v>
      </c>
      <c r="Z276">
        <v>420</v>
      </c>
      <c r="AA276">
        <v>97</v>
      </c>
      <c r="AB276">
        <v>96</v>
      </c>
      <c r="AC276" t="s">
        <v>692</v>
      </c>
      <c r="AD276" t="s">
        <v>728</v>
      </c>
      <c r="AF276" t="s">
        <v>744</v>
      </c>
      <c r="AI276">
        <v>0.89959999999999996</v>
      </c>
      <c r="AJ276">
        <v>2.9643999999999999</v>
      </c>
      <c r="AK276">
        <v>30.96</v>
      </c>
      <c r="AN276">
        <v>27.38</v>
      </c>
      <c r="AO276">
        <v>2286.46</v>
      </c>
      <c r="AR276" t="s">
        <v>609</v>
      </c>
    </row>
    <row r="277" spans="1:44">
      <c r="A277" s="3" t="str">
        <f>CONCATENATE(SnC_5[[#This Row],[Full Name]], "   ", TEXT(SnC_5[[#This Row],[Date]], "yyyy-mm-dd"))</f>
        <v>Taylor Parker   2022-05-22</v>
      </c>
      <c r="B277" s="3" t="str">
        <f>CONCATENATE(SnC_5[[#This Row],[First Name]], " ", SnC_5[[#This Row],[Last Name]])</f>
        <v>Taylor Parker</v>
      </c>
      <c r="C277" s="4">
        <f>IFERROR(YEAR(G277) - YEAR(INDEX(AthleteInfo[#Data], MATCH(SnC_5[[#This Row],[Full Name]], AthleteInfo[Full name], 0), 6)), 99)</f>
        <v>17</v>
      </c>
      <c r="D277" s="4">
        <f>IFERROR(INDEX(AthleteInfo[#Data], MATCH(SnC_5[[#This Row],[Full Name]], AthleteInfo[Full name], 0), 5), 99)</f>
        <v>2005</v>
      </c>
      <c r="E277" s="7" t="str">
        <f t="array" ref="E277">IFERROR(IF(INDEX(AthleteInfo[#Data], MATCH(SnC_5[[#This Row],[Full Name]], AthleteInfo[Full name], 0), 2)&lt;&gt;"",INDEX(AthleteInfo[#Data], MATCH(SnC_5[[#This Row],[Full Name]], AthleteInfo[Full name], 0), 2), "Edit AthleteInfo Tab"), "Edit AthleteInfo Tab")</f>
        <v>F</v>
      </c>
      <c r="F277" s="6">
        <f>IFERROR(INT((G277 - INDEX(AthleteInfo[#Data], MATCH(SnC_5[[#This Row],[Full Name]], AthleteInfo[Full name], 0), 6))/365), 99)</f>
        <v>17</v>
      </c>
      <c r="G277" s="9">
        <v>44703</v>
      </c>
      <c r="H277" t="s">
        <v>745</v>
      </c>
      <c r="I277" t="s">
        <v>746</v>
      </c>
      <c r="J277">
        <v>67.8</v>
      </c>
      <c r="U277" s="2">
        <v>15</v>
      </c>
      <c r="V277" s="2">
        <v>39</v>
      </c>
      <c r="W277" s="2">
        <v>88</v>
      </c>
      <c r="X277" s="2">
        <v>0</v>
      </c>
      <c r="Y277" s="2">
        <v>198</v>
      </c>
      <c r="Z277" s="2">
        <v>420</v>
      </c>
      <c r="AA277" s="2">
        <v>94</v>
      </c>
      <c r="AB277" s="2">
        <v>121</v>
      </c>
      <c r="AC277" t="s">
        <v>713</v>
      </c>
      <c r="AD277" t="s">
        <v>707</v>
      </c>
      <c r="AE277" t="s">
        <v>707</v>
      </c>
      <c r="AF277" t="s">
        <v>747</v>
      </c>
      <c r="AI277">
        <v>0.81899999999999995</v>
      </c>
      <c r="AJ277">
        <v>3.5390000000000001</v>
      </c>
      <c r="AK277">
        <v>18.59</v>
      </c>
      <c r="AN277">
        <v>15.24</v>
      </c>
      <c r="AO277">
        <v>2155.02</v>
      </c>
    </row>
    <row r="278" spans="1:44">
      <c r="A278" s="3" t="str">
        <f>CONCATENATE(SnC_5[[#This Row],[Full Name]], "   ", TEXT(SnC_5[[#This Row],[Date]], "yyyy-mm-dd"))</f>
        <v>Chloe Witso   2022-05-22</v>
      </c>
      <c r="B278" s="3" t="str">
        <f>CONCATENATE(SnC_5[[#This Row],[First Name]], " ", SnC_5[[#This Row],[Last Name]])</f>
        <v>Chloe Witso</v>
      </c>
      <c r="C278" s="4">
        <f>IFERROR(YEAR(G278) - YEAR(INDEX(AthleteInfo[#Data], MATCH(SnC_5[[#This Row],[Full Name]], AthleteInfo[Full name], 0), 6)), 99)</f>
        <v>15</v>
      </c>
      <c r="D278" s="4">
        <f>IFERROR(INDEX(AthleteInfo[#Data], MATCH(SnC_5[[#This Row],[Full Name]], AthleteInfo[Full name], 0), 5), 99)</f>
        <v>2007</v>
      </c>
      <c r="E278" s="7" t="str">
        <f t="array" ref="E278">IFERROR(IF(INDEX(AthleteInfo[#Data], MATCH(SnC_5[[#This Row],[Full Name]], AthleteInfo[Full name], 0), 2)&lt;&gt;"",INDEX(AthleteInfo[#Data], MATCH(SnC_5[[#This Row],[Full Name]], AthleteInfo[Full name], 0), 2), "Edit AthleteInfo Tab"), "Edit AthleteInfo Tab")</f>
        <v>F</v>
      </c>
      <c r="F278" s="6">
        <f>IFERROR(INT((G278 - INDEX(AthleteInfo[#Data], MATCH(SnC_5[[#This Row],[Full Name]], AthleteInfo[Full name], 0), 6))/365), 99)</f>
        <v>14</v>
      </c>
      <c r="G278" s="9">
        <v>44703</v>
      </c>
      <c r="H278" t="s">
        <v>748</v>
      </c>
      <c r="I278" t="s">
        <v>617</v>
      </c>
      <c r="J278">
        <v>57.2</v>
      </c>
      <c r="U278" s="2">
        <v>15</v>
      </c>
      <c r="V278" s="2">
        <v>41</v>
      </c>
      <c r="W278" s="2">
        <v>43</v>
      </c>
      <c r="X278" s="2">
        <v>13</v>
      </c>
      <c r="Y278" s="2">
        <v>198</v>
      </c>
      <c r="Z278" s="2">
        <v>420</v>
      </c>
      <c r="AA278" s="2">
        <v>94</v>
      </c>
      <c r="AB278" s="2">
        <v>115</v>
      </c>
      <c r="AC278" t="s">
        <v>692</v>
      </c>
      <c r="AD278" t="s">
        <v>707</v>
      </c>
      <c r="AE278" t="s">
        <v>707</v>
      </c>
      <c r="AF278" t="s">
        <v>749</v>
      </c>
      <c r="AI278">
        <v>0.84299999999999997</v>
      </c>
      <c r="AJ278">
        <v>3.6480000000000001</v>
      </c>
      <c r="AK278">
        <v>21.57</v>
      </c>
      <c r="AN278">
        <v>20.27</v>
      </c>
      <c r="AO278">
        <v>1831.46</v>
      </c>
    </row>
    <row r="279" spans="1:44">
      <c r="A279" s="3" t="str">
        <f>CONCATENATE(SnC_5[[#This Row],[Full Name]], "   ", TEXT(SnC_5[[#This Row],[Date]], "yyyy-mm-dd"))</f>
        <v>Gavin Chatterton   2022-05-22</v>
      </c>
      <c r="B279" s="3" t="str">
        <f>CONCATENATE(SnC_5[[#This Row],[First Name]], " ", SnC_5[[#This Row],[Last Name]])</f>
        <v>Gavin Chatterton</v>
      </c>
      <c r="C279" s="4">
        <f>IFERROR(YEAR(G279) - YEAR(INDEX(AthleteInfo[#Data], MATCH(SnC_5[[#This Row],[Full Name]], AthleteInfo[Full name], 0), 6)), 99)</f>
        <v>15</v>
      </c>
      <c r="D279" s="4">
        <f>IFERROR(INDEX(AthleteInfo[#Data], MATCH(SnC_5[[#This Row],[Full Name]], AthleteInfo[Full name], 0), 5), 99)</f>
        <v>2007</v>
      </c>
      <c r="E279" s="7" t="str">
        <f t="array" ref="E279">IFERROR(IF(INDEX(AthleteInfo[#Data], MATCH(SnC_5[[#This Row],[Full Name]], AthleteInfo[Full name], 0), 2)&lt;&gt;"",INDEX(AthleteInfo[#Data], MATCH(SnC_5[[#This Row],[Full Name]], AthleteInfo[Full name], 0), 2), "Edit AthleteInfo Tab"), "Edit AthleteInfo Tab")</f>
        <v>M</v>
      </c>
      <c r="F279" s="6">
        <f>IFERROR(INT((G279 - INDEX(AthleteInfo[#Data], MATCH(SnC_5[[#This Row],[Full Name]], AthleteInfo[Full name], 0), 6))/365), 99)</f>
        <v>15</v>
      </c>
      <c r="G279" s="9">
        <v>44703</v>
      </c>
      <c r="H279" t="s">
        <v>750</v>
      </c>
      <c r="I279" t="s">
        <v>585</v>
      </c>
      <c r="J279">
        <v>51.4</v>
      </c>
      <c r="U279">
        <v>25</v>
      </c>
      <c r="V279">
        <v>26</v>
      </c>
      <c r="W279">
        <v>27</v>
      </c>
      <c r="X279">
        <v>20</v>
      </c>
      <c r="Y279">
        <v>214</v>
      </c>
      <c r="Z279">
        <v>420</v>
      </c>
      <c r="AA279">
        <v>94</v>
      </c>
      <c r="AB279">
        <v>120</v>
      </c>
      <c r="AC279" t="s">
        <v>692</v>
      </c>
      <c r="AD279" t="s">
        <v>751</v>
      </c>
      <c r="AF279" t="s">
        <v>752</v>
      </c>
      <c r="AI279">
        <v>1.5185999999999999</v>
      </c>
      <c r="AJ279">
        <v>3.1478000000000002</v>
      </c>
      <c r="AK279">
        <v>30.02</v>
      </c>
      <c r="AN279">
        <v>33.03</v>
      </c>
      <c r="AO279">
        <v>2196.71</v>
      </c>
    </row>
    <row r="280" spans="1:44">
      <c r="A280" s="3" t="str">
        <f>CONCATENATE(SnC_5[[#This Row],[Full Name]], "   ", TEXT(SnC_5[[#This Row],[Date]], "yyyy-mm-dd"))</f>
        <v>Tanner McConkey   2022-05-22</v>
      </c>
      <c r="B280" s="3" t="str">
        <f>CONCATENATE(SnC_5[[#This Row],[First Name]], " ", SnC_5[[#This Row],[Last Name]])</f>
        <v>Tanner McConkey</v>
      </c>
      <c r="C280" s="4">
        <f>IFERROR(YEAR(G280) - YEAR(INDEX(AthleteInfo[#Data], MATCH(SnC_5[[#This Row],[Full Name]], AthleteInfo[Full name], 0), 6)), 99)</f>
        <v>15</v>
      </c>
      <c r="D280" s="4">
        <f>IFERROR(INDEX(AthleteInfo[#Data], MATCH(SnC_5[[#This Row],[Full Name]], AthleteInfo[Full name], 0), 5), 99)</f>
        <v>2007</v>
      </c>
      <c r="E280" s="7" t="str">
        <f t="array" ref="E280">IFERROR(IF(INDEX(AthleteInfo[#Data], MATCH(SnC_5[[#This Row],[Full Name]], AthleteInfo[Full name], 0), 2)&lt;&gt;"",INDEX(AthleteInfo[#Data], MATCH(SnC_5[[#This Row],[Full Name]], AthleteInfo[Full name], 0), 2), "Edit AthleteInfo Tab"), "Edit AthleteInfo Tab")</f>
        <v>M</v>
      </c>
      <c r="F280" s="6">
        <f>IFERROR(INT((G280 - INDEX(AthleteInfo[#Data], MATCH(SnC_5[[#This Row],[Full Name]], AthleteInfo[Full name], 0), 6))/365), 99)</f>
        <v>15</v>
      </c>
      <c r="G280" s="9">
        <v>44703</v>
      </c>
      <c r="H280" t="s">
        <v>753</v>
      </c>
      <c r="I280" t="s">
        <v>754</v>
      </c>
      <c r="J280">
        <v>55.2</v>
      </c>
      <c r="U280">
        <v>25</v>
      </c>
      <c r="V280">
        <v>29</v>
      </c>
      <c r="W280">
        <v>27</v>
      </c>
      <c r="X280">
        <v>12</v>
      </c>
      <c r="Y280">
        <v>420</v>
      </c>
      <c r="Z280">
        <v>420</v>
      </c>
      <c r="AA280">
        <v>90</v>
      </c>
      <c r="AB280">
        <v>95</v>
      </c>
      <c r="AC280" t="s">
        <v>692</v>
      </c>
      <c r="AD280" t="s">
        <v>755</v>
      </c>
      <c r="AE280" t="s">
        <v>756</v>
      </c>
      <c r="AF280" t="s">
        <v>757</v>
      </c>
      <c r="AI280">
        <v>0.96025000000000005</v>
      </c>
      <c r="AJ280">
        <v>2.7559999999999998</v>
      </c>
      <c r="AK280">
        <v>19.91</v>
      </c>
      <c r="AN280">
        <v>18.399999999999999</v>
      </c>
      <c r="AO280">
        <v>2080.69</v>
      </c>
    </row>
    <row r="281" spans="1:44">
      <c r="A281" s="3" t="str">
        <f>CONCATENATE(SnC_5[[#This Row],[Full Name]], "   ", TEXT(SnC_5[[#This Row],[Date]], "yyyy-mm-dd"))</f>
        <v>Maeve Macleod   2022-05-22</v>
      </c>
      <c r="B281" s="3" t="str">
        <f>CONCATENATE(SnC_5[[#This Row],[First Name]], " ", SnC_5[[#This Row],[Last Name]])</f>
        <v>Maeve Macleod</v>
      </c>
      <c r="C281" s="4">
        <f>IFERROR(YEAR(G281) - YEAR(INDEX(AthleteInfo[#Data], MATCH(SnC_5[[#This Row],[Full Name]], AthleteInfo[Full name], 0), 6)), 99)</f>
        <v>17</v>
      </c>
      <c r="D281" s="4">
        <f>IFERROR(INDEX(AthleteInfo[#Data], MATCH(SnC_5[[#This Row],[Full Name]], AthleteInfo[Full name], 0), 5), 99)</f>
        <v>2005</v>
      </c>
      <c r="E281" s="7" t="str">
        <f t="array" ref="E281">IFERROR(IF(INDEX(AthleteInfo[#Data], MATCH(SnC_5[[#This Row],[Full Name]], AthleteInfo[Full name], 0), 2)&lt;&gt;"",INDEX(AthleteInfo[#Data], MATCH(SnC_5[[#This Row],[Full Name]], AthleteInfo[Full name], 0), 2), "Edit AthleteInfo Tab"), "Edit AthleteInfo Tab")</f>
        <v>F</v>
      </c>
      <c r="F281" s="6">
        <f>IFERROR(INT((G281 - INDEX(AthleteInfo[#Data], MATCH(SnC_5[[#This Row],[Full Name]], AthleteInfo[Full name], 0), 6))/365), 99)</f>
        <v>16</v>
      </c>
      <c r="G281" s="9">
        <v>44703</v>
      </c>
      <c r="H281" t="s">
        <v>646</v>
      </c>
      <c r="I281" t="s">
        <v>549</v>
      </c>
      <c r="J281">
        <v>56.9</v>
      </c>
      <c r="U281" s="2">
        <v>15</v>
      </c>
      <c r="V281" s="2">
        <v>-1</v>
      </c>
      <c r="W281" s="2">
        <v>-1</v>
      </c>
      <c r="X281" s="2">
        <v>-1</v>
      </c>
      <c r="Y281" s="2">
        <v>268</v>
      </c>
      <c r="Z281" s="2">
        <v>420</v>
      </c>
      <c r="AA281" s="2">
        <v>84</v>
      </c>
      <c r="AB281" s="2">
        <v>96</v>
      </c>
      <c r="AD281" t="s">
        <v>758</v>
      </c>
      <c r="AE281" t="s">
        <v>759</v>
      </c>
      <c r="AF281" t="s">
        <v>760</v>
      </c>
      <c r="AI281">
        <v>1.1235999999999999</v>
      </c>
      <c r="AJ281">
        <v>2.8917999999999999</v>
      </c>
      <c r="AK281">
        <v>23.02</v>
      </c>
      <c r="AN281">
        <v>21.11</v>
      </c>
    </row>
    <row r="282" spans="1:44">
      <c r="A282" s="3" t="str">
        <f>CONCATENATE(SnC_5[[#This Row],[Full Name]], "   ", TEXT(SnC_5[[#This Row],[Date]], "yyyy-mm-dd"))</f>
        <v>Anna Segelken   2022-05-22</v>
      </c>
      <c r="B282" s="3" t="str">
        <f>CONCATENATE(SnC_5[[#This Row],[First Name]], " ", SnC_5[[#This Row],[Last Name]])</f>
        <v>Anna Segelken</v>
      </c>
      <c r="C282" s="4">
        <f>IFERROR(YEAR(G282) - YEAR(INDEX(AthleteInfo[#Data], MATCH(SnC_5[[#This Row],[Full Name]], AthleteInfo[Full name], 0), 6)), 99)</f>
        <v>15</v>
      </c>
      <c r="D282" s="4">
        <f>IFERROR(INDEX(AthleteInfo[#Data], MATCH(SnC_5[[#This Row],[Full Name]], AthleteInfo[Full name], 0), 5), 99)</f>
        <v>2007</v>
      </c>
      <c r="E282" s="7" t="str">
        <f t="array" ref="E282">IFERROR(IF(INDEX(AthleteInfo[#Data], MATCH(SnC_5[[#This Row],[Full Name]], AthleteInfo[Full name], 0), 2)&lt;&gt;"",INDEX(AthleteInfo[#Data], MATCH(SnC_5[[#This Row],[Full Name]], AthleteInfo[Full name], 0), 2), "Edit AthleteInfo Tab"), "Edit AthleteInfo Tab")</f>
        <v>F</v>
      </c>
      <c r="F282" s="6">
        <f>IFERROR(INT((G282 - INDEX(AthleteInfo[#Data], MATCH(SnC_5[[#This Row],[Full Name]], AthleteInfo[Full name], 0), 6))/365), 99)</f>
        <v>15</v>
      </c>
      <c r="G282" s="9">
        <v>44703</v>
      </c>
      <c r="H282" t="s">
        <v>457</v>
      </c>
      <c r="I282" t="s">
        <v>761</v>
      </c>
      <c r="J282">
        <v>67.3</v>
      </c>
      <c r="U282" s="2">
        <v>15</v>
      </c>
      <c r="V282" s="2">
        <v>35</v>
      </c>
      <c r="W282" s="2">
        <v>49</v>
      </c>
      <c r="X282" s="2">
        <v>1</v>
      </c>
      <c r="Y282" s="2">
        <v>399</v>
      </c>
      <c r="Z282" s="2">
        <v>420</v>
      </c>
      <c r="AA282" s="2">
        <v>80</v>
      </c>
      <c r="AB282" s="2">
        <v>83</v>
      </c>
      <c r="AC282" t="s">
        <v>692</v>
      </c>
      <c r="AD282" t="s">
        <v>698</v>
      </c>
      <c r="AE282" t="s">
        <v>698</v>
      </c>
      <c r="AF282" t="s">
        <v>762</v>
      </c>
      <c r="AI282">
        <v>1.1419999999999999</v>
      </c>
      <c r="AJ282">
        <v>3.3439999999999999</v>
      </c>
      <c r="AK282">
        <v>22.48</v>
      </c>
      <c r="AN282">
        <v>21.2</v>
      </c>
      <c r="AO282">
        <v>2102.21</v>
      </c>
    </row>
    <row r="283" spans="1:44">
      <c r="A283" s="3" t="str">
        <f>CONCATENATE(SnC_5[[#This Row],[Full Name]], "   ", TEXT(SnC_5[[#This Row],[Date]], "yyyy-mm-dd"))</f>
        <v>Carly Ram   2022-05-22</v>
      </c>
      <c r="B283" s="3" t="str">
        <f>CONCATENATE(SnC_5[[#This Row],[First Name]], " ", SnC_5[[#This Row],[Last Name]])</f>
        <v>Carly Ram</v>
      </c>
      <c r="C283" s="4">
        <f>IFERROR(YEAR(G283) - YEAR(INDEX(AthleteInfo[#Data], MATCH(SnC_5[[#This Row],[Full Name]], AthleteInfo[Full name], 0), 6)), 99)</f>
        <v>16</v>
      </c>
      <c r="D283" s="4">
        <f>IFERROR(INDEX(AthleteInfo[#Data], MATCH(SnC_5[[#This Row],[Full Name]], AthleteInfo[Full name], 0), 5), 99)</f>
        <v>2006</v>
      </c>
      <c r="E283" s="7" t="str">
        <f t="array" ref="E283">IFERROR(IF(INDEX(AthleteInfo[#Data], MATCH(SnC_5[[#This Row],[Full Name]], AthleteInfo[Full name], 0), 2)&lt;&gt;"",INDEX(AthleteInfo[#Data], MATCH(SnC_5[[#This Row],[Full Name]], AthleteInfo[Full name], 0), 2), "Edit AthleteInfo Tab"), "Edit AthleteInfo Tab")</f>
        <v>F</v>
      </c>
      <c r="F283" s="6">
        <f>IFERROR(INT((G283 - INDEX(AthleteInfo[#Data], MATCH(SnC_5[[#This Row],[Full Name]], AthleteInfo[Full name], 0), 6))/365), 99)</f>
        <v>15</v>
      </c>
      <c r="G283" s="9">
        <v>44703</v>
      </c>
      <c r="H283" t="s">
        <v>647</v>
      </c>
      <c r="I283" t="s">
        <v>648</v>
      </c>
      <c r="J283">
        <v>51.9</v>
      </c>
      <c r="U283" s="2">
        <v>15</v>
      </c>
      <c r="V283" s="2">
        <v>30</v>
      </c>
      <c r="W283" s="2">
        <v>33</v>
      </c>
      <c r="X283" s="2">
        <v>11</v>
      </c>
      <c r="Y283" s="2">
        <v>420</v>
      </c>
      <c r="Z283" s="2">
        <v>420</v>
      </c>
      <c r="AA283" s="2">
        <v>78</v>
      </c>
      <c r="AB283" s="2">
        <v>89</v>
      </c>
      <c r="AC283" t="s">
        <v>692</v>
      </c>
      <c r="AE283" t="s">
        <v>763</v>
      </c>
      <c r="AF283" t="s">
        <v>764</v>
      </c>
      <c r="AI283">
        <v>1.3872</v>
      </c>
      <c r="AJ283">
        <v>3.6118000000000001</v>
      </c>
      <c r="AK283">
        <v>19.86</v>
      </c>
      <c r="AN283">
        <v>19.510000000000002</v>
      </c>
      <c r="AO283">
        <v>1721.85</v>
      </c>
    </row>
    <row r="284" spans="1:44">
      <c r="A284" s="3" t="str">
        <f>CONCATENATE(SnC_5[[#This Row],[Full Name]], "   ", TEXT(SnC_5[[#This Row],[Date]], "yyyy-mm-dd"))</f>
        <v>Xavier Wallace   2022-05-22</v>
      </c>
      <c r="B284" s="3" t="str">
        <f>CONCATENATE(SnC_5[[#This Row],[First Name]], " ", SnC_5[[#This Row],[Last Name]])</f>
        <v>Xavier Wallace</v>
      </c>
      <c r="C284" s="4">
        <f>IFERROR(YEAR(G284) - YEAR(INDEX(AthleteInfo[#Data], MATCH(SnC_5[[#This Row],[Full Name]], AthleteInfo[Full name], 0), 6)), 99)</f>
        <v>16</v>
      </c>
      <c r="D284" s="4">
        <f>IFERROR(INDEX(AthleteInfo[#Data], MATCH(SnC_5[[#This Row],[Full Name]], AthleteInfo[Full name], 0), 5), 99)</f>
        <v>2006</v>
      </c>
      <c r="E284" s="7" t="str">
        <f t="array" ref="E284">IFERROR(IF(INDEX(AthleteInfo[#Data], MATCH(SnC_5[[#This Row],[Full Name]], AthleteInfo[Full name], 0), 2)&lt;&gt;"",INDEX(AthleteInfo[#Data], MATCH(SnC_5[[#This Row],[Full Name]], AthleteInfo[Full name], 0), 2), "Edit AthleteInfo Tab"), "Edit AthleteInfo Tab")</f>
        <v>M</v>
      </c>
      <c r="F284" s="6">
        <f>IFERROR(INT((G284 - INDEX(AthleteInfo[#Data], MATCH(SnC_5[[#This Row],[Full Name]], AthleteInfo[Full name], 0), 6))/365), 99)</f>
        <v>15</v>
      </c>
      <c r="G284" s="9">
        <v>44703</v>
      </c>
      <c r="H284" t="s">
        <v>765</v>
      </c>
      <c r="I284" t="s">
        <v>701</v>
      </c>
      <c r="J284">
        <v>63.3</v>
      </c>
      <c r="U284">
        <v>25</v>
      </c>
      <c r="V284">
        <v>28</v>
      </c>
      <c r="W284">
        <v>36</v>
      </c>
      <c r="X284">
        <v>11</v>
      </c>
      <c r="Y284">
        <v>155</v>
      </c>
      <c r="Z284">
        <v>420</v>
      </c>
      <c r="AA284">
        <v>76</v>
      </c>
      <c r="AB284">
        <v>89</v>
      </c>
      <c r="AC284" t="s">
        <v>692</v>
      </c>
      <c r="AD284" t="s">
        <v>766</v>
      </c>
      <c r="AE284" t="s">
        <v>766</v>
      </c>
      <c r="AF284" t="s">
        <v>767</v>
      </c>
      <c r="AI284">
        <v>0.97675000000000001</v>
      </c>
      <c r="AJ284">
        <v>3.6934999999999998</v>
      </c>
      <c r="AK284">
        <v>23.75</v>
      </c>
      <c r="AN284">
        <v>25</v>
      </c>
      <c r="AO284">
        <v>2021.17</v>
      </c>
    </row>
    <row r="285" spans="1:44">
      <c r="A285" s="3" t="str">
        <f>CONCATENATE(SnC_5[[#This Row],[Full Name]], "   ", TEXT(SnC_5[[#This Row],[Date]], "yyyy-mm-dd"))</f>
        <v>Aidan Cotter   2022-05-22</v>
      </c>
      <c r="B285" s="3" t="str">
        <f>CONCATENATE(SnC_5[[#This Row],[First Name]], " ", SnC_5[[#This Row],[Last Name]])</f>
        <v>Aidan Cotter</v>
      </c>
      <c r="C285" s="4">
        <f>IFERROR(YEAR(G285) - YEAR(INDEX(AthleteInfo[#Data], MATCH(SnC_5[[#This Row],[Full Name]], AthleteInfo[Full name], 0), 6)), 99)</f>
        <v>15</v>
      </c>
      <c r="D285" s="4">
        <f>IFERROR(INDEX(AthleteInfo[#Data], MATCH(SnC_5[[#This Row],[Full Name]], AthleteInfo[Full name], 0), 5), 99)</f>
        <v>2007</v>
      </c>
      <c r="E285" s="7" t="str">
        <f t="array" ref="E285">IFERROR(IF(INDEX(AthleteInfo[#Data], MATCH(SnC_5[[#This Row],[Full Name]], AthleteInfo[Full name], 0), 2)&lt;&gt;"",INDEX(AthleteInfo[#Data], MATCH(SnC_5[[#This Row],[Full Name]], AthleteInfo[Full name], 0), 2), "Edit AthleteInfo Tab"), "Edit AthleteInfo Tab")</f>
        <v>M</v>
      </c>
      <c r="F285" s="6">
        <f>IFERROR(INT((G285 - INDEX(AthleteInfo[#Data], MATCH(SnC_5[[#This Row],[Full Name]], AthleteInfo[Full name], 0), 6))/365), 99)</f>
        <v>14</v>
      </c>
      <c r="G285" s="9">
        <v>44703</v>
      </c>
      <c r="H285" t="s">
        <v>544</v>
      </c>
      <c r="I285" t="s">
        <v>768</v>
      </c>
      <c r="J285">
        <v>69.400000000000006</v>
      </c>
      <c r="U285">
        <v>25</v>
      </c>
      <c r="V285">
        <v>32</v>
      </c>
      <c r="W285">
        <v>38</v>
      </c>
      <c r="X285">
        <v>14</v>
      </c>
      <c r="Y285">
        <v>194</v>
      </c>
      <c r="Z285">
        <v>420</v>
      </c>
      <c r="AA285">
        <v>69</v>
      </c>
      <c r="AB285">
        <v>126</v>
      </c>
      <c r="AC285" t="s">
        <v>692</v>
      </c>
      <c r="AD285" t="s">
        <v>769</v>
      </c>
      <c r="AE285" t="s">
        <v>728</v>
      </c>
      <c r="AF285" t="s">
        <v>770</v>
      </c>
      <c r="AI285">
        <v>1.0804</v>
      </c>
      <c r="AJ285">
        <v>2.6534</v>
      </c>
      <c r="AK285">
        <v>29.95</v>
      </c>
      <c r="AN285">
        <v>26.62</v>
      </c>
      <c r="AO285">
        <v>2493.42</v>
      </c>
    </row>
    <row r="286" spans="1:44">
      <c r="A286" s="3" t="str">
        <f>CONCATENATE(SnC_5[[#This Row],[Full Name]], "   ", TEXT(SnC_5[[#This Row],[Date]], "yyyy-mm-dd"))</f>
        <v>Axel Hostyn   2022-05-22</v>
      </c>
      <c r="B286" s="3" t="str">
        <f>CONCATENATE(SnC_5[[#This Row],[First Name]], " ", SnC_5[[#This Row],[Last Name]])</f>
        <v>Axel Hostyn</v>
      </c>
      <c r="C286" s="4">
        <f>IFERROR(YEAR(G286) - YEAR(INDEX(AthleteInfo[#Data], MATCH(SnC_5[[#This Row],[Full Name]], AthleteInfo[Full name], 0), 6)), 99)</f>
        <v>15</v>
      </c>
      <c r="D286" s="4">
        <f>IFERROR(INDEX(AthleteInfo[#Data], MATCH(SnC_5[[#This Row],[Full Name]], AthleteInfo[Full name], 0), 5), 99)</f>
        <v>2007</v>
      </c>
      <c r="E286" s="7" t="str">
        <f t="array" ref="E286">IFERROR(IF(INDEX(AthleteInfo[#Data], MATCH(SnC_5[[#This Row],[Full Name]], AthleteInfo[Full name], 0), 2)&lt;&gt;"",INDEX(AthleteInfo[#Data], MATCH(SnC_5[[#This Row],[Full Name]], AthleteInfo[Full name], 0), 2), "Edit AthleteInfo Tab"), "Edit AthleteInfo Tab")</f>
        <v>M</v>
      </c>
      <c r="F286" s="6">
        <f>IFERROR(INT((G286 - INDEX(AthleteInfo[#Data], MATCH(SnC_5[[#This Row],[Full Name]], AthleteInfo[Full name], 0), 6))/365), 99)</f>
        <v>15</v>
      </c>
      <c r="G286" s="9">
        <v>44703</v>
      </c>
      <c r="H286" t="s">
        <v>771</v>
      </c>
      <c r="I286" t="s">
        <v>772</v>
      </c>
      <c r="J286">
        <v>78.099999999999994</v>
      </c>
      <c r="U286">
        <v>25</v>
      </c>
      <c r="V286">
        <v>42</v>
      </c>
      <c r="W286">
        <v>50</v>
      </c>
      <c r="X286">
        <v>10</v>
      </c>
      <c r="Y286">
        <v>120</v>
      </c>
      <c r="Z286">
        <v>420</v>
      </c>
      <c r="AA286">
        <v>69</v>
      </c>
      <c r="AB286">
        <v>91</v>
      </c>
      <c r="AC286" t="s">
        <v>692</v>
      </c>
      <c r="AD286" t="s">
        <v>751</v>
      </c>
      <c r="AE286" t="s">
        <v>698</v>
      </c>
      <c r="AF286" t="s">
        <v>773</v>
      </c>
      <c r="AI286">
        <v>0.80449999999999999</v>
      </c>
      <c r="AJ286">
        <v>4.1372499999999999</v>
      </c>
      <c r="AK286">
        <v>34.4</v>
      </c>
      <c r="AN286">
        <v>23.67</v>
      </c>
      <c r="AO286">
        <v>2922.54</v>
      </c>
    </row>
    <row r="287" spans="1:44">
      <c r="A287" s="3" t="str">
        <f>CONCATENATE(SnC_5[[#This Row],[Full Name]], "   ", TEXT(SnC_5[[#This Row],[Date]], "yyyy-mm-dd"))</f>
        <v>Koby Clark   2022-05-22</v>
      </c>
      <c r="B287" s="3" t="str">
        <f>CONCATENATE(SnC_5[[#This Row],[First Name]], " ", SnC_5[[#This Row],[Last Name]])</f>
        <v>Koby Clark</v>
      </c>
      <c r="C287" s="4">
        <f>IFERROR(YEAR(G287) - YEAR(INDEX(AthleteInfo[#Data], MATCH(SnC_5[[#This Row],[Full Name]], AthleteInfo[Full name], 0), 6)), 99)</f>
        <v>15</v>
      </c>
      <c r="D287" s="4">
        <f>IFERROR(INDEX(AthleteInfo[#Data], MATCH(SnC_5[[#This Row],[Full Name]], AthleteInfo[Full name], 0), 5), 99)</f>
        <v>2007</v>
      </c>
      <c r="E287" s="7" t="str">
        <f t="array" ref="E287">IFERROR(IF(INDEX(AthleteInfo[#Data], MATCH(SnC_5[[#This Row],[Full Name]], AthleteInfo[Full name], 0), 2)&lt;&gt;"",INDEX(AthleteInfo[#Data], MATCH(SnC_5[[#This Row],[Full Name]], AthleteInfo[Full name], 0), 2), "Edit AthleteInfo Tab"), "Edit AthleteInfo Tab")</f>
        <v>M</v>
      </c>
      <c r="F287" s="6">
        <f>IFERROR(INT((G287 - INDEX(AthleteInfo[#Data], MATCH(SnC_5[[#This Row],[Full Name]], AthleteInfo[Full name], 0), 6))/365), 99)</f>
        <v>15</v>
      </c>
      <c r="G287" s="9">
        <v>44703</v>
      </c>
      <c r="H287" t="s">
        <v>774</v>
      </c>
      <c r="I287" t="s">
        <v>775</v>
      </c>
      <c r="J287">
        <v>64.2</v>
      </c>
      <c r="U287">
        <v>25</v>
      </c>
      <c r="V287">
        <v>27</v>
      </c>
      <c r="W287">
        <v>34</v>
      </c>
      <c r="X287">
        <v>4</v>
      </c>
      <c r="Y287">
        <v>420</v>
      </c>
      <c r="Z287">
        <v>420</v>
      </c>
      <c r="AA287">
        <v>67</v>
      </c>
      <c r="AB287">
        <v>67</v>
      </c>
      <c r="AC287" t="s">
        <v>692</v>
      </c>
      <c r="AD287" t="s">
        <v>776</v>
      </c>
      <c r="AE287" t="s">
        <v>777</v>
      </c>
      <c r="AF287" t="s">
        <v>778</v>
      </c>
      <c r="AI287">
        <v>1.4332</v>
      </c>
      <c r="AJ287">
        <v>3.0592000000000001</v>
      </c>
      <c r="AK287">
        <v>29.38</v>
      </c>
      <c r="AN287">
        <v>25.48</v>
      </c>
      <c r="AO287">
        <v>2480.15</v>
      </c>
    </row>
    <row r="288" spans="1:44">
      <c r="A288" s="3" t="str">
        <f>CONCATENATE(SnC_5[[#This Row],[Full Name]], "   ", TEXT(SnC_5[[#This Row],[Date]], "yyyy-mm-dd"))</f>
        <v>Dustin Hay   2022-05-22</v>
      </c>
      <c r="B288" s="3" t="str">
        <f>CONCATENATE(SnC_5[[#This Row],[First Name]], " ", SnC_5[[#This Row],[Last Name]])</f>
        <v>Dustin Hay</v>
      </c>
      <c r="C288" s="4">
        <f>IFERROR(YEAR(G288) - YEAR(INDEX(AthleteInfo[#Data], MATCH(SnC_5[[#This Row],[Full Name]], AthleteInfo[Full name], 0), 6)), 99)</f>
        <v>17</v>
      </c>
      <c r="D288" s="4">
        <f>IFERROR(INDEX(AthleteInfo[#Data], MATCH(SnC_5[[#This Row],[Full Name]], AthleteInfo[Full name], 0), 5), 99)</f>
        <v>2005</v>
      </c>
      <c r="E288" s="7" t="str">
        <f t="array" ref="E288">IFERROR(IF(INDEX(AthleteInfo[#Data], MATCH(SnC_5[[#This Row],[Full Name]], AthleteInfo[Full name], 0), 2)&lt;&gt;"",INDEX(AthleteInfo[#Data], MATCH(SnC_5[[#This Row],[Full Name]], AthleteInfo[Full name], 0), 2), "Edit AthleteInfo Tab"), "Edit AthleteInfo Tab")</f>
        <v>M</v>
      </c>
      <c r="F288" s="6">
        <f>IFERROR(INT((G288 - INDEX(AthleteInfo[#Data], MATCH(SnC_5[[#This Row],[Full Name]], AthleteInfo[Full name], 0), 6))/365), 99)</f>
        <v>16</v>
      </c>
      <c r="G288" s="9">
        <v>44703</v>
      </c>
      <c r="H288" t="s">
        <v>604</v>
      </c>
      <c r="I288" t="s">
        <v>545</v>
      </c>
      <c r="J288">
        <v>72.099999999999994</v>
      </c>
      <c r="U288">
        <v>25</v>
      </c>
      <c r="V288">
        <v>10</v>
      </c>
      <c r="W288">
        <v>24</v>
      </c>
      <c r="X288">
        <v>9</v>
      </c>
      <c r="Y288">
        <v>242</v>
      </c>
      <c r="Z288">
        <v>420</v>
      </c>
      <c r="AA288">
        <v>60</v>
      </c>
      <c r="AB288">
        <v>87</v>
      </c>
      <c r="AC288" t="s">
        <v>692</v>
      </c>
      <c r="AD288" t="s">
        <v>707</v>
      </c>
      <c r="AE288" t="s">
        <v>707</v>
      </c>
      <c r="AF288" t="s">
        <v>779</v>
      </c>
      <c r="AI288">
        <v>1.022</v>
      </c>
      <c r="AJ288">
        <v>3.6190000000000002</v>
      </c>
      <c r="AK288">
        <v>30.65</v>
      </c>
      <c r="AN288">
        <v>25.3</v>
      </c>
      <c r="AO288">
        <v>2008.4</v>
      </c>
      <c r="AR288" t="s">
        <v>609</v>
      </c>
    </row>
    <row r="289" spans="1:44">
      <c r="A289" s="3" t="str">
        <f>CONCATENATE(SnC_5[[#This Row],[Full Name]], "   ", TEXT(SnC_5[[#This Row],[Date]], "yyyy-mm-dd"))</f>
        <v>Aiden Armstrong   2022-09-16</v>
      </c>
      <c r="B289" s="3" t="str">
        <f>CONCATENATE(SnC_5[[#This Row],[First Name]], " ", SnC_5[[#This Row],[Last Name]])</f>
        <v>Aiden Armstrong</v>
      </c>
      <c r="C289" s="4">
        <f>IFERROR(YEAR(G289) - YEAR(INDEX(AthleteInfo[#Data], MATCH(SnC_5[[#This Row],[Full Name]], AthleteInfo[Full name], 0), 6)), 99)</f>
        <v>99</v>
      </c>
      <c r="D289" s="4">
        <f>IFERROR(INDEX(AthleteInfo[#Data], MATCH(SnC_5[[#This Row],[Full Name]], AthleteInfo[Full name], 0), 5), 99)</f>
        <v>99</v>
      </c>
      <c r="E289" s="7" t="str">
        <f t="array" ref="E289">IFERROR(IF(INDEX(AthleteInfo[#Data], MATCH(SnC_5[[#This Row],[Full Name]], AthleteInfo[Full name], 0), 2)&lt;&gt;"",INDEX(AthleteInfo[#Data], MATCH(SnC_5[[#This Row],[Full Name]], AthleteInfo[Full name], 0), 2), "Edit AthleteInfo Tab"), "Edit AthleteInfo Tab")</f>
        <v>Edit AthleteInfo Tab</v>
      </c>
      <c r="F289" s="6">
        <f>IFERROR(INT((G289 - INDEX(AthleteInfo[#Data], MATCH(SnC_5[[#This Row],[Full Name]], AthleteInfo[Full name], 0), 6))/365), 99)</f>
        <v>99</v>
      </c>
      <c r="G289" s="9">
        <v>44820</v>
      </c>
      <c r="H289" t="s">
        <v>491</v>
      </c>
      <c r="I289" t="s">
        <v>780</v>
      </c>
      <c r="J289">
        <v>78.010000000000005</v>
      </c>
      <c r="U289">
        <v>25</v>
      </c>
      <c r="V289">
        <v>43</v>
      </c>
      <c r="W289">
        <v>42</v>
      </c>
      <c r="X289">
        <v>16</v>
      </c>
      <c r="AI289">
        <v>1.32</v>
      </c>
      <c r="AJ289">
        <v>2.99</v>
      </c>
      <c r="AK289">
        <v>37.94</v>
      </c>
      <c r="AN289">
        <v>35.659999999999997</v>
      </c>
      <c r="AO289">
        <v>3015.59</v>
      </c>
      <c r="AR289" t="s">
        <v>781</v>
      </c>
    </row>
    <row r="290" spans="1:44">
      <c r="A290" s="3" t="str">
        <f>CONCATENATE(SnC_5[[#This Row],[Full Name]], "   ", TEXT(SnC_5[[#This Row],[Date]], "yyyy-mm-dd"))</f>
        <v>Alison Mackie   2022-09-16</v>
      </c>
      <c r="B290" s="3" t="str">
        <f>CONCATENATE(SnC_5[[#This Row],[First Name]], " ", SnC_5[[#This Row],[Last Name]])</f>
        <v>Alison Mackie</v>
      </c>
      <c r="C290" s="4">
        <f>IFERROR(YEAR(G290) - YEAR(INDEX(AthleteInfo[#Data], MATCH(SnC_5[[#This Row],[Full Name]], AthleteInfo[Full name], 0), 6)), 99)</f>
        <v>99</v>
      </c>
      <c r="D290" s="4">
        <f>IFERROR(INDEX(AthleteInfo[#Data], MATCH(SnC_5[[#This Row],[Full Name]], AthleteInfo[Full name], 0), 5), 99)</f>
        <v>99</v>
      </c>
      <c r="E290" s="7" t="str">
        <f t="array" ref="E290">IFERROR(IF(INDEX(AthleteInfo[#Data], MATCH(SnC_5[[#This Row],[Full Name]], AthleteInfo[Full name], 0), 2)&lt;&gt;"",INDEX(AthleteInfo[#Data], MATCH(SnC_5[[#This Row],[Full Name]], AthleteInfo[Full name], 0), 2), "Edit AthleteInfo Tab"), "Edit AthleteInfo Tab")</f>
        <v>Edit AthleteInfo Tab</v>
      </c>
      <c r="F290" s="6">
        <f>IFERROR(INT((G290 - INDEX(AthleteInfo[#Data], MATCH(SnC_5[[#This Row],[Full Name]], AthleteInfo[Full name], 0), 6))/365), 99)</f>
        <v>99</v>
      </c>
      <c r="G290" s="9">
        <v>44820</v>
      </c>
      <c r="H290" t="s">
        <v>782</v>
      </c>
      <c r="I290" t="s">
        <v>783</v>
      </c>
      <c r="J290">
        <v>62.27</v>
      </c>
      <c r="U290" s="2">
        <v>15</v>
      </c>
      <c r="V290" s="2">
        <v>73</v>
      </c>
      <c r="W290" s="2">
        <v>44</v>
      </c>
      <c r="X290" s="2">
        <v>7</v>
      </c>
      <c r="Y290" s="2"/>
      <c r="Z290" s="2"/>
      <c r="AA290" s="2"/>
      <c r="AB290" s="2"/>
      <c r="AI290">
        <v>0.82</v>
      </c>
      <c r="AJ290">
        <v>3.4</v>
      </c>
      <c r="AK290">
        <v>32.94</v>
      </c>
      <c r="AN290">
        <v>31.54</v>
      </c>
      <c r="AO290">
        <v>2213.5700000000002</v>
      </c>
    </row>
    <row r="291" spans="1:44">
      <c r="A291" s="3" t="str">
        <f>CONCATENATE(SnC_5[[#This Row],[Full Name]], "   ", TEXT(SnC_5[[#This Row],[Date]], "yyyy-mm-dd"))</f>
        <v>Amelia Custodio   2022-09-16</v>
      </c>
      <c r="B291" s="3" t="str">
        <f>CONCATENATE(SnC_5[[#This Row],[First Name]], " ", SnC_5[[#This Row],[Last Name]])</f>
        <v>Amelia Custodio</v>
      </c>
      <c r="C291" s="4">
        <f>IFERROR(YEAR(G291) - YEAR(INDEX(AthleteInfo[#Data], MATCH(SnC_5[[#This Row],[Full Name]], AthleteInfo[Full name], 0), 6)), 99)</f>
        <v>99</v>
      </c>
      <c r="D291" s="4">
        <f>IFERROR(INDEX(AthleteInfo[#Data], MATCH(SnC_5[[#This Row],[Full Name]], AthleteInfo[Full name], 0), 5), 99)</f>
        <v>99</v>
      </c>
      <c r="E291" s="7" t="str">
        <f t="array" ref="E291">IFERROR(IF(INDEX(AthleteInfo[#Data], MATCH(SnC_5[[#This Row],[Full Name]], AthleteInfo[Full name], 0), 2)&lt;&gt;"",INDEX(AthleteInfo[#Data], MATCH(SnC_5[[#This Row],[Full Name]], AthleteInfo[Full name], 0), 2), "Edit AthleteInfo Tab"), "Edit AthleteInfo Tab")</f>
        <v>Edit AthleteInfo Tab</v>
      </c>
      <c r="F291" s="6">
        <f>IFERROR(INT((G291 - INDEX(AthleteInfo[#Data], MATCH(SnC_5[[#This Row],[Full Name]], AthleteInfo[Full name], 0), 6))/365), 99)</f>
        <v>99</v>
      </c>
      <c r="G291" s="9">
        <v>44820</v>
      </c>
      <c r="H291" t="s">
        <v>550</v>
      </c>
      <c r="I291" t="s">
        <v>784</v>
      </c>
      <c r="J291">
        <v>66.12</v>
      </c>
      <c r="U291" s="2">
        <v>15</v>
      </c>
      <c r="V291" s="2">
        <v>65</v>
      </c>
      <c r="W291" s="2">
        <v>55</v>
      </c>
      <c r="X291" s="2">
        <v>7</v>
      </c>
      <c r="Y291" s="2"/>
      <c r="Z291" s="2"/>
      <c r="AA291" s="2"/>
      <c r="AB291" s="2"/>
      <c r="AI291">
        <v>1.1299999999999999</v>
      </c>
      <c r="AJ291">
        <v>3.1</v>
      </c>
      <c r="AK291">
        <v>28.59</v>
      </c>
      <c r="AN291">
        <v>28.6</v>
      </c>
      <c r="AO291">
        <v>2310.5700000000002</v>
      </c>
      <c r="AR291" t="s">
        <v>785</v>
      </c>
    </row>
    <row r="292" spans="1:44">
      <c r="A292" s="3" t="str">
        <f>CONCATENATE(SnC_5[[#This Row],[Full Name]], "   ", TEXT(SnC_5[[#This Row],[Date]], "yyyy-mm-dd"))</f>
        <v>Jonas Rolseth   2022-09-16</v>
      </c>
      <c r="B292" s="3" t="str">
        <f>CONCATENATE(SnC_5[[#This Row],[First Name]], " ", SnC_5[[#This Row],[Last Name]])</f>
        <v>Jonas Rolseth</v>
      </c>
      <c r="C292" s="4">
        <f>IFERROR(YEAR(G292) - YEAR(INDEX(AthleteInfo[#Data], MATCH(SnC_5[[#This Row],[Full Name]], AthleteInfo[Full name], 0), 6)), 99)</f>
        <v>99</v>
      </c>
      <c r="D292" s="4">
        <f>IFERROR(INDEX(AthleteInfo[#Data], MATCH(SnC_5[[#This Row],[Full Name]], AthleteInfo[Full name], 0), 5), 99)</f>
        <v>99</v>
      </c>
      <c r="E292" s="7" t="str">
        <f t="array" ref="E292">IFERROR(IF(INDEX(AthleteInfo[#Data], MATCH(SnC_5[[#This Row],[Full Name]], AthleteInfo[Full name], 0), 2)&lt;&gt;"",INDEX(AthleteInfo[#Data], MATCH(SnC_5[[#This Row],[Full Name]], AthleteInfo[Full name], 0), 2), "Edit AthleteInfo Tab"), "Edit AthleteInfo Tab")</f>
        <v>Edit AthleteInfo Tab</v>
      </c>
      <c r="F292" s="6">
        <f>IFERROR(INT((G292 - INDEX(AthleteInfo[#Data], MATCH(SnC_5[[#This Row],[Full Name]], AthleteInfo[Full name], 0), 6))/365), 99)</f>
        <v>99</v>
      </c>
      <c r="G292" s="9">
        <v>44820</v>
      </c>
      <c r="H292" t="s">
        <v>786</v>
      </c>
      <c r="I292" t="s">
        <v>787</v>
      </c>
      <c r="J292">
        <v>65.819999999999993</v>
      </c>
      <c r="U292">
        <v>25</v>
      </c>
      <c r="V292">
        <v>46</v>
      </c>
      <c r="W292">
        <v>36</v>
      </c>
      <c r="X292">
        <v>19</v>
      </c>
      <c r="AI292">
        <v>1.0900000000000001</v>
      </c>
      <c r="AJ292">
        <v>2.66</v>
      </c>
      <c r="AK292">
        <v>36.5</v>
      </c>
      <c r="AN292">
        <v>35.61</v>
      </c>
      <c r="AO292">
        <v>2254.87</v>
      </c>
      <c r="AR292" t="s">
        <v>788</v>
      </c>
    </row>
    <row r="293" spans="1:44">
      <c r="A293" s="3" t="str">
        <f>CONCATENATE(SnC_5[[#This Row],[Full Name]], "   ", TEXT(SnC_5[[#This Row],[Date]], "yyyy-mm-dd"))</f>
        <v>Leanna Gartner   2022-09-16</v>
      </c>
      <c r="B293" s="3" t="str">
        <f>CONCATENATE(SnC_5[[#This Row],[First Name]], " ", SnC_5[[#This Row],[Last Name]])</f>
        <v>Leanna Gartner</v>
      </c>
      <c r="C293" s="4">
        <f>IFERROR(YEAR(G293) - YEAR(INDEX(AthleteInfo[#Data], MATCH(SnC_5[[#This Row],[Full Name]], AthleteInfo[Full name], 0), 6)), 99)</f>
        <v>99</v>
      </c>
      <c r="D293" s="4">
        <f>IFERROR(INDEX(AthleteInfo[#Data], MATCH(SnC_5[[#This Row],[Full Name]], AthleteInfo[Full name], 0), 5), 99)</f>
        <v>99</v>
      </c>
      <c r="E293" s="7" t="str">
        <f t="array" ref="E293">IFERROR(IF(INDEX(AthleteInfo[#Data], MATCH(SnC_5[[#This Row],[Full Name]], AthleteInfo[Full name], 0), 2)&lt;&gt;"",INDEX(AthleteInfo[#Data], MATCH(SnC_5[[#This Row],[Full Name]], AthleteInfo[Full name], 0), 2), "Edit AthleteInfo Tab"), "Edit AthleteInfo Tab")</f>
        <v>Edit AthleteInfo Tab</v>
      </c>
      <c r="F293" s="6">
        <f>IFERROR(INT((G293 - INDEX(AthleteInfo[#Data], MATCH(SnC_5[[#This Row],[Full Name]], AthleteInfo[Full name], 0), 6))/365), 99)</f>
        <v>99</v>
      </c>
      <c r="G293" s="9">
        <v>44820</v>
      </c>
      <c r="H293" t="s">
        <v>789</v>
      </c>
      <c r="I293" t="s">
        <v>790</v>
      </c>
      <c r="J293">
        <v>72.33</v>
      </c>
      <c r="U293" s="2">
        <v>15</v>
      </c>
      <c r="V293" s="2">
        <v>51</v>
      </c>
      <c r="W293" s="2">
        <v>49</v>
      </c>
      <c r="X293" s="2">
        <v>2</v>
      </c>
      <c r="Y293" s="2"/>
      <c r="Z293" s="2"/>
      <c r="AA293" s="2"/>
      <c r="AB293" s="2"/>
      <c r="AI293">
        <v>0.99</v>
      </c>
      <c r="AJ293">
        <v>2.99</v>
      </c>
      <c r="AK293">
        <v>30.96</v>
      </c>
      <c r="AN293">
        <v>24.11</v>
      </c>
      <c r="AO293">
        <v>2842.3</v>
      </c>
    </row>
    <row r="294" spans="1:44">
      <c r="A294" s="3" t="str">
        <f>CONCATENATE(SnC_5[[#This Row],[Full Name]], "   ", TEXT(SnC_5[[#This Row],[Date]], "yyyy-mm-dd"))</f>
        <v>Max Stark   2022-09-16</v>
      </c>
      <c r="B294" s="3" t="str">
        <f>CONCATENATE(SnC_5[[#This Row],[First Name]], " ", SnC_5[[#This Row],[Last Name]])</f>
        <v>Max Stark</v>
      </c>
      <c r="C294" s="4">
        <f>IFERROR(YEAR(G294) - YEAR(INDEX(AthleteInfo[#Data], MATCH(SnC_5[[#This Row],[Full Name]], AthleteInfo[Full name], 0), 6)), 99)</f>
        <v>99</v>
      </c>
      <c r="D294" s="4">
        <f>IFERROR(INDEX(AthleteInfo[#Data], MATCH(SnC_5[[#This Row],[Full Name]], AthleteInfo[Full name], 0), 5), 99)</f>
        <v>99</v>
      </c>
      <c r="E294" s="7" t="str">
        <f t="array" ref="E294">IFERROR(IF(INDEX(AthleteInfo[#Data], MATCH(SnC_5[[#This Row],[Full Name]], AthleteInfo[Full name], 0), 2)&lt;&gt;"",INDEX(AthleteInfo[#Data], MATCH(SnC_5[[#This Row],[Full Name]], AthleteInfo[Full name], 0), 2), "Edit AthleteInfo Tab"), "Edit AthleteInfo Tab")</f>
        <v>Edit AthleteInfo Tab</v>
      </c>
      <c r="F294" s="6">
        <f>IFERROR(INT((G294 - INDEX(AthleteInfo[#Data], MATCH(SnC_5[[#This Row],[Full Name]], AthleteInfo[Full name], 0), 6))/365), 99)</f>
        <v>99</v>
      </c>
      <c r="G294" s="9">
        <v>44820</v>
      </c>
      <c r="H294" t="s">
        <v>791</v>
      </c>
      <c r="I294" t="s">
        <v>792</v>
      </c>
      <c r="J294">
        <v>74</v>
      </c>
      <c r="U294">
        <v>25</v>
      </c>
      <c r="V294">
        <v>41</v>
      </c>
      <c r="W294">
        <v>46</v>
      </c>
      <c r="X294">
        <v>15</v>
      </c>
      <c r="AI294">
        <v>0.79</v>
      </c>
      <c r="AJ294">
        <v>3.13</v>
      </c>
      <c r="AK294">
        <v>32.18</v>
      </c>
      <c r="AN294">
        <v>29.49</v>
      </c>
      <c r="AO294">
        <v>2969.58</v>
      </c>
      <c r="AR294" t="s">
        <v>609</v>
      </c>
    </row>
    <row r="295" spans="1:44">
      <c r="A295" s="3" t="str">
        <f>CONCATENATE(SnC_5[[#This Row],[Full Name]], "   ", TEXT(SnC_5[[#This Row],[Date]], "yyyy-mm-dd"))</f>
        <v>Noah Weir Cab   2022-09-16</v>
      </c>
      <c r="B295" s="3" t="str">
        <f>CONCATENATE(SnC_5[[#This Row],[First Name]], " ", SnC_5[[#This Row],[Last Name]])</f>
        <v>Noah Weir Cab</v>
      </c>
      <c r="C295" s="4">
        <f>IFERROR(YEAR(G295) - YEAR(INDEX(AthleteInfo[#Data], MATCH(SnC_5[[#This Row],[Full Name]], AthleteInfo[Full name], 0), 6)), 99)</f>
        <v>99</v>
      </c>
      <c r="D295" s="4">
        <f>IFERROR(INDEX(AthleteInfo[#Data], MATCH(SnC_5[[#This Row],[Full Name]], AthleteInfo[Full name], 0), 5), 99)</f>
        <v>99</v>
      </c>
      <c r="E295" s="7" t="str">
        <f t="array" ref="E295">IFERROR(IF(INDEX(AthleteInfo[#Data], MATCH(SnC_5[[#This Row],[Full Name]], AthleteInfo[Full name], 0), 2)&lt;&gt;"",INDEX(AthleteInfo[#Data], MATCH(SnC_5[[#This Row],[Full Name]], AthleteInfo[Full name], 0), 2), "Edit AthleteInfo Tab"), "Edit AthleteInfo Tab")</f>
        <v>Edit AthleteInfo Tab</v>
      </c>
      <c r="F295" s="6">
        <f>IFERROR(INT((G295 - INDEX(AthleteInfo[#Data], MATCH(SnC_5[[#This Row],[Full Name]], AthleteInfo[Full name], 0), 6))/365), 99)</f>
        <v>99</v>
      </c>
      <c r="G295" s="9">
        <v>44820</v>
      </c>
      <c r="H295" t="s">
        <v>793</v>
      </c>
      <c r="I295" t="s">
        <v>794</v>
      </c>
      <c r="J295">
        <v>69.53</v>
      </c>
      <c r="U295">
        <v>25</v>
      </c>
      <c r="V295">
        <v>45</v>
      </c>
      <c r="W295">
        <v>48</v>
      </c>
      <c r="X295">
        <v>22</v>
      </c>
      <c r="AI295">
        <v>1.05</v>
      </c>
      <c r="AJ295">
        <v>2.88</v>
      </c>
      <c r="AK295">
        <v>40.119999999999997</v>
      </c>
      <c r="AN295">
        <v>37.71</v>
      </c>
      <c r="AO295">
        <v>3141.59</v>
      </c>
      <c r="AR295" t="s">
        <v>795</v>
      </c>
    </row>
    <row r="296" spans="1:44">
      <c r="A296" s="3" t="str">
        <f>CONCATENATE(SnC_5[[#This Row],[Full Name]], "   ", TEXT(SnC_5[[#This Row],[Date]], "yyyy-mm-dd"))</f>
        <v>Sabine Comeau   2022-09-16</v>
      </c>
      <c r="B296" s="3" t="str">
        <f>CONCATENATE(SnC_5[[#This Row],[First Name]], " ", SnC_5[[#This Row],[Last Name]])</f>
        <v>Sabine Comeau</v>
      </c>
      <c r="C296" s="4">
        <f>IFERROR(YEAR(G296) - YEAR(INDEX(AthleteInfo[#Data], MATCH(SnC_5[[#This Row],[Full Name]], AthleteInfo[Full name], 0), 6)), 99)</f>
        <v>99</v>
      </c>
      <c r="D296" s="4">
        <f>IFERROR(INDEX(AthleteInfo[#Data], MATCH(SnC_5[[#This Row],[Full Name]], AthleteInfo[Full name], 0), 5), 99)</f>
        <v>99</v>
      </c>
      <c r="E296" s="7" t="str">
        <f t="array" ref="E296">IFERROR(IF(INDEX(AthleteInfo[#Data], MATCH(SnC_5[[#This Row],[Full Name]], AthleteInfo[Full name], 0), 2)&lt;&gt;"",INDEX(AthleteInfo[#Data], MATCH(SnC_5[[#This Row],[Full Name]], AthleteInfo[Full name], 0), 2), "Edit AthleteInfo Tab"), "Edit AthleteInfo Tab")</f>
        <v>Edit AthleteInfo Tab</v>
      </c>
      <c r="F296" s="6">
        <f>IFERROR(INT((G296 - INDEX(AthleteInfo[#Data], MATCH(SnC_5[[#This Row],[Full Name]], AthleteInfo[Full name], 0), 6))/365), 99)</f>
        <v>99</v>
      </c>
      <c r="G296" s="9">
        <v>44820</v>
      </c>
      <c r="H296" t="s">
        <v>796</v>
      </c>
      <c r="I296" t="s">
        <v>797</v>
      </c>
      <c r="J296">
        <v>65.06</v>
      </c>
      <c r="U296" s="2">
        <v>15</v>
      </c>
      <c r="V296" s="2">
        <v>56</v>
      </c>
      <c r="W296" s="2">
        <v>38</v>
      </c>
      <c r="X296" s="2">
        <v>7</v>
      </c>
      <c r="Y296" s="2"/>
      <c r="Z296" s="2"/>
      <c r="AA296" s="2"/>
      <c r="AB296" s="2"/>
      <c r="AI296">
        <v>0.98</v>
      </c>
      <c r="AJ296">
        <v>4.2300000000000004</v>
      </c>
      <c r="AK296">
        <v>26.81</v>
      </c>
      <c r="AN296">
        <v>25.14</v>
      </c>
      <c r="AO296">
        <v>2102.5500000000002</v>
      </c>
      <c r="AR296" t="s">
        <v>798</v>
      </c>
    </row>
    <row r="297" spans="1:44">
      <c r="A297" s="3" t="str">
        <f>CONCATENATE(SnC_5[[#This Row],[Full Name]], "   ", TEXT(SnC_5[[#This Row],[Date]], "yyyy-mm-dd"))</f>
        <v>Sonjaa Schmidt   2022-09-16</v>
      </c>
      <c r="B297" s="3" t="str">
        <f>CONCATENATE(SnC_5[[#This Row],[First Name]], " ", SnC_5[[#This Row],[Last Name]])</f>
        <v>Sonjaa Schmidt</v>
      </c>
      <c r="C297" s="4">
        <f>IFERROR(YEAR(G297) - YEAR(INDEX(AthleteInfo[#Data], MATCH(SnC_5[[#This Row],[Full Name]], AthleteInfo[Full name], 0), 6)), 99)</f>
        <v>20</v>
      </c>
      <c r="D297" s="4">
        <f>IFERROR(INDEX(AthleteInfo[#Data], MATCH(SnC_5[[#This Row],[Full Name]], AthleteInfo[Full name], 0), 5), 99)</f>
        <v>2002</v>
      </c>
      <c r="E297" s="7" t="str">
        <f t="array" ref="E297">IFERROR(IF(INDEX(AthleteInfo[#Data], MATCH(SnC_5[[#This Row],[Full Name]], AthleteInfo[Full name], 0), 2)&lt;&gt;"",INDEX(AthleteInfo[#Data], MATCH(SnC_5[[#This Row],[Full Name]], AthleteInfo[Full name], 0), 2), "Edit AthleteInfo Tab"), "Edit AthleteInfo Tab")</f>
        <v>F</v>
      </c>
      <c r="F297" s="6">
        <f>IFERROR(INT((G297 - INDEX(AthleteInfo[#Data], MATCH(SnC_5[[#This Row],[Full Name]], AthleteInfo[Full name], 0), 6))/365), 99)</f>
        <v>19</v>
      </c>
      <c r="G297" s="9">
        <v>44820</v>
      </c>
      <c r="H297" t="s">
        <v>799</v>
      </c>
      <c r="I297" t="s">
        <v>800</v>
      </c>
      <c r="J297">
        <v>62.13</v>
      </c>
      <c r="U297" s="2">
        <v>15</v>
      </c>
      <c r="V297" s="2">
        <v>70</v>
      </c>
      <c r="W297" s="2">
        <v>50</v>
      </c>
      <c r="X297" s="2">
        <v>10</v>
      </c>
      <c r="Y297" s="2"/>
      <c r="Z297" s="2"/>
      <c r="AA297" s="2"/>
      <c r="AB297" s="2"/>
      <c r="AI297">
        <v>1.1499999999999999</v>
      </c>
      <c r="AJ297">
        <v>3.38</v>
      </c>
      <c r="AK297">
        <v>24.56</v>
      </c>
      <c r="AN297">
        <v>21.81</v>
      </c>
      <c r="AO297">
        <v>1990.87</v>
      </c>
      <c r="AR297" t="s">
        <v>795</v>
      </c>
    </row>
    <row r="298" spans="1:44">
      <c r="A298" s="3" t="str">
        <f>CONCATENATE(SnC_5[[#This Row],[Full Name]], "   ", TEXT(SnC_5[[#This Row],[Date]], "yyyy-mm-dd"))</f>
        <v>Sophia Marshall   2022-09-16</v>
      </c>
      <c r="B298" s="3" t="str">
        <f>CONCATENATE(SnC_5[[#This Row],[First Name]], " ", SnC_5[[#This Row],[Last Name]])</f>
        <v>Sophia Marshall</v>
      </c>
      <c r="C298" s="4">
        <f>IFERROR(YEAR(G298) - YEAR(INDEX(AthleteInfo[#Data], MATCH(SnC_5[[#This Row],[Full Name]], AthleteInfo[Full name], 0), 6)), 99)</f>
        <v>99</v>
      </c>
      <c r="D298" s="4">
        <f>IFERROR(INDEX(AthleteInfo[#Data], MATCH(SnC_5[[#This Row],[Full Name]], AthleteInfo[Full name], 0), 5), 99)</f>
        <v>99</v>
      </c>
      <c r="E298" s="7" t="str">
        <f t="array" ref="E298">IFERROR(IF(INDEX(AthleteInfo[#Data], MATCH(SnC_5[[#This Row],[Full Name]], AthleteInfo[Full name], 0), 2)&lt;&gt;"",INDEX(AthleteInfo[#Data], MATCH(SnC_5[[#This Row],[Full Name]], AthleteInfo[Full name], 0), 2), "Edit AthleteInfo Tab"), "Edit AthleteInfo Tab")</f>
        <v>Edit AthleteInfo Tab</v>
      </c>
      <c r="F298" s="6">
        <f>IFERROR(INT((G298 - INDEX(AthleteInfo[#Data], MATCH(SnC_5[[#This Row],[Full Name]], AthleteInfo[Full name], 0), 6))/365), 99)</f>
        <v>99</v>
      </c>
      <c r="G298" s="9">
        <v>44820</v>
      </c>
      <c r="H298" t="s">
        <v>554</v>
      </c>
      <c r="I298" t="s">
        <v>801</v>
      </c>
      <c r="J298">
        <v>64.849999999999994</v>
      </c>
      <c r="U298" s="2">
        <v>15</v>
      </c>
      <c r="V298" s="2">
        <v>61</v>
      </c>
      <c r="W298" s="2">
        <v>64</v>
      </c>
      <c r="X298" s="2">
        <v>5</v>
      </c>
      <c r="Y298" s="2"/>
      <c r="Z298" s="2"/>
      <c r="AA298" s="2"/>
      <c r="AB298" s="2"/>
      <c r="AI298">
        <v>0.8</v>
      </c>
      <c r="AJ298">
        <v>3.03</v>
      </c>
      <c r="AK298">
        <v>29.26</v>
      </c>
      <c r="AN298">
        <v>26.76</v>
      </c>
      <c r="AO298">
        <v>2297.1999999999998</v>
      </c>
      <c r="AR298" t="s">
        <v>623</v>
      </c>
    </row>
    <row r="299" spans="1:44">
      <c r="A299" s="3" t="str">
        <f>CONCATENATE(SnC_5[[#This Row],[Full Name]], "   ", TEXT(SnC_5[[#This Row],[Date]], "yyyy-mm-dd"))</f>
        <v>Sophia Wilson   2022-09-16</v>
      </c>
      <c r="B299" s="3" t="str">
        <f>CONCATENATE(SnC_5[[#This Row],[First Name]], " ", SnC_5[[#This Row],[Last Name]])</f>
        <v>Sophia Wilson</v>
      </c>
      <c r="C299" s="4">
        <f>IFERROR(YEAR(G299) - YEAR(INDEX(AthleteInfo[#Data], MATCH(SnC_5[[#This Row],[Full Name]], AthleteInfo[Full name], 0), 6)), 99)</f>
        <v>99</v>
      </c>
      <c r="D299" s="4">
        <f>IFERROR(INDEX(AthleteInfo[#Data], MATCH(SnC_5[[#This Row],[Full Name]], AthleteInfo[Full name], 0), 5), 99)</f>
        <v>99</v>
      </c>
      <c r="E299" s="7" t="str">
        <f t="array" ref="E299">IFERROR(IF(INDEX(AthleteInfo[#Data], MATCH(SnC_5[[#This Row],[Full Name]], AthleteInfo[Full name], 0), 2)&lt;&gt;"",INDEX(AthleteInfo[#Data], MATCH(SnC_5[[#This Row],[Full Name]], AthleteInfo[Full name], 0), 2), "Edit AthleteInfo Tab"), "Edit AthleteInfo Tab")</f>
        <v>Edit AthleteInfo Tab</v>
      </c>
      <c r="F299" s="6">
        <f>IFERROR(INT((G299 - INDEX(AthleteInfo[#Data], MATCH(SnC_5[[#This Row],[Full Name]], AthleteInfo[Full name], 0), 6))/365), 99)</f>
        <v>99</v>
      </c>
      <c r="G299" s="9">
        <v>44820</v>
      </c>
      <c r="H299" t="s">
        <v>554</v>
      </c>
      <c r="I299" t="s">
        <v>566</v>
      </c>
      <c r="J299">
        <v>64.900000000000006</v>
      </c>
      <c r="U299" s="2">
        <v>15</v>
      </c>
      <c r="V299" s="2">
        <v>58</v>
      </c>
      <c r="W299" s="2">
        <v>45</v>
      </c>
      <c r="X299" s="2">
        <v>1</v>
      </c>
      <c r="Y299" s="2"/>
      <c r="Z299" s="2"/>
      <c r="AA299" s="2"/>
      <c r="AB299" s="2"/>
      <c r="AI299">
        <v>1.33</v>
      </c>
      <c r="AJ299">
        <v>3.42</v>
      </c>
      <c r="AK299">
        <v>20.47</v>
      </c>
      <c r="AN299">
        <v>20.91</v>
      </c>
      <c r="AO299">
        <v>2331.3200000000002</v>
      </c>
      <c r="AR299" t="s">
        <v>785</v>
      </c>
    </row>
    <row r="300" spans="1:44">
      <c r="A300" s="3" t="str">
        <f>CONCATENATE(SnC_5[[#This Row],[Full Name]], "   ", TEXT(SnC_5[[#This Row],[Date]], "yyyy-mm-dd"))</f>
        <v>Sophie Jensen   2022-09-16</v>
      </c>
      <c r="B300" s="3" t="str">
        <f>CONCATENATE(SnC_5[[#This Row],[First Name]], " ", SnC_5[[#This Row],[Last Name]])</f>
        <v>Sophie Jensen</v>
      </c>
      <c r="C300" s="4">
        <f>IFERROR(YEAR(G300) - YEAR(INDEX(AthleteInfo[#Data], MATCH(SnC_5[[#This Row],[Full Name]], AthleteInfo[Full name], 0), 6)), 99)</f>
        <v>99</v>
      </c>
      <c r="D300" s="4">
        <f>IFERROR(INDEX(AthleteInfo[#Data], MATCH(SnC_5[[#This Row],[Full Name]], AthleteInfo[Full name], 0), 5), 99)</f>
        <v>99</v>
      </c>
      <c r="E300" s="7" t="str">
        <f t="array" ref="E300">IFERROR(IF(INDEX(AthleteInfo[#Data], MATCH(SnC_5[[#This Row],[Full Name]], AthleteInfo[Full name], 0), 2)&lt;&gt;"",INDEX(AthleteInfo[#Data], MATCH(SnC_5[[#This Row],[Full Name]], AthleteInfo[Full name], 0), 2), "Edit AthleteInfo Tab"), "Edit AthleteInfo Tab")</f>
        <v>Edit AthleteInfo Tab</v>
      </c>
      <c r="F300" s="6">
        <f>IFERROR(INT((G300 - INDEX(AthleteInfo[#Data], MATCH(SnC_5[[#This Row],[Full Name]], AthleteInfo[Full name], 0), 6))/365), 99)</f>
        <v>99</v>
      </c>
      <c r="G300" s="9">
        <v>44820</v>
      </c>
      <c r="H300" t="s">
        <v>802</v>
      </c>
      <c r="I300" t="s">
        <v>803</v>
      </c>
      <c r="J300">
        <v>61.16</v>
      </c>
      <c r="U300" s="2">
        <v>15</v>
      </c>
      <c r="V300" s="2">
        <v>52</v>
      </c>
      <c r="W300" s="2">
        <v>46</v>
      </c>
      <c r="X300" s="2">
        <v>14</v>
      </c>
      <c r="Y300" s="2"/>
      <c r="Z300" s="2"/>
      <c r="AA300" s="2"/>
      <c r="AB300" s="2"/>
      <c r="AI300">
        <v>1.08</v>
      </c>
      <c r="AJ300">
        <v>3.55</v>
      </c>
      <c r="AK300">
        <v>27.83</v>
      </c>
      <c r="AN300">
        <v>28.07</v>
      </c>
      <c r="AO300">
        <v>1722.98</v>
      </c>
      <c r="AR300" t="s">
        <v>785</v>
      </c>
    </row>
    <row r="301" spans="1:44">
      <c r="A301" s="3" t="str">
        <f>CONCATENATE(SnC_5[[#This Row],[Full Name]], "   ", TEXT(SnC_5[[#This Row],[Date]], "yyyy-mm-dd"))</f>
        <v>Tabitha Williams   2022-09-16</v>
      </c>
      <c r="B301" s="3" t="str">
        <f>CONCATENATE(SnC_5[[#This Row],[First Name]], " ", SnC_5[[#This Row],[Last Name]])</f>
        <v>Tabitha Williams</v>
      </c>
      <c r="C301" s="4">
        <f>IFERROR(YEAR(G301) - YEAR(INDEX(AthleteInfo[#Data], MATCH(SnC_5[[#This Row],[Full Name]], AthleteInfo[Full name], 0), 6)), 99)</f>
        <v>99</v>
      </c>
      <c r="D301" s="4">
        <f>IFERROR(INDEX(AthleteInfo[#Data], MATCH(SnC_5[[#This Row],[Full Name]], AthleteInfo[Full name], 0), 5), 99)</f>
        <v>99</v>
      </c>
      <c r="E301" s="7" t="str">
        <f t="array" ref="E301">IFERROR(IF(INDEX(AthleteInfo[#Data], MATCH(SnC_5[[#This Row],[Full Name]], AthleteInfo[Full name], 0), 2)&lt;&gt;"",INDEX(AthleteInfo[#Data], MATCH(SnC_5[[#This Row],[Full Name]], AthleteInfo[Full name], 0), 2), "Edit AthleteInfo Tab"), "Edit AthleteInfo Tab")</f>
        <v>Edit AthleteInfo Tab</v>
      </c>
      <c r="F301" s="6">
        <f>IFERROR(INT((G301 - INDEX(AthleteInfo[#Data], MATCH(SnC_5[[#This Row],[Full Name]], AthleteInfo[Full name], 0), 6))/365), 99)</f>
        <v>99</v>
      </c>
      <c r="G301" s="9">
        <v>44820</v>
      </c>
      <c r="H301" t="s">
        <v>804</v>
      </c>
      <c r="I301" t="s">
        <v>454</v>
      </c>
      <c r="J301">
        <v>52.15</v>
      </c>
      <c r="U301" s="2">
        <v>15</v>
      </c>
      <c r="V301" s="2">
        <v>33</v>
      </c>
      <c r="W301" s="2">
        <v>27</v>
      </c>
      <c r="X301" s="2">
        <v>3</v>
      </c>
      <c r="Y301" s="2"/>
      <c r="Z301" s="2"/>
      <c r="AA301" s="2"/>
      <c r="AB301" s="2"/>
      <c r="AI301">
        <v>1.1100000000000001</v>
      </c>
      <c r="AJ301">
        <v>3.25</v>
      </c>
      <c r="AK301">
        <v>21.7</v>
      </c>
      <c r="AN301">
        <v>23.21</v>
      </c>
      <c r="AO301">
        <v>1649.87</v>
      </c>
      <c r="AR301" t="s">
        <v>795</v>
      </c>
    </row>
    <row r="302" spans="1:44">
      <c r="A302" s="3" t="str">
        <f>CONCATENATE(SnC_5[[#This Row],[Full Name]], "   ", TEXT(SnC_5[[#This Row],[Date]], "yyyy-mm-dd"))</f>
        <v>Theo Fradette   2022-09-16</v>
      </c>
      <c r="B302" s="3" t="str">
        <f>CONCATENATE(SnC_5[[#This Row],[First Name]], " ", SnC_5[[#This Row],[Last Name]])</f>
        <v>Theo Fradette</v>
      </c>
      <c r="C302" s="4">
        <f>IFERROR(YEAR(G302) - YEAR(INDEX(AthleteInfo[#Data], MATCH(SnC_5[[#This Row],[Full Name]], AthleteInfo[Full name], 0), 6)), 99)</f>
        <v>99</v>
      </c>
      <c r="D302" s="4">
        <f>IFERROR(INDEX(AthleteInfo[#Data], MATCH(SnC_5[[#This Row],[Full Name]], AthleteInfo[Full name], 0), 5), 99)</f>
        <v>99</v>
      </c>
      <c r="E302" s="7" t="str">
        <f t="array" ref="E302">IFERROR(IF(INDEX(AthleteInfo[#Data], MATCH(SnC_5[[#This Row],[Full Name]], AthleteInfo[Full name], 0), 2)&lt;&gt;"",INDEX(AthleteInfo[#Data], MATCH(SnC_5[[#This Row],[Full Name]], AthleteInfo[Full name], 0), 2), "Edit AthleteInfo Tab"), "Edit AthleteInfo Tab")</f>
        <v>Edit AthleteInfo Tab</v>
      </c>
      <c r="F302" s="6">
        <f>IFERROR(INT((G302 - INDEX(AthleteInfo[#Data], MATCH(SnC_5[[#This Row],[Full Name]], AthleteInfo[Full name], 0), 6))/365), 99)</f>
        <v>99</v>
      </c>
      <c r="G302" s="9">
        <v>44820</v>
      </c>
      <c r="H302" t="s">
        <v>805</v>
      </c>
      <c r="I302" t="s">
        <v>806</v>
      </c>
      <c r="J302">
        <v>77.14</v>
      </c>
      <c r="U302">
        <v>25</v>
      </c>
      <c r="V302">
        <v>63</v>
      </c>
      <c r="W302">
        <v>51</v>
      </c>
      <c r="X302">
        <v>12</v>
      </c>
      <c r="AI302">
        <v>1.07</v>
      </c>
      <c r="AJ302">
        <v>3.22</v>
      </c>
      <c r="AK302">
        <v>25.94</v>
      </c>
      <c r="AN302">
        <v>23.53</v>
      </c>
      <c r="AO302">
        <v>2615.7600000000002</v>
      </c>
      <c r="AR302" t="s">
        <v>785</v>
      </c>
    </row>
    <row r="303" spans="1:44">
      <c r="A303" s="3" t="str">
        <f>CONCATENATE(SnC_5[[#This Row],[Full Name]], "   ", TEXT(SnC_5[[#This Row],[Date]], "yyyy-mm-dd"))</f>
        <v>Walter Helldem   2022-09-16</v>
      </c>
      <c r="B303" s="3" t="str">
        <f>CONCATENATE(SnC_5[[#This Row],[First Name]], " ", SnC_5[[#This Row],[Last Name]])</f>
        <v>Walter Helldem</v>
      </c>
      <c r="C303" s="4">
        <f>IFERROR(YEAR(G303) - YEAR(INDEX(AthleteInfo[#Data], MATCH(SnC_5[[#This Row],[Full Name]], AthleteInfo[Full name], 0), 6)), 99)</f>
        <v>99</v>
      </c>
      <c r="D303" s="4">
        <f>IFERROR(INDEX(AthleteInfo[#Data], MATCH(SnC_5[[#This Row],[Full Name]], AthleteInfo[Full name], 0), 5), 99)</f>
        <v>99</v>
      </c>
      <c r="E303" s="7" t="str">
        <f t="array" ref="E303">IFERROR(IF(INDEX(AthleteInfo[#Data], MATCH(SnC_5[[#This Row],[Full Name]], AthleteInfo[Full name], 0), 2)&lt;&gt;"",INDEX(AthleteInfo[#Data], MATCH(SnC_5[[#This Row],[Full Name]], AthleteInfo[Full name], 0), 2), "Edit AthleteInfo Tab"), "Edit AthleteInfo Tab")</f>
        <v>Edit AthleteInfo Tab</v>
      </c>
      <c r="F303" s="6">
        <f>IFERROR(INT((G303 - INDEX(AthleteInfo[#Data], MATCH(SnC_5[[#This Row],[Full Name]], AthleteInfo[Full name], 0), 6))/365), 99)</f>
        <v>99</v>
      </c>
      <c r="G303" s="9">
        <v>44820</v>
      </c>
      <c r="H303" t="s">
        <v>807</v>
      </c>
      <c r="I303" t="s">
        <v>808</v>
      </c>
      <c r="J303">
        <v>72.209999999999994</v>
      </c>
      <c r="U303">
        <v>25</v>
      </c>
      <c r="V303">
        <v>46</v>
      </c>
      <c r="W303">
        <v>35</v>
      </c>
      <c r="X303">
        <v>22</v>
      </c>
      <c r="AI303">
        <v>1.59</v>
      </c>
      <c r="AJ303">
        <v>3.08</v>
      </c>
      <c r="AK303">
        <v>29.32</v>
      </c>
      <c r="AN303">
        <v>29.45</v>
      </c>
      <c r="AR303" t="s">
        <v>781</v>
      </c>
    </row>
    <row r="304" spans="1:44">
      <c r="A304" s="3" t="str">
        <f>CONCATENATE(SnC_5[[#This Row],[Full Name]], "   ", TEXT(SnC_5[[#This Row],[Date]], "yyyy-mm-dd"))</f>
        <v>Fred Albrechtson   2022-09-16</v>
      </c>
      <c r="B304" s="3" t="str">
        <f>CONCATENATE(SnC_5[[#This Row],[First Name]], " ", SnC_5[[#This Row],[Last Name]])</f>
        <v>Fred Albrechtson</v>
      </c>
      <c r="C304" s="4">
        <f>IFERROR(YEAR(G304) - YEAR(INDEX(AthleteInfo[#Data], MATCH(SnC_5[[#This Row],[Full Name]], AthleteInfo[Full name], 0), 6)), 99)</f>
        <v>20</v>
      </c>
      <c r="D304" s="4">
        <f>IFERROR(INDEX(AthleteInfo[#Data], MATCH(SnC_5[[#This Row],[Full Name]], AthleteInfo[Full name], 0), 5), 99)</f>
        <v>2002</v>
      </c>
      <c r="E304" s="7" t="str">
        <f t="array" ref="E304">IFERROR(IF(INDEX(AthleteInfo[#Data], MATCH(SnC_5[[#This Row],[Full Name]], AthleteInfo[Full name], 0), 2)&lt;&gt;"",INDEX(AthleteInfo[#Data], MATCH(SnC_5[[#This Row],[Full Name]], AthleteInfo[Full name], 0), 2), "Edit AthleteInfo Tab"), "Edit AthleteInfo Tab")</f>
        <v>M</v>
      </c>
      <c r="F304" s="6">
        <f>IFERROR(INT((G304 - INDEX(AthleteInfo[#Data], MATCH(SnC_5[[#This Row],[Full Name]], AthleteInfo[Full name], 0), 6))/365), 99)</f>
        <v>20</v>
      </c>
      <c r="G304" s="9">
        <v>44820</v>
      </c>
      <c r="H304" t="s">
        <v>522</v>
      </c>
      <c r="I304" t="s">
        <v>523</v>
      </c>
      <c r="J304">
        <v>66.819999999999993</v>
      </c>
      <c r="U304">
        <v>25</v>
      </c>
      <c r="V304">
        <v>68</v>
      </c>
      <c r="W304">
        <v>50</v>
      </c>
      <c r="X304">
        <v>21</v>
      </c>
      <c r="AI304">
        <v>0.93</v>
      </c>
      <c r="AJ304">
        <v>2.76</v>
      </c>
      <c r="AK304">
        <v>34.1</v>
      </c>
      <c r="AN304">
        <v>27.79</v>
      </c>
      <c r="AO304">
        <v>3210.92</v>
      </c>
      <c r="AR304" t="s">
        <v>593</v>
      </c>
    </row>
    <row r="305" spans="1:44">
      <c r="A305" s="3" t="str">
        <f>CONCATENATE(SnC_5[[#This Row],[Full Name]], "   ", TEXT(SnC_5[[#This Row],[Date]], "yyyy-mm-dd"))</f>
        <v>Alexandra Luxmoore   2022-09-16</v>
      </c>
      <c r="B305" s="3" t="str">
        <f>CONCATENATE(SnC_5[[#This Row],[First Name]], " ", SnC_5[[#This Row],[Last Name]])</f>
        <v>Alexandra Luxmoore</v>
      </c>
      <c r="C305" s="4">
        <f>IFERROR(YEAR(G305) - YEAR(INDEX(AthleteInfo[#Data], MATCH(SnC_5[[#This Row],[Full Name]], AthleteInfo[Full name], 0), 6)), 99)</f>
        <v>18</v>
      </c>
      <c r="D305" s="4">
        <f>IFERROR(INDEX(AthleteInfo[#Data], MATCH(SnC_5[[#This Row],[Full Name]], AthleteInfo[Full name], 0), 5), 99)</f>
        <v>2004</v>
      </c>
      <c r="E305" s="7" t="str">
        <f t="array" ref="E305">IFERROR(IF(INDEX(AthleteInfo[#Data], MATCH(SnC_5[[#This Row],[Full Name]], AthleteInfo[Full name], 0), 2)&lt;&gt;"",INDEX(AthleteInfo[#Data], MATCH(SnC_5[[#This Row],[Full Name]], AthleteInfo[Full name], 0), 2), "Edit AthleteInfo Tab"), "Edit AthleteInfo Tab")</f>
        <v>F</v>
      </c>
      <c r="F305" s="6">
        <f>IFERROR(INT((G305 - INDEX(AthleteInfo[#Data], MATCH(SnC_5[[#This Row],[Full Name]], AthleteInfo[Full name], 0), 6))/365), 99)</f>
        <v>17</v>
      </c>
      <c r="G305" s="9">
        <v>44820</v>
      </c>
      <c r="H305" t="s">
        <v>556</v>
      </c>
      <c r="I305" t="s">
        <v>506</v>
      </c>
      <c r="J305">
        <v>60.55</v>
      </c>
      <c r="U305" s="2">
        <v>15</v>
      </c>
      <c r="V305" s="2">
        <v>61</v>
      </c>
      <c r="W305" s="2">
        <v>50</v>
      </c>
      <c r="X305" s="2">
        <v>7</v>
      </c>
      <c r="Y305" s="2"/>
      <c r="Z305" s="2"/>
      <c r="AA305" s="2"/>
      <c r="AB305" s="2"/>
      <c r="AI305">
        <v>0.99</v>
      </c>
      <c r="AJ305">
        <v>3.29</v>
      </c>
      <c r="AK305">
        <v>24.9</v>
      </c>
      <c r="AN305">
        <v>24.6</v>
      </c>
      <c r="AO305">
        <v>1903.04</v>
      </c>
      <c r="AR305" t="s">
        <v>593</v>
      </c>
    </row>
    <row r="306" spans="1:44">
      <c r="A306" s="3" t="str">
        <f>CONCATENATE(SnC_5[[#This Row],[Full Name]], "   ", TEXT(SnC_5[[#This Row],[Date]], "yyyy-mm-dd"))</f>
        <v>Garrett Siever   2022-09-16</v>
      </c>
      <c r="B306" s="3" t="str">
        <f>CONCATENATE(SnC_5[[#This Row],[First Name]], " ", SnC_5[[#This Row],[Last Name]])</f>
        <v>Garrett Siever</v>
      </c>
      <c r="C306" s="4">
        <f>IFERROR(YEAR(G306) - YEAR(INDEX(AthleteInfo[#Data], MATCH(SnC_5[[#This Row],[Full Name]], AthleteInfo[Full name], 0), 6)), 99)</f>
        <v>18</v>
      </c>
      <c r="D306" s="4">
        <f>IFERROR(INDEX(AthleteInfo[#Data], MATCH(SnC_5[[#This Row],[Full Name]], AthleteInfo[Full name], 0), 5), 99)</f>
        <v>2004</v>
      </c>
      <c r="E306" s="7" t="str">
        <f t="array" ref="E306">IFERROR(IF(INDEX(AthleteInfo[#Data], MATCH(SnC_5[[#This Row],[Full Name]], AthleteInfo[Full name], 0), 2)&lt;&gt;"",INDEX(AthleteInfo[#Data], MATCH(SnC_5[[#This Row],[Full Name]], AthleteInfo[Full name], 0), 2), "Edit AthleteInfo Tab"), "Edit AthleteInfo Tab")</f>
        <v>M</v>
      </c>
      <c r="F306" s="6">
        <f>IFERROR(INT((G306 - INDEX(AthleteInfo[#Data], MATCH(SnC_5[[#This Row],[Full Name]], AthleteInfo[Full name], 0), 6))/365), 99)</f>
        <v>18</v>
      </c>
      <c r="G306" s="9">
        <v>44820</v>
      </c>
      <c r="H306" t="s">
        <v>621</v>
      </c>
      <c r="I306" t="s">
        <v>622</v>
      </c>
      <c r="J306">
        <v>78.040000000000006</v>
      </c>
      <c r="U306">
        <v>25</v>
      </c>
      <c r="V306">
        <v>54</v>
      </c>
      <c r="W306">
        <v>44</v>
      </c>
      <c r="X306">
        <v>20</v>
      </c>
      <c r="AI306">
        <v>1.1000000000000001</v>
      </c>
      <c r="AJ306">
        <v>4.6500000000000004</v>
      </c>
      <c r="AK306">
        <v>30.34</v>
      </c>
      <c r="AN306">
        <v>29.45</v>
      </c>
      <c r="AO306">
        <v>2935.19</v>
      </c>
      <c r="AR306" t="s">
        <v>809</v>
      </c>
    </row>
    <row r="307" spans="1:44">
      <c r="A307" s="3" t="str">
        <f>CONCATENATE(SnC_5[[#This Row],[Full Name]], "   ", TEXT(SnC_5[[#This Row],[Date]], "yyyy-mm-dd"))</f>
        <v>Zara Bucher   2022-09-16</v>
      </c>
      <c r="B307" s="3" t="str">
        <f>CONCATENATE(SnC_5[[#This Row],[First Name]], " ", SnC_5[[#This Row],[Last Name]])</f>
        <v>Zara Bucher</v>
      </c>
      <c r="C307" s="4">
        <f>IFERROR(YEAR(G307) - YEAR(INDEX(AthleteInfo[#Data], MATCH(SnC_5[[#This Row],[Full Name]], AthleteInfo[Full name], 0), 6)), 99)</f>
        <v>18</v>
      </c>
      <c r="D307" s="4">
        <f>IFERROR(INDEX(AthleteInfo[#Data], MATCH(SnC_5[[#This Row],[Full Name]], AthleteInfo[Full name], 0), 5), 99)</f>
        <v>2004</v>
      </c>
      <c r="E307" s="7" t="str">
        <f t="array" ref="E307">IFERROR(IF(INDEX(AthleteInfo[#Data], MATCH(SnC_5[[#This Row],[Full Name]], AthleteInfo[Full name], 0), 2)&lt;&gt;"",INDEX(AthleteInfo[#Data], MATCH(SnC_5[[#This Row],[Full Name]], AthleteInfo[Full name], 0), 2), "Edit AthleteInfo Tab"), "Edit AthleteInfo Tab")</f>
        <v>F</v>
      </c>
      <c r="F307" s="6">
        <f>IFERROR(INT((G307 - INDEX(AthleteInfo[#Data], MATCH(SnC_5[[#This Row],[Full Name]], AthleteInfo[Full name], 0), 6))/365), 99)</f>
        <v>18</v>
      </c>
      <c r="G307" s="9">
        <v>44820</v>
      </c>
      <c r="H307" t="s">
        <v>568</v>
      </c>
      <c r="I307" t="s">
        <v>569</v>
      </c>
      <c r="J307">
        <v>63.1</v>
      </c>
      <c r="U307" s="2">
        <v>15</v>
      </c>
      <c r="V307" s="2">
        <v>51</v>
      </c>
      <c r="W307" s="2">
        <v>58</v>
      </c>
      <c r="X307" s="2">
        <v>10</v>
      </c>
      <c r="Y307" s="2"/>
      <c r="Z307" s="2"/>
      <c r="AA307" s="2"/>
      <c r="AB307" s="2"/>
      <c r="AI307">
        <v>1.3</v>
      </c>
      <c r="AJ307">
        <v>3.27</v>
      </c>
      <c r="AK307">
        <v>25.63</v>
      </c>
      <c r="AN307">
        <v>21.69</v>
      </c>
      <c r="AO307">
        <v>1786.59</v>
      </c>
      <c r="AR307" t="s">
        <v>785</v>
      </c>
    </row>
    <row r="308" spans="1:44">
      <c r="A308" s="3" t="str">
        <f>CONCATENATE(SnC_5[[#This Row],[Full Name]], "   ", TEXT(SnC_5[[#This Row],[Date]], "yyyy-mm-dd"))</f>
        <v>Adam Heale   2022-09-16</v>
      </c>
      <c r="B308" s="3" t="str">
        <f>CONCATENATE(SnC_5[[#This Row],[First Name]], " ", SnC_5[[#This Row],[Last Name]])</f>
        <v>Adam Heale</v>
      </c>
      <c r="C308" s="4">
        <f>IFERROR(YEAR(G308) - YEAR(INDEX(AthleteInfo[#Data], MATCH(SnC_5[[#This Row],[Full Name]], AthleteInfo[Full name], 0), 6)), 99)</f>
        <v>17</v>
      </c>
      <c r="D308" s="4">
        <f>IFERROR(INDEX(AthleteInfo[#Data], MATCH(SnC_5[[#This Row],[Full Name]], AthleteInfo[Full name], 0), 5), 99)</f>
        <v>2005</v>
      </c>
      <c r="E308" s="7" t="str">
        <f t="array" ref="E308">IFERROR(IF(INDEX(AthleteInfo[#Data], MATCH(SnC_5[[#This Row],[Full Name]], AthleteInfo[Full name], 0), 2)&lt;&gt;"",INDEX(AthleteInfo[#Data], MATCH(SnC_5[[#This Row],[Full Name]], AthleteInfo[Full name], 0), 2), "Edit AthleteInfo Tab"), "Edit AthleteInfo Tab")</f>
        <v>M</v>
      </c>
      <c r="F308" s="6">
        <f>IFERROR(INT((G308 - INDEX(AthleteInfo[#Data], MATCH(SnC_5[[#This Row],[Full Name]], AthleteInfo[Full name], 0), 6))/365), 99)</f>
        <v>17</v>
      </c>
      <c r="G308" s="9">
        <v>44820</v>
      </c>
      <c r="H308" t="s">
        <v>602</v>
      </c>
      <c r="I308" t="s">
        <v>603</v>
      </c>
      <c r="J308">
        <v>82.19</v>
      </c>
      <c r="U308">
        <v>25</v>
      </c>
      <c r="V308">
        <v>65</v>
      </c>
      <c r="W308">
        <v>53</v>
      </c>
      <c r="X308">
        <v>12</v>
      </c>
      <c r="AI308">
        <v>0.77</v>
      </c>
      <c r="AJ308">
        <v>3.21</v>
      </c>
      <c r="AK308">
        <v>32.92</v>
      </c>
      <c r="AN308">
        <v>30.67</v>
      </c>
      <c r="AO308">
        <v>2352.04</v>
      </c>
    </row>
    <row r="309" spans="1:44">
      <c r="A309" s="3" t="str">
        <f>CONCATENATE(SnC_5[[#This Row],[Full Name]], "   ", TEXT(SnC_5[[#This Row],[Date]], "yyyy-mm-dd"))</f>
        <v>Breagh Bridge   2022-09-16</v>
      </c>
      <c r="B309" s="3" t="str">
        <f>CONCATENATE(SnC_5[[#This Row],[First Name]], " ", SnC_5[[#This Row],[Last Name]])</f>
        <v>Breagh Bridge</v>
      </c>
      <c r="C309" s="4">
        <f>IFERROR(YEAR(G309) - YEAR(INDEX(AthleteInfo[#Data], MATCH(SnC_5[[#This Row],[Full Name]], AthleteInfo[Full name], 0), 6)), 99)</f>
        <v>17</v>
      </c>
      <c r="D309" s="4">
        <f>IFERROR(INDEX(AthleteInfo[#Data], MATCH(SnC_5[[#This Row],[Full Name]], AthleteInfo[Full name], 0), 5), 99)</f>
        <v>2005</v>
      </c>
      <c r="E309" s="7" t="str">
        <f t="array" ref="E309">IFERROR(IF(INDEX(AthleteInfo[#Data], MATCH(SnC_5[[#This Row],[Full Name]], AthleteInfo[Full name], 0), 2)&lt;&gt;"",INDEX(AthleteInfo[#Data], MATCH(SnC_5[[#This Row],[Full Name]], AthleteInfo[Full name], 0), 2), "Edit AthleteInfo Tab"), "Edit AthleteInfo Tab")</f>
        <v>F</v>
      </c>
      <c r="F309" s="6">
        <f>IFERROR(INT((G309 - INDEX(AthleteInfo[#Data], MATCH(SnC_5[[#This Row],[Full Name]], AthleteInfo[Full name], 0), 6))/365), 99)</f>
        <v>17</v>
      </c>
      <c r="G309" s="9">
        <v>44820</v>
      </c>
      <c r="H309" t="s">
        <v>649</v>
      </c>
      <c r="I309" t="s">
        <v>650</v>
      </c>
      <c r="J309">
        <v>64.959999999999994</v>
      </c>
      <c r="U309" s="2">
        <v>15</v>
      </c>
      <c r="V309" s="2"/>
      <c r="W309" s="2">
        <v>45</v>
      </c>
      <c r="X309" s="2">
        <v>2</v>
      </c>
      <c r="Y309" s="2"/>
      <c r="Z309" s="2"/>
      <c r="AA309" s="2"/>
      <c r="AB309" s="2"/>
      <c r="AI309">
        <v>1.27</v>
      </c>
      <c r="AJ309">
        <v>3.02</v>
      </c>
      <c r="AK309">
        <v>36.909999999999997</v>
      </c>
      <c r="AN309">
        <v>18.77</v>
      </c>
      <c r="AO309">
        <v>2044.77</v>
      </c>
      <c r="AR309" t="s">
        <v>785</v>
      </c>
    </row>
    <row r="310" spans="1:44">
      <c r="A310" s="3" t="str">
        <f>CONCATENATE(SnC_5[[#This Row],[Full Name]], "   ", TEXT(SnC_5[[#This Row],[Date]], "yyyy-mm-dd"))</f>
        <v>Dustin Hay   2022-09-16</v>
      </c>
      <c r="B310" s="3" t="str">
        <f>CONCATENATE(SnC_5[[#This Row],[First Name]], " ", SnC_5[[#This Row],[Last Name]])</f>
        <v>Dustin Hay</v>
      </c>
      <c r="C310" s="4">
        <f>IFERROR(YEAR(G310) - YEAR(INDEX(AthleteInfo[#Data], MATCH(SnC_5[[#This Row],[Full Name]], AthleteInfo[Full name], 0), 6)), 99)</f>
        <v>17</v>
      </c>
      <c r="D310" s="4">
        <f>IFERROR(INDEX(AthleteInfo[#Data], MATCH(SnC_5[[#This Row],[Full Name]], AthleteInfo[Full name], 0), 5), 99)</f>
        <v>2005</v>
      </c>
      <c r="E310" s="7" t="str">
        <f t="array" ref="E310">IFERROR(IF(INDEX(AthleteInfo[#Data], MATCH(SnC_5[[#This Row],[Full Name]], AthleteInfo[Full name], 0), 2)&lt;&gt;"",INDEX(AthleteInfo[#Data], MATCH(SnC_5[[#This Row],[Full Name]], AthleteInfo[Full name], 0), 2), "Edit AthleteInfo Tab"), "Edit AthleteInfo Tab")</f>
        <v>M</v>
      </c>
      <c r="F310" s="6">
        <f>IFERROR(INT((G310 - INDEX(AthleteInfo[#Data], MATCH(SnC_5[[#This Row],[Full Name]], AthleteInfo[Full name], 0), 6))/365), 99)</f>
        <v>16</v>
      </c>
      <c r="G310" s="9">
        <v>44820</v>
      </c>
      <c r="H310" t="s">
        <v>604</v>
      </c>
      <c r="I310" t="s">
        <v>545</v>
      </c>
      <c r="J310">
        <v>74.13</v>
      </c>
      <c r="U310">
        <v>25</v>
      </c>
      <c r="V310">
        <v>27</v>
      </c>
      <c r="W310">
        <v>31</v>
      </c>
      <c r="X310">
        <v>10</v>
      </c>
      <c r="AI310">
        <v>0.85</v>
      </c>
      <c r="AJ310">
        <v>3.87</v>
      </c>
      <c r="AK310">
        <v>31.59</v>
      </c>
      <c r="AN310">
        <v>29.29</v>
      </c>
      <c r="AO310">
        <v>2103.4499999999998</v>
      </c>
      <c r="AR310" t="s">
        <v>798</v>
      </c>
    </row>
    <row r="311" spans="1:44">
      <c r="A311" s="3" t="str">
        <f>CONCATENATE(SnC_5[[#This Row],[Full Name]], "   ", TEXT(SnC_5[[#This Row],[Date]], "yyyy-mm-dd"))</f>
        <v>Frankie Ayotte   2022-09-16</v>
      </c>
      <c r="B311" s="3" t="str">
        <f>CONCATENATE(SnC_5[[#This Row],[First Name]], " ", SnC_5[[#This Row],[Last Name]])</f>
        <v>Frankie Ayotte</v>
      </c>
      <c r="C311" s="4">
        <f>IFERROR(YEAR(G311) - YEAR(INDEX(AthleteInfo[#Data], MATCH(SnC_5[[#This Row],[Full Name]], AthleteInfo[Full name], 0), 6)), 99)</f>
        <v>17</v>
      </c>
      <c r="D311" s="4">
        <f>IFERROR(INDEX(AthleteInfo[#Data], MATCH(SnC_5[[#This Row],[Full Name]], AthleteInfo[Full name], 0), 5), 99)</f>
        <v>2005</v>
      </c>
      <c r="E311" s="7" t="str">
        <f t="array" ref="E311">IFERROR(IF(INDEX(AthleteInfo[#Data], MATCH(SnC_5[[#This Row],[Full Name]], AthleteInfo[Full name], 0), 2)&lt;&gt;"",INDEX(AthleteInfo[#Data], MATCH(SnC_5[[#This Row],[Full Name]], AthleteInfo[Full name], 0), 2), "Edit AthleteInfo Tab"), "Edit AthleteInfo Tab")</f>
        <v>M</v>
      </c>
      <c r="F311" s="6">
        <f>IFERROR(INT((G311 - INDEX(AthleteInfo[#Data], MATCH(SnC_5[[#This Row],[Full Name]], AthleteInfo[Full name], 0), 6))/365), 99)</f>
        <v>17</v>
      </c>
      <c r="G311" s="9">
        <v>44820</v>
      </c>
      <c r="H311" t="s">
        <v>626</v>
      </c>
      <c r="I311" t="s">
        <v>627</v>
      </c>
      <c r="J311">
        <v>75.3</v>
      </c>
      <c r="U311">
        <v>25</v>
      </c>
      <c r="V311">
        <v>63</v>
      </c>
      <c r="W311">
        <v>46</v>
      </c>
      <c r="X311">
        <v>19</v>
      </c>
      <c r="AI311">
        <v>1.29</v>
      </c>
      <c r="AJ311">
        <v>2.89</v>
      </c>
      <c r="AK311">
        <v>30.5</v>
      </c>
      <c r="AN311">
        <v>23.68</v>
      </c>
      <c r="AO311">
        <v>2736.57</v>
      </c>
      <c r="AR311" t="s">
        <v>785</v>
      </c>
    </row>
    <row r="312" spans="1:44">
      <c r="A312" s="3" t="str">
        <f>CONCATENATE(SnC_5[[#This Row],[Full Name]], "   ", TEXT(SnC_5[[#This Row],[Date]], "yyyy-mm-dd"))</f>
        <v>Maeve Macleod   2022-09-16</v>
      </c>
      <c r="B312" s="3" t="str">
        <f>CONCATENATE(SnC_5[[#This Row],[First Name]], " ", SnC_5[[#This Row],[Last Name]])</f>
        <v>Maeve Macleod</v>
      </c>
      <c r="C312" s="4">
        <f>IFERROR(YEAR(G312) - YEAR(INDEX(AthleteInfo[#Data], MATCH(SnC_5[[#This Row],[Full Name]], AthleteInfo[Full name], 0), 6)), 99)</f>
        <v>17</v>
      </c>
      <c r="D312" s="4">
        <f>IFERROR(INDEX(AthleteInfo[#Data], MATCH(SnC_5[[#This Row],[Full Name]], AthleteInfo[Full name], 0), 5), 99)</f>
        <v>2005</v>
      </c>
      <c r="E312" s="7" t="str">
        <f t="array" ref="E312">IFERROR(IF(INDEX(AthleteInfo[#Data], MATCH(SnC_5[[#This Row],[Full Name]], AthleteInfo[Full name], 0), 2)&lt;&gt;"",INDEX(AthleteInfo[#Data], MATCH(SnC_5[[#This Row],[Full Name]], AthleteInfo[Full name], 0), 2), "Edit AthleteInfo Tab"), "Edit AthleteInfo Tab")</f>
        <v>F</v>
      </c>
      <c r="F312" s="6">
        <f>IFERROR(INT((G312 - INDEX(AthleteInfo[#Data], MATCH(SnC_5[[#This Row],[Full Name]], AthleteInfo[Full name], 0), 6))/365), 99)</f>
        <v>16</v>
      </c>
      <c r="G312" s="9">
        <v>44820</v>
      </c>
      <c r="H312" t="s">
        <v>646</v>
      </c>
      <c r="I312" t="s">
        <v>549</v>
      </c>
      <c r="J312">
        <v>58.25</v>
      </c>
      <c r="U312" s="2">
        <v>15</v>
      </c>
      <c r="V312" s="2">
        <v>61</v>
      </c>
      <c r="W312" s="2">
        <v>38</v>
      </c>
      <c r="X312" s="2"/>
      <c r="Y312" s="2"/>
      <c r="Z312" s="2"/>
      <c r="AA312" s="2"/>
      <c r="AB312" s="2"/>
      <c r="AI312">
        <v>0.77</v>
      </c>
      <c r="AJ312">
        <v>3.75</v>
      </c>
      <c r="AK312">
        <v>27.77</v>
      </c>
      <c r="AN312">
        <v>23.84</v>
      </c>
      <c r="AO312">
        <v>2145.77</v>
      </c>
    </row>
    <row r="313" spans="1:44">
      <c r="A313" s="3" t="str">
        <f>CONCATENATE(SnC_5[[#This Row],[Full Name]], "   ", TEXT(SnC_5[[#This Row],[Date]], "yyyy-mm-dd"))</f>
        <v>Nathan Achtem   2022-09-16</v>
      </c>
      <c r="B313" s="3" t="str">
        <f>CONCATENATE(SnC_5[[#This Row],[First Name]], " ", SnC_5[[#This Row],[Last Name]])</f>
        <v>Nathan Achtem</v>
      </c>
      <c r="C313" s="4">
        <f>IFERROR(YEAR(G313) - YEAR(INDEX(AthleteInfo[#Data], MATCH(SnC_5[[#This Row],[Full Name]], AthleteInfo[Full name], 0), 6)), 99)</f>
        <v>17</v>
      </c>
      <c r="D313" s="4">
        <f>IFERROR(INDEX(AthleteInfo[#Data], MATCH(SnC_5[[#This Row],[Full Name]], AthleteInfo[Full name], 0), 5), 99)</f>
        <v>2005</v>
      </c>
      <c r="E313" s="7" t="str">
        <f t="array" ref="E313">IFERROR(IF(INDEX(AthleteInfo[#Data], MATCH(SnC_5[[#This Row],[Full Name]], AthleteInfo[Full name], 0), 2)&lt;&gt;"",INDEX(AthleteInfo[#Data], MATCH(SnC_5[[#This Row],[Full Name]], AthleteInfo[Full name], 0), 2), "Edit AthleteInfo Tab"), "Edit AthleteInfo Tab")</f>
        <v>M</v>
      </c>
      <c r="F313" s="6">
        <f>IFERROR(INT((G313 - INDEX(AthleteInfo[#Data], MATCH(SnC_5[[#This Row],[Full Name]], AthleteInfo[Full name], 0), 6))/365), 99)</f>
        <v>17</v>
      </c>
      <c r="G313" s="9">
        <v>44820</v>
      </c>
      <c r="H313" t="s">
        <v>612</v>
      </c>
      <c r="I313" t="s">
        <v>613</v>
      </c>
      <c r="J313">
        <v>64.400000000000006</v>
      </c>
      <c r="U313">
        <v>25</v>
      </c>
      <c r="V313">
        <v>66</v>
      </c>
      <c r="W313">
        <v>35</v>
      </c>
      <c r="X313">
        <v>22</v>
      </c>
      <c r="AI313">
        <v>0.79</v>
      </c>
      <c r="AJ313">
        <v>3.31</v>
      </c>
      <c r="AK313">
        <v>31.82</v>
      </c>
      <c r="AN313">
        <v>27.88</v>
      </c>
      <c r="AO313">
        <v>3136.96</v>
      </c>
    </row>
    <row r="314" spans="1:44">
      <c r="A314" s="3" t="str">
        <f>CONCATENATE(SnC_5[[#This Row],[Full Name]], "   ", TEXT(SnC_5[[#This Row],[Date]], "yyyy-mm-dd"))</f>
        <v>Nyssa Thomas   2022-09-16</v>
      </c>
      <c r="B314" s="3" t="str">
        <f>CONCATENATE(SnC_5[[#This Row],[First Name]], " ", SnC_5[[#This Row],[Last Name]])</f>
        <v>Nyssa Thomas</v>
      </c>
      <c r="C314" s="4">
        <f>IFERROR(YEAR(G314) - YEAR(INDEX(AthleteInfo[#Data], MATCH(SnC_5[[#This Row],[Full Name]], AthleteInfo[Full name], 0), 6)), 99)</f>
        <v>17</v>
      </c>
      <c r="D314" s="4">
        <f>IFERROR(INDEX(AthleteInfo[#Data], MATCH(SnC_5[[#This Row],[Full Name]], AthleteInfo[Full name], 0), 5), 99)</f>
        <v>2005</v>
      </c>
      <c r="E314" s="7" t="str">
        <f t="array" ref="E314">IFERROR(IF(INDEX(AthleteInfo[#Data], MATCH(SnC_5[[#This Row],[Full Name]], AthleteInfo[Full name], 0), 2)&lt;&gt;"",INDEX(AthleteInfo[#Data], MATCH(SnC_5[[#This Row],[Full Name]], AthleteInfo[Full name], 0), 2), "Edit AthleteInfo Tab"), "Edit AthleteInfo Tab")</f>
        <v>F</v>
      </c>
      <c r="F314" s="6">
        <f>IFERROR(INT((G314 - INDEX(AthleteInfo[#Data], MATCH(SnC_5[[#This Row],[Full Name]], AthleteInfo[Full name], 0), 6))/365), 99)</f>
        <v>17</v>
      </c>
      <c r="G314" s="9">
        <v>44820</v>
      </c>
      <c r="H314" t="s">
        <v>644</v>
      </c>
      <c r="I314" t="s">
        <v>645</v>
      </c>
      <c r="J314">
        <v>64.569999999999993</v>
      </c>
      <c r="U314" s="2">
        <v>15</v>
      </c>
      <c r="V314" s="2">
        <v>44</v>
      </c>
      <c r="W314" s="2">
        <v>37</v>
      </c>
      <c r="X314" s="2">
        <v>2</v>
      </c>
      <c r="Y314" s="2"/>
      <c r="Z314" s="2"/>
      <c r="AA314" s="2"/>
      <c r="AB314" s="2"/>
      <c r="AI314">
        <v>0.95</v>
      </c>
      <c r="AJ314">
        <v>2.14</v>
      </c>
      <c r="AK314">
        <v>24.83</v>
      </c>
      <c r="AN314">
        <v>24.85</v>
      </c>
      <c r="AO314">
        <v>1995.15</v>
      </c>
      <c r="AR314" t="s">
        <v>593</v>
      </c>
    </row>
    <row r="315" spans="1:44">
      <c r="A315" s="3" t="str">
        <f>CONCATENATE(SnC_5[[#This Row],[Full Name]], "   ", TEXT(SnC_5[[#This Row],[Date]], "yyyy-mm-dd"))</f>
        <v>Ryan Goodwin   2022-09-16</v>
      </c>
      <c r="B315" s="3" t="str">
        <f>CONCATENATE(SnC_5[[#This Row],[First Name]], " ", SnC_5[[#This Row],[Last Name]])</f>
        <v>Ryan Goodwin</v>
      </c>
      <c r="C315" s="4">
        <f>IFERROR(YEAR(G315) - YEAR(INDEX(AthleteInfo[#Data], MATCH(SnC_5[[#This Row],[Full Name]], AthleteInfo[Full name], 0), 6)), 99)</f>
        <v>17</v>
      </c>
      <c r="D315" s="4">
        <f>IFERROR(INDEX(AthleteInfo[#Data], MATCH(SnC_5[[#This Row],[Full Name]], AthleteInfo[Full name], 0), 5), 99)</f>
        <v>2005</v>
      </c>
      <c r="E315" s="7" t="str">
        <f t="array" ref="E315">IFERROR(IF(INDEX(AthleteInfo[#Data], MATCH(SnC_5[[#This Row],[Full Name]], AthleteInfo[Full name], 0), 2)&lt;&gt;"",INDEX(AthleteInfo[#Data], MATCH(SnC_5[[#This Row],[Full Name]], AthleteInfo[Full name], 0), 2), "Edit AthleteInfo Tab"), "Edit AthleteInfo Tab")</f>
        <v>M</v>
      </c>
      <c r="F315" s="6">
        <f>IFERROR(INT((G315 - INDEX(AthleteInfo[#Data], MATCH(SnC_5[[#This Row],[Full Name]], AthleteInfo[Full name], 0), 6))/365), 99)</f>
        <v>17</v>
      </c>
      <c r="G315" s="9">
        <v>44820</v>
      </c>
      <c r="H315" t="s">
        <v>628</v>
      </c>
      <c r="I315" t="s">
        <v>478</v>
      </c>
      <c r="J315">
        <v>63.24</v>
      </c>
      <c r="U315">
        <v>25</v>
      </c>
      <c r="V315">
        <v>25</v>
      </c>
      <c r="W315">
        <v>25</v>
      </c>
      <c r="X315">
        <v>15</v>
      </c>
      <c r="AI315">
        <v>0.73</v>
      </c>
      <c r="AJ315">
        <v>3.64</v>
      </c>
      <c r="AK315">
        <v>28.97</v>
      </c>
      <c r="AN315">
        <v>27.59</v>
      </c>
      <c r="AO315">
        <v>2801.08</v>
      </c>
    </row>
    <row r="316" spans="1:44">
      <c r="A316" s="3" t="str">
        <f>CONCATENATE(SnC_5[[#This Row],[Full Name]], "   ", TEXT(SnC_5[[#This Row],[Date]], "yyyy-mm-dd"))</f>
        <v>Sadie DeMars   2022-09-16</v>
      </c>
      <c r="B316" s="3" t="str">
        <f>CONCATENATE(SnC_5[[#This Row],[First Name]], " ", SnC_5[[#This Row],[Last Name]])</f>
        <v>Sadie DeMars</v>
      </c>
      <c r="C316" s="4">
        <f>IFERROR(YEAR(G316) - YEAR(INDEX(AthleteInfo[#Data], MATCH(SnC_5[[#This Row],[Full Name]], AthleteInfo[Full name], 0), 6)), 99)</f>
        <v>17</v>
      </c>
      <c r="D316" s="4">
        <f>IFERROR(INDEX(AthleteInfo[#Data], MATCH(SnC_5[[#This Row],[Full Name]], AthleteInfo[Full name], 0), 5), 99)</f>
        <v>2005</v>
      </c>
      <c r="E316" s="7" t="str">
        <f t="array" ref="E316">IFERROR(IF(INDEX(AthleteInfo[#Data], MATCH(SnC_5[[#This Row],[Full Name]], AthleteInfo[Full name], 0), 2)&lt;&gt;"",INDEX(AthleteInfo[#Data], MATCH(SnC_5[[#This Row],[Full Name]], AthleteInfo[Full name], 0), 2), "Edit AthleteInfo Tab"), "Edit AthleteInfo Tab")</f>
        <v>F</v>
      </c>
      <c r="F316" s="6">
        <f>IFERROR(INT((G316 - INDEX(AthleteInfo[#Data], MATCH(SnC_5[[#This Row],[Full Name]], AthleteInfo[Full name], 0), 6))/365), 99)</f>
        <v>16</v>
      </c>
      <c r="G316" s="9">
        <v>44820</v>
      </c>
      <c r="H316" t="s">
        <v>642</v>
      </c>
      <c r="I316" t="s">
        <v>810</v>
      </c>
      <c r="J316">
        <v>59.99</v>
      </c>
      <c r="U316" s="2">
        <v>15</v>
      </c>
      <c r="V316" s="2">
        <v>40</v>
      </c>
      <c r="W316" s="2">
        <v>36</v>
      </c>
      <c r="X316" s="2">
        <v>2</v>
      </c>
      <c r="Y316" s="2"/>
      <c r="Z316" s="2"/>
      <c r="AA316" s="2"/>
      <c r="AB316" s="2"/>
      <c r="AI316">
        <v>1.1200000000000001</v>
      </c>
      <c r="AJ316">
        <v>3.91</v>
      </c>
      <c r="AK316">
        <v>22.28</v>
      </c>
      <c r="AN316">
        <v>20.39</v>
      </c>
      <c r="AO316">
        <v>1935.96</v>
      </c>
      <c r="AR316" t="s">
        <v>809</v>
      </c>
    </row>
    <row r="317" spans="1:44">
      <c r="A317" s="3" t="str">
        <f>CONCATENATE(SnC_5[[#This Row],[Full Name]], "   ", TEXT(SnC_5[[#This Row],[Date]], "yyyy-mm-dd"))</f>
        <v>Alessia Galvagno   2022-09-16</v>
      </c>
      <c r="B317" s="3" t="str">
        <f>CONCATENATE(SnC_5[[#This Row],[First Name]], " ", SnC_5[[#This Row],[Last Name]])</f>
        <v>Alessia Galvagno</v>
      </c>
      <c r="C317" s="4">
        <f>IFERROR(YEAR(G317) - YEAR(INDEX(AthleteInfo[#Data], MATCH(SnC_5[[#This Row],[Full Name]], AthleteInfo[Full name], 0), 6)), 99)</f>
        <v>16</v>
      </c>
      <c r="D317" s="4">
        <f>IFERROR(INDEX(AthleteInfo[#Data], MATCH(SnC_5[[#This Row],[Full Name]], AthleteInfo[Full name], 0), 5), 99)</f>
        <v>2006</v>
      </c>
      <c r="E317" s="7" t="str">
        <f t="array" ref="E317">IFERROR(IF(INDEX(AthleteInfo[#Data], MATCH(SnC_5[[#This Row],[Full Name]], AthleteInfo[Full name], 0), 2)&lt;&gt;"",INDEX(AthleteInfo[#Data], MATCH(SnC_5[[#This Row],[Full Name]], AthleteInfo[Full name], 0), 2), "Edit AthleteInfo Tab"), "Edit AthleteInfo Tab")</f>
        <v>F</v>
      </c>
      <c r="F317" s="6">
        <f>IFERROR(INT((G317 - INDEX(AthleteInfo[#Data], MATCH(SnC_5[[#This Row],[Full Name]], AthleteInfo[Full name], 0), 6))/365), 99)</f>
        <v>16</v>
      </c>
      <c r="G317" s="9">
        <v>44820</v>
      </c>
      <c r="H317" t="s">
        <v>636</v>
      </c>
      <c r="I317" t="s">
        <v>637</v>
      </c>
      <c r="J317">
        <v>64.430000000000007</v>
      </c>
      <c r="U317" s="2">
        <v>15</v>
      </c>
      <c r="V317" s="2">
        <v>79</v>
      </c>
      <c r="W317" s="2">
        <v>54</v>
      </c>
      <c r="X317" s="2">
        <v>4</v>
      </c>
      <c r="Y317" s="2"/>
      <c r="Z317" s="2"/>
      <c r="AA317" s="2"/>
      <c r="AB317" s="2"/>
      <c r="AI317">
        <v>1.3</v>
      </c>
      <c r="AJ317">
        <v>4.25</v>
      </c>
      <c r="AK317">
        <v>20.85</v>
      </c>
      <c r="AN317">
        <v>17.3</v>
      </c>
      <c r="AO317">
        <v>2080.02</v>
      </c>
      <c r="AR317" t="s">
        <v>809</v>
      </c>
    </row>
    <row r="318" spans="1:44">
      <c r="A318" s="3" t="str">
        <f>CONCATENATE(SnC_5[[#This Row],[Full Name]], "   ", TEXT(SnC_5[[#This Row],[Date]], "yyyy-mm-dd"))</f>
        <v>Carly Ram   2022-09-16</v>
      </c>
      <c r="B318" s="3" t="str">
        <f>CONCATENATE(SnC_5[[#This Row],[First Name]], " ", SnC_5[[#This Row],[Last Name]])</f>
        <v>Carly Ram</v>
      </c>
      <c r="C318" s="4">
        <f>IFERROR(YEAR(G318) - YEAR(INDEX(AthleteInfo[#Data], MATCH(SnC_5[[#This Row],[Full Name]], AthleteInfo[Full name], 0), 6)), 99)</f>
        <v>16</v>
      </c>
      <c r="D318" s="4">
        <f>IFERROR(INDEX(AthleteInfo[#Data], MATCH(SnC_5[[#This Row],[Full Name]], AthleteInfo[Full name], 0), 5), 99)</f>
        <v>2006</v>
      </c>
      <c r="E318" s="7" t="str">
        <f t="array" ref="E318">IFERROR(IF(INDEX(AthleteInfo[#Data], MATCH(SnC_5[[#This Row],[Full Name]], AthleteInfo[Full name], 0), 2)&lt;&gt;"",INDEX(AthleteInfo[#Data], MATCH(SnC_5[[#This Row],[Full Name]], AthleteInfo[Full name], 0), 2), "Edit AthleteInfo Tab"), "Edit AthleteInfo Tab")</f>
        <v>F</v>
      </c>
      <c r="F318" s="6">
        <f>IFERROR(INT((G318 - INDEX(AthleteInfo[#Data], MATCH(SnC_5[[#This Row],[Full Name]], AthleteInfo[Full name], 0), 6))/365), 99)</f>
        <v>15</v>
      </c>
      <c r="G318" s="9">
        <v>44820</v>
      </c>
      <c r="H318" t="s">
        <v>647</v>
      </c>
      <c r="I318" t="s">
        <v>648</v>
      </c>
      <c r="J318">
        <v>54.38</v>
      </c>
      <c r="U318" s="2">
        <v>15</v>
      </c>
      <c r="V318" s="2">
        <v>39</v>
      </c>
      <c r="W318" s="2">
        <v>35</v>
      </c>
      <c r="X318" s="2">
        <v>8</v>
      </c>
      <c r="Y318" s="2"/>
      <c r="Z318" s="2"/>
      <c r="AA318" s="2"/>
      <c r="AB318" s="2"/>
      <c r="AI318">
        <v>1</v>
      </c>
      <c r="AJ318">
        <v>3.72</v>
      </c>
      <c r="AK318">
        <v>20.64</v>
      </c>
      <c r="AN318">
        <v>21.7</v>
      </c>
      <c r="AO318">
        <v>1524.33</v>
      </c>
    </row>
    <row r="319" spans="1:44">
      <c r="A319" s="3" t="str">
        <f>CONCATENATE(SnC_5[[#This Row],[Full Name]], "   ", TEXT(SnC_5[[#This Row],[Date]], "yyyy-mm-dd"))</f>
        <v>Eamon Wilson   2022-09-16</v>
      </c>
      <c r="B319" s="3" t="str">
        <f>CONCATENATE(SnC_5[[#This Row],[First Name]], " ", SnC_5[[#This Row],[Last Name]])</f>
        <v>Eamon Wilson</v>
      </c>
      <c r="C319" s="4">
        <f>IFERROR(YEAR(G319) - YEAR(INDEX(AthleteInfo[#Data], MATCH(SnC_5[[#This Row],[Full Name]], AthleteInfo[Full name], 0), 6)), 99)</f>
        <v>16</v>
      </c>
      <c r="D319" s="4">
        <f>IFERROR(INDEX(AthleteInfo[#Data], MATCH(SnC_5[[#This Row],[Full Name]], AthleteInfo[Full name], 0), 5), 99)</f>
        <v>2006</v>
      </c>
      <c r="E319" s="7" t="str">
        <f t="array" ref="E319">IFERROR(IF(INDEX(AthleteInfo[#Data], MATCH(SnC_5[[#This Row],[Full Name]], AthleteInfo[Full name], 0), 2)&lt;&gt;"",INDEX(AthleteInfo[#Data], MATCH(SnC_5[[#This Row],[Full Name]], AthleteInfo[Full name], 0), 2), "Edit AthleteInfo Tab"), "Edit AthleteInfo Tab")</f>
        <v>M</v>
      </c>
      <c r="F319" s="6">
        <f>IFERROR(INT((G319 - INDEX(AthleteInfo[#Data], MATCH(SnC_5[[#This Row],[Full Name]], AthleteInfo[Full name], 0), 6))/365), 99)</f>
        <v>16</v>
      </c>
      <c r="G319" s="9">
        <v>44820</v>
      </c>
      <c r="H319" t="s">
        <v>635</v>
      </c>
      <c r="I319" t="s">
        <v>566</v>
      </c>
      <c r="J319">
        <v>70.319999999999993</v>
      </c>
      <c r="U319">
        <v>25</v>
      </c>
      <c r="V319">
        <v>36</v>
      </c>
      <c r="W319">
        <v>42</v>
      </c>
      <c r="X319">
        <v>14</v>
      </c>
      <c r="AI319">
        <v>0.98</v>
      </c>
      <c r="AJ319">
        <v>3.03</v>
      </c>
      <c r="AK319">
        <v>25</v>
      </c>
      <c r="AN319">
        <v>22.22</v>
      </c>
      <c r="AO319">
        <v>2310.87</v>
      </c>
    </row>
    <row r="320" spans="1:44">
      <c r="A320" s="3" t="str">
        <f>CONCATENATE(SnC_5[[#This Row],[Full Name]], "   ", TEXT(SnC_5[[#This Row],[Date]], "yyyy-mm-dd"))</f>
        <v>Evan Edwards   2022-09-16</v>
      </c>
      <c r="B320" s="3" t="str">
        <f>CONCATENATE(SnC_5[[#This Row],[First Name]], " ", SnC_5[[#This Row],[Last Name]])</f>
        <v>Evan Edwards</v>
      </c>
      <c r="C320" s="4">
        <f>IFERROR(YEAR(G320) - YEAR(INDEX(AthleteInfo[#Data], MATCH(SnC_5[[#This Row],[Full Name]], AthleteInfo[Full name], 0), 6)), 99)</f>
        <v>16</v>
      </c>
      <c r="D320" s="4">
        <f>IFERROR(INDEX(AthleteInfo[#Data], MATCH(SnC_5[[#This Row],[Full Name]], AthleteInfo[Full name], 0), 5), 99)</f>
        <v>2006</v>
      </c>
      <c r="E320" s="7" t="str">
        <f t="array" ref="E320">IFERROR(IF(INDEX(AthleteInfo[#Data], MATCH(SnC_5[[#This Row],[Full Name]], AthleteInfo[Full name], 0), 2)&lt;&gt;"",INDEX(AthleteInfo[#Data], MATCH(SnC_5[[#This Row],[Full Name]], AthleteInfo[Full name], 0), 2), "Edit AthleteInfo Tab"), "Edit AthleteInfo Tab")</f>
        <v>M</v>
      </c>
      <c r="F320" s="6">
        <f>IFERROR(INT((G320 - INDEX(AthleteInfo[#Data], MATCH(SnC_5[[#This Row],[Full Name]], AthleteInfo[Full name], 0), 6))/365), 99)</f>
        <v>16</v>
      </c>
      <c r="G320" s="9">
        <v>44820</v>
      </c>
      <c r="H320" t="s">
        <v>629</v>
      </c>
      <c r="I320" t="s">
        <v>634</v>
      </c>
      <c r="J320">
        <v>75.36</v>
      </c>
      <c r="U320">
        <v>25</v>
      </c>
      <c r="V320">
        <v>49</v>
      </c>
      <c r="W320">
        <v>31</v>
      </c>
      <c r="X320">
        <v>16</v>
      </c>
      <c r="AI320">
        <v>1.0900000000000001</v>
      </c>
      <c r="AJ320">
        <v>3.32</v>
      </c>
      <c r="AK320">
        <v>29.18</v>
      </c>
      <c r="AN320">
        <v>25.85</v>
      </c>
      <c r="AO320">
        <v>2917.42</v>
      </c>
      <c r="AR320" t="s">
        <v>811</v>
      </c>
    </row>
    <row r="321" spans="1:44">
      <c r="A321" s="3" t="str">
        <f>CONCATENATE(SnC_5[[#This Row],[Full Name]], "   ", TEXT(SnC_5[[#This Row],[Date]], "yyyy-mm-dd"))</f>
        <v>Joe Kitamura   2022-09-16</v>
      </c>
      <c r="B321" s="3" t="str">
        <f>CONCATENATE(SnC_5[[#This Row],[First Name]], " ", SnC_5[[#This Row],[Last Name]])</f>
        <v>Joe Kitamura</v>
      </c>
      <c r="C321" s="4">
        <f>IFERROR(YEAR(G321) - YEAR(INDEX(AthleteInfo[#Data], MATCH(SnC_5[[#This Row],[Full Name]], AthleteInfo[Full name], 0), 6)), 99)</f>
        <v>16</v>
      </c>
      <c r="D321" s="4">
        <f>IFERROR(INDEX(AthleteInfo[#Data], MATCH(SnC_5[[#This Row],[Full Name]], AthleteInfo[Full name], 0), 5), 99)</f>
        <v>2006</v>
      </c>
      <c r="E321" s="7" t="str">
        <f t="array" ref="E321">IFERROR(IF(INDEX(AthleteInfo[#Data], MATCH(SnC_5[[#This Row],[Full Name]], AthleteInfo[Full name], 0), 2)&lt;&gt;"",INDEX(AthleteInfo[#Data], MATCH(SnC_5[[#This Row],[Full Name]], AthleteInfo[Full name], 0), 2), "Edit AthleteInfo Tab"), "Edit AthleteInfo Tab")</f>
        <v>M</v>
      </c>
      <c r="F321" s="6">
        <f>IFERROR(INT((G321 - INDEX(AthleteInfo[#Data], MATCH(SnC_5[[#This Row],[Full Name]], AthleteInfo[Full name], 0), 6))/365), 99)</f>
        <v>16</v>
      </c>
      <c r="G321" s="9">
        <v>44820</v>
      </c>
      <c r="H321" t="s">
        <v>489</v>
      </c>
      <c r="I321" t="s">
        <v>620</v>
      </c>
      <c r="J321">
        <v>67.86</v>
      </c>
      <c r="U321">
        <v>25</v>
      </c>
      <c r="V321">
        <v>61</v>
      </c>
      <c r="W321">
        <v>44</v>
      </c>
      <c r="X321">
        <v>22</v>
      </c>
      <c r="AI321">
        <v>0.9</v>
      </c>
      <c r="AJ321">
        <v>3.97</v>
      </c>
      <c r="AK321">
        <v>35.340000000000003</v>
      </c>
      <c r="AN321">
        <v>32.5</v>
      </c>
      <c r="AO321">
        <v>3138.33</v>
      </c>
      <c r="AR321" t="s">
        <v>812</v>
      </c>
    </row>
    <row r="322" spans="1:44">
      <c r="A322" s="3" t="str">
        <f>CONCATENATE(SnC_5[[#This Row],[Full Name]], "   ", TEXT(SnC_5[[#This Row],[Date]], "yyyy-mm-dd"))</f>
        <v>Madelaine Galik   2022-09-16</v>
      </c>
      <c r="B322" s="3" t="str">
        <f>CONCATENATE(SnC_5[[#This Row],[First Name]], " ", SnC_5[[#This Row],[Last Name]])</f>
        <v>Madelaine Galik</v>
      </c>
      <c r="C322" s="4">
        <f>IFERROR(YEAR(G322) - YEAR(INDEX(AthleteInfo[#Data], MATCH(SnC_5[[#This Row],[Full Name]], AthleteInfo[Full name], 0), 6)), 99)</f>
        <v>16</v>
      </c>
      <c r="D322" s="4">
        <f>IFERROR(INDEX(AthleteInfo[#Data], MATCH(SnC_5[[#This Row],[Full Name]], AthleteInfo[Full name], 0), 5), 99)</f>
        <v>2006</v>
      </c>
      <c r="E322" s="7" t="str">
        <f t="array" ref="E322">IFERROR(IF(INDEX(AthleteInfo[#Data], MATCH(SnC_5[[#This Row],[Full Name]], AthleteInfo[Full name], 0), 2)&lt;&gt;"",INDEX(AthleteInfo[#Data], MATCH(SnC_5[[#This Row],[Full Name]], AthleteInfo[Full name], 0), 2), "Edit AthleteInfo Tab"), "Edit AthleteInfo Tab")</f>
        <v>F</v>
      </c>
      <c r="F322" s="6">
        <f>IFERROR(INT((G322 - INDEX(AthleteInfo[#Data], MATCH(SnC_5[[#This Row],[Full Name]], AthleteInfo[Full name], 0), 6))/365), 99)</f>
        <v>15</v>
      </c>
      <c r="G322" s="9">
        <v>44820</v>
      </c>
      <c r="H322" t="s">
        <v>630</v>
      </c>
      <c r="I322" t="s">
        <v>631</v>
      </c>
      <c r="J322">
        <v>70.94</v>
      </c>
      <c r="U322" s="2">
        <v>15</v>
      </c>
      <c r="V322" s="2">
        <v>53</v>
      </c>
      <c r="W322" s="2">
        <v>57</v>
      </c>
      <c r="X322" s="2">
        <v>2</v>
      </c>
      <c r="Y322" s="2"/>
      <c r="Z322" s="2"/>
      <c r="AA322" s="2"/>
      <c r="AB322" s="2"/>
      <c r="AI322">
        <v>1.21</v>
      </c>
      <c r="AJ322">
        <v>3.34</v>
      </c>
      <c r="AK322">
        <v>20.73</v>
      </c>
      <c r="AN322">
        <v>20.059999999999999</v>
      </c>
      <c r="AO322">
        <v>2188.39</v>
      </c>
      <c r="AR322" t="s">
        <v>781</v>
      </c>
    </row>
    <row r="323" spans="1:44">
      <c r="A323" s="3" t="str">
        <f>CONCATENATE(SnC_5[[#This Row],[Full Name]], "   ", TEXT(SnC_5[[#This Row],[Date]], "yyyy-mm-dd"))</f>
        <v>Maya Abraham   2022-09-16</v>
      </c>
      <c r="B323" s="3" t="str">
        <f>CONCATENATE(SnC_5[[#This Row],[First Name]], " ", SnC_5[[#This Row],[Last Name]])</f>
        <v>Maya Abraham</v>
      </c>
      <c r="C323" s="4">
        <f>IFERROR(YEAR(G323) - YEAR(INDEX(AthleteInfo[#Data], MATCH(SnC_5[[#This Row],[Full Name]], AthleteInfo[Full name], 0), 6)), 99)</f>
        <v>16</v>
      </c>
      <c r="D323" s="4">
        <f>IFERROR(INDEX(AthleteInfo[#Data], MATCH(SnC_5[[#This Row],[Full Name]], AthleteInfo[Full name], 0), 5), 99)</f>
        <v>2006</v>
      </c>
      <c r="E323" s="7" t="str">
        <f t="array" ref="E323">IFERROR(IF(INDEX(AthleteInfo[#Data], MATCH(SnC_5[[#This Row],[Full Name]], AthleteInfo[Full name], 0), 2)&lt;&gt;"",INDEX(AthleteInfo[#Data], MATCH(SnC_5[[#This Row],[Full Name]], AthleteInfo[Full name], 0), 2), "Edit AthleteInfo Tab"), "Edit AthleteInfo Tab")</f>
        <v>F</v>
      </c>
      <c r="F323" s="6">
        <f>IFERROR(INT((G323 - INDEX(AthleteInfo[#Data], MATCH(SnC_5[[#This Row],[Full Name]], AthleteInfo[Full name], 0), 6))/365), 99)</f>
        <v>16</v>
      </c>
      <c r="G323" s="9">
        <v>44820</v>
      </c>
      <c r="H323" t="s">
        <v>640</v>
      </c>
      <c r="I323" t="s">
        <v>641</v>
      </c>
      <c r="J323">
        <v>64.790000000000006</v>
      </c>
      <c r="U323" s="2">
        <v>15</v>
      </c>
      <c r="V323" s="2">
        <v>70</v>
      </c>
      <c r="W323" s="2">
        <v>55</v>
      </c>
      <c r="X323" s="2">
        <v>6</v>
      </c>
      <c r="Y323" s="2"/>
      <c r="Z323" s="2"/>
      <c r="AA323" s="2"/>
      <c r="AB323" s="2"/>
      <c r="AI323">
        <v>0.63</v>
      </c>
      <c r="AJ323">
        <v>3.25</v>
      </c>
      <c r="AK323">
        <v>25.71</v>
      </c>
      <c r="AN323">
        <v>19.7</v>
      </c>
      <c r="AO323">
        <v>2245.5300000000002</v>
      </c>
      <c r="AR323" t="s">
        <v>593</v>
      </c>
    </row>
    <row r="324" spans="1:44">
      <c r="A324" s="3" t="str">
        <f>CONCATENATE(SnC_5[[#This Row],[Full Name]], "   ", TEXT(SnC_5[[#This Row],[Date]], "yyyy-mm-dd"))</f>
        <v>Raleigh Tarte   2022-09-16</v>
      </c>
      <c r="B324" s="3" t="str">
        <f>CONCATENATE(SnC_5[[#This Row],[First Name]], " ", SnC_5[[#This Row],[Last Name]])</f>
        <v>Raleigh Tarte</v>
      </c>
      <c r="C324" s="4">
        <f>IFERROR(YEAR(G324) - YEAR(INDEX(AthleteInfo[#Data], MATCH(SnC_5[[#This Row],[Full Name]], AthleteInfo[Full name], 0), 6)), 99)</f>
        <v>16</v>
      </c>
      <c r="D324" s="4">
        <f>IFERROR(INDEX(AthleteInfo[#Data], MATCH(SnC_5[[#This Row],[Full Name]], AthleteInfo[Full name], 0), 5), 99)</f>
        <v>2006</v>
      </c>
      <c r="E324" s="7" t="str">
        <f t="array" ref="E324">IFERROR(IF(INDEX(AthleteInfo[#Data], MATCH(SnC_5[[#This Row],[Full Name]], AthleteInfo[Full name], 0), 2)&lt;&gt;"",INDEX(AthleteInfo[#Data], MATCH(SnC_5[[#This Row],[Full Name]], AthleteInfo[Full name], 0), 2), "Edit AthleteInfo Tab"), "Edit AthleteInfo Tab")</f>
        <v>M</v>
      </c>
      <c r="F324" s="6">
        <f>IFERROR(INT((G324 - INDEX(AthleteInfo[#Data], MATCH(SnC_5[[#This Row],[Full Name]], AthleteInfo[Full name], 0), 6))/365), 99)</f>
        <v>16</v>
      </c>
      <c r="G324" s="9">
        <v>44820</v>
      </c>
      <c r="H324" t="s">
        <v>813</v>
      </c>
      <c r="I324" t="s">
        <v>814</v>
      </c>
      <c r="J324">
        <v>70.09</v>
      </c>
      <c r="U324">
        <v>25</v>
      </c>
      <c r="V324">
        <v>80</v>
      </c>
      <c r="W324">
        <v>66</v>
      </c>
      <c r="X324">
        <v>24</v>
      </c>
      <c r="AI324">
        <v>0.9</v>
      </c>
      <c r="AJ324">
        <v>2.85</v>
      </c>
      <c r="AK324">
        <v>42.88</v>
      </c>
      <c r="AN324">
        <v>37.29</v>
      </c>
      <c r="AO324">
        <v>2906.71</v>
      </c>
    </row>
    <row r="325" spans="1:44">
      <c r="A325" s="3" t="str">
        <f>CONCATENATE(SnC_5[[#This Row],[Full Name]], "   ", TEXT(SnC_5[[#This Row],[Date]], "yyyy-mm-dd"))</f>
        <v>Ruby Serrouya   2022-09-16</v>
      </c>
      <c r="B325" s="3" t="str">
        <f>CONCATENATE(SnC_5[[#This Row],[First Name]], " ", SnC_5[[#This Row],[Last Name]])</f>
        <v>Ruby Serrouya</v>
      </c>
      <c r="C325" s="4">
        <f>IFERROR(YEAR(G325) - YEAR(INDEX(AthleteInfo[#Data], MATCH(SnC_5[[#This Row],[Full Name]], AthleteInfo[Full name], 0), 6)), 99)</f>
        <v>16</v>
      </c>
      <c r="D325" s="4">
        <f>IFERROR(INDEX(AthleteInfo[#Data], MATCH(SnC_5[[#This Row],[Full Name]], AthleteInfo[Full name], 0), 5), 99)</f>
        <v>2006</v>
      </c>
      <c r="E325" s="7" t="str">
        <f t="array" ref="E325">IFERROR(IF(INDEX(AthleteInfo[#Data], MATCH(SnC_5[[#This Row],[Full Name]], AthleteInfo[Full name], 0), 2)&lt;&gt;"",INDEX(AthleteInfo[#Data], MATCH(SnC_5[[#This Row],[Full Name]], AthleteInfo[Full name], 0), 2), "Edit AthleteInfo Tab"), "Edit AthleteInfo Tab")</f>
        <v>F</v>
      </c>
      <c r="F325" s="6">
        <f>IFERROR(INT((G325 - INDEX(AthleteInfo[#Data], MATCH(SnC_5[[#This Row],[Full Name]], AthleteInfo[Full name], 0), 6))/365), 99)</f>
        <v>15</v>
      </c>
      <c r="G325" s="9">
        <v>44820</v>
      </c>
      <c r="H325" t="s">
        <v>736</v>
      </c>
      <c r="I325" t="s">
        <v>737</v>
      </c>
      <c r="J325">
        <v>67.400000000000006</v>
      </c>
      <c r="U325" s="2">
        <v>15</v>
      </c>
      <c r="V325" s="2">
        <v>85</v>
      </c>
      <c r="W325" s="2">
        <v>63</v>
      </c>
      <c r="X325" s="2">
        <v>7</v>
      </c>
      <c r="Y325" s="2"/>
      <c r="Z325" s="2"/>
      <c r="AA325" s="2"/>
      <c r="AB325" s="2"/>
      <c r="AI325">
        <v>1.46</v>
      </c>
      <c r="AJ325">
        <v>3.22</v>
      </c>
      <c r="AK325">
        <v>21.16</v>
      </c>
      <c r="AN325">
        <v>18.22</v>
      </c>
      <c r="AO325">
        <v>2113.33</v>
      </c>
      <c r="AR325" t="s">
        <v>781</v>
      </c>
    </row>
    <row r="326" spans="1:44">
      <c r="A326" s="3" t="str">
        <f>CONCATENATE(SnC_5[[#This Row],[Full Name]], "   ", TEXT(SnC_5[[#This Row],[Date]], "yyyy-mm-dd"))</f>
        <v>Xavier Wallace   2022-09-16</v>
      </c>
      <c r="B326" s="3" t="str">
        <f>CONCATENATE(SnC_5[[#This Row],[First Name]], " ", SnC_5[[#This Row],[Last Name]])</f>
        <v>Xavier Wallace</v>
      </c>
      <c r="C326" s="4">
        <f>IFERROR(YEAR(G326) - YEAR(INDEX(AthleteInfo[#Data], MATCH(SnC_5[[#This Row],[Full Name]], AthleteInfo[Full name], 0), 6)), 99)</f>
        <v>16</v>
      </c>
      <c r="D326" s="4">
        <f>IFERROR(INDEX(AthleteInfo[#Data], MATCH(SnC_5[[#This Row],[Full Name]], AthleteInfo[Full name], 0), 5), 99)</f>
        <v>2006</v>
      </c>
      <c r="E326" s="7" t="str">
        <f t="array" ref="E326">IFERROR(IF(INDEX(AthleteInfo[#Data], MATCH(SnC_5[[#This Row],[Full Name]], AthleteInfo[Full name], 0), 2)&lt;&gt;"",INDEX(AthleteInfo[#Data], MATCH(SnC_5[[#This Row],[Full Name]], AthleteInfo[Full name], 0), 2), "Edit AthleteInfo Tab"), "Edit AthleteInfo Tab")</f>
        <v>M</v>
      </c>
      <c r="F326" s="6">
        <f>IFERROR(INT((G326 - INDEX(AthleteInfo[#Data], MATCH(SnC_5[[#This Row],[Full Name]], AthleteInfo[Full name], 0), 6))/365), 99)</f>
        <v>16</v>
      </c>
      <c r="G326" s="9">
        <v>44820</v>
      </c>
      <c r="H326" t="s">
        <v>765</v>
      </c>
      <c r="I326" t="s">
        <v>701</v>
      </c>
      <c r="J326">
        <v>64.98</v>
      </c>
      <c r="U326">
        <v>25</v>
      </c>
      <c r="V326">
        <v>30</v>
      </c>
      <c r="W326">
        <v>30</v>
      </c>
      <c r="X326">
        <v>13</v>
      </c>
      <c r="AI326">
        <v>1.08</v>
      </c>
      <c r="AJ326">
        <v>3.6</v>
      </c>
      <c r="AK326">
        <v>23.81</v>
      </c>
      <c r="AN326">
        <v>22.43</v>
      </c>
      <c r="AO326">
        <v>2094.42</v>
      </c>
      <c r="AR326" t="s">
        <v>785</v>
      </c>
    </row>
    <row r="327" spans="1:44">
      <c r="A327" s="3" t="str">
        <f>CONCATENATE(SnC_5[[#This Row],[Full Name]], "   ", TEXT(SnC_5[[#This Row],[Date]], "yyyy-mm-dd"))</f>
        <v>Finn Redman   2022-09-16</v>
      </c>
      <c r="B327" s="3" t="str">
        <f>CONCATENATE(SnC_5[[#This Row],[First Name]], " ", SnC_5[[#This Row],[Last Name]])</f>
        <v>Finn Redman</v>
      </c>
      <c r="C327" s="4">
        <f>IFERROR(YEAR(G327) - YEAR(INDEX(AthleteInfo[#Data], MATCH(SnC_5[[#This Row],[Full Name]], AthleteInfo[Full name], 0), 6)), 99)</f>
        <v>15</v>
      </c>
      <c r="D327" s="4">
        <f>IFERROR(INDEX(AthleteInfo[#Data], MATCH(SnC_5[[#This Row],[Full Name]], AthleteInfo[Full name], 0), 5), 99)</f>
        <v>2007</v>
      </c>
      <c r="E327" s="7" t="str">
        <f t="array" ref="E327">IFERROR(IF(INDEX(AthleteInfo[#Data], MATCH(SnC_5[[#This Row],[Full Name]], AthleteInfo[Full name], 0), 2)&lt;&gt;"",INDEX(AthleteInfo[#Data], MATCH(SnC_5[[#This Row],[Full Name]], AthleteInfo[Full name], 0), 2), "Edit AthleteInfo Tab"), "Edit AthleteInfo Tab")</f>
        <v>M</v>
      </c>
      <c r="F327" s="6">
        <f>IFERROR(INT((G327 - INDEX(AthleteInfo[#Data], MATCH(SnC_5[[#This Row],[Full Name]], AthleteInfo[Full name], 0), 6))/365), 99)</f>
        <v>15</v>
      </c>
      <c r="G327" s="9">
        <v>44820</v>
      </c>
      <c r="H327" t="s">
        <v>618</v>
      </c>
      <c r="I327" t="s">
        <v>619</v>
      </c>
      <c r="J327">
        <v>73.069999999999993</v>
      </c>
      <c r="U327">
        <v>25</v>
      </c>
      <c r="V327">
        <v>51</v>
      </c>
      <c r="W327">
        <v>41</v>
      </c>
      <c r="X327">
        <v>23</v>
      </c>
      <c r="AI327">
        <v>1.1200000000000001</v>
      </c>
      <c r="AJ327">
        <v>3.86</v>
      </c>
      <c r="AK327">
        <v>32.36</v>
      </c>
      <c r="AN327">
        <v>33.94</v>
      </c>
      <c r="AO327">
        <v>2842.49</v>
      </c>
      <c r="AR327" t="s">
        <v>815</v>
      </c>
    </row>
    <row r="328" spans="1:44">
      <c r="A328" s="3" t="str">
        <f>CONCATENATE(SnC_5[[#This Row],[Full Name]], "   ", TEXT(SnC_5[[#This Row],[Date]], "yyyy-mm-dd"))</f>
        <v>Kiara Pighin   2022-09-16</v>
      </c>
      <c r="B328" s="3" t="str">
        <f>CONCATENATE(SnC_5[[#This Row],[First Name]], " ", SnC_5[[#This Row],[Last Name]])</f>
        <v>Kiara Pighin</v>
      </c>
      <c r="C328" s="4">
        <f>IFERROR(YEAR(G328) - YEAR(INDEX(AthleteInfo[#Data], MATCH(SnC_5[[#This Row],[Full Name]], AthleteInfo[Full name], 0), 6)), 99)</f>
        <v>15</v>
      </c>
      <c r="D328" s="4">
        <f>IFERROR(INDEX(AthleteInfo[#Data], MATCH(SnC_5[[#This Row],[Full Name]], AthleteInfo[Full name], 0), 5), 99)</f>
        <v>2007</v>
      </c>
      <c r="E328" s="7" t="str">
        <f t="array" ref="E328">IFERROR(IF(INDEX(AthleteInfo[#Data], MATCH(SnC_5[[#This Row],[Full Name]], AthleteInfo[Full name], 0), 2)&lt;&gt;"",INDEX(AthleteInfo[#Data], MATCH(SnC_5[[#This Row],[Full Name]], AthleteInfo[Full name], 0), 2), "Edit AthleteInfo Tab"), "Edit AthleteInfo Tab")</f>
        <v>F</v>
      </c>
      <c r="F328" s="6">
        <f>IFERROR(INT((G328 - INDEX(AthleteInfo[#Data], MATCH(SnC_5[[#This Row],[Full Name]], AthleteInfo[Full name], 0), 6))/365), 99)</f>
        <v>15</v>
      </c>
      <c r="G328" s="9">
        <v>44820</v>
      </c>
      <c r="H328" t="s">
        <v>704</v>
      </c>
      <c r="I328" t="s">
        <v>653</v>
      </c>
      <c r="J328">
        <v>52.97</v>
      </c>
      <c r="U328" s="2">
        <v>15</v>
      </c>
      <c r="V328" s="2">
        <v>41</v>
      </c>
      <c r="W328" s="2">
        <v>36</v>
      </c>
      <c r="X328" s="2">
        <v>15</v>
      </c>
      <c r="Y328" s="2"/>
      <c r="Z328" s="2"/>
      <c r="AA328" s="2"/>
      <c r="AB328" s="2"/>
      <c r="AI328">
        <v>1.25</v>
      </c>
      <c r="AJ328">
        <v>2.84</v>
      </c>
      <c r="AK328">
        <v>27.66</v>
      </c>
      <c r="AN328">
        <v>22.2</v>
      </c>
      <c r="AO328">
        <v>1768.51</v>
      </c>
      <c r="AR328" t="s">
        <v>781</v>
      </c>
    </row>
    <row r="329" spans="1:44">
      <c r="A329" s="3" t="str">
        <f>CONCATENATE(SnC_5[[#This Row],[Full Name]], "   ", TEXT(SnC_5[[#This Row],[Date]], "yyyy-mm-dd"))</f>
        <v>Aidan Cotter   2023-05-19</v>
      </c>
      <c r="B329" s="3" t="str">
        <f>CONCATENATE(SnC_5[[#This Row],[First Name]], " ", SnC_5[[#This Row],[Last Name]])</f>
        <v>Aidan Cotter</v>
      </c>
      <c r="C329" s="4">
        <f>IFERROR(YEAR(G329) - YEAR(INDEX(AthleteInfo[#Data], MATCH(SnC_5[[#This Row],[Full Name]], AthleteInfo[Full name], 0), 6)), 99)</f>
        <v>16</v>
      </c>
      <c r="D329" s="4">
        <f>IFERROR(INDEX(AthleteInfo[#Data], MATCH(SnC_5[[#This Row],[Full Name]], AthleteInfo[Full name], 0), 5), 99)</f>
        <v>2007</v>
      </c>
      <c r="E329" s="7" t="str">
        <f t="array" ref="E329">IFERROR(IF(INDEX(AthleteInfo[#Data], MATCH(SnC_5[[#This Row],[Full Name]], AthleteInfo[Full name], 0), 2)&lt;&gt;"",INDEX(AthleteInfo[#Data], MATCH(SnC_5[[#This Row],[Full Name]], AthleteInfo[Full name], 0), 2), "Edit AthleteInfo Tab"), "Edit AthleteInfo Tab")</f>
        <v>M</v>
      </c>
      <c r="F329" s="6">
        <f>IFERROR(INT((G329 - INDEX(AthleteInfo[#Data], MATCH(SnC_5[[#This Row],[Full Name]], AthleteInfo[Full name], 0), 6))/365), 99)</f>
        <v>15</v>
      </c>
      <c r="G329" s="9">
        <v>45065</v>
      </c>
      <c r="H329" t="s">
        <v>544</v>
      </c>
      <c r="I329" t="s">
        <v>768</v>
      </c>
      <c r="J329">
        <v>73.7</v>
      </c>
      <c r="R329" s="2"/>
      <c r="S329" s="2"/>
      <c r="T329" s="2"/>
      <c r="U329" s="2">
        <v>25</v>
      </c>
      <c r="V329" s="2">
        <v>45</v>
      </c>
      <c r="W329" s="2">
        <v>39</v>
      </c>
      <c r="X329" s="2">
        <v>14</v>
      </c>
      <c r="AK329">
        <v>33.380000000000003</v>
      </c>
      <c r="AL329">
        <v>50.11</v>
      </c>
      <c r="AM329">
        <v>0.37</v>
      </c>
      <c r="AN329">
        <v>32.01</v>
      </c>
      <c r="AO329">
        <v>2790.74</v>
      </c>
      <c r="AP329">
        <v>3.88</v>
      </c>
    </row>
    <row r="330" spans="1:44">
      <c r="A330" s="3" t="str">
        <f>CONCATENATE(SnC_5[[#This Row],[Full Name]], "   ", TEXT(SnC_5[[#This Row],[Date]], "yyyy-mm-dd"))</f>
        <v>Aidan Hay   2023-05-19</v>
      </c>
      <c r="B330" s="3" t="str">
        <f>CONCATENATE(SnC_5[[#This Row],[First Name]], " ", SnC_5[[#This Row],[Last Name]])</f>
        <v>Aidan Hay</v>
      </c>
      <c r="C330" s="4">
        <f>IFERROR(YEAR(G330) - YEAR(INDEX(AthleteInfo[#Data], MATCH(SnC_5[[#This Row],[Full Name]], AthleteInfo[Full name], 0), 6)), 99)</f>
        <v>19</v>
      </c>
      <c r="D330" s="4">
        <f>IFERROR(INDEX(AthleteInfo[#Data], MATCH(SnC_5[[#This Row],[Full Name]], AthleteInfo[Full name], 0), 5), 99)</f>
        <v>2004</v>
      </c>
      <c r="E330" s="7" t="s">
        <v>37</v>
      </c>
      <c r="F330" s="6">
        <f>IFERROR(INT((G330 - INDEX(AthleteInfo[#Data], MATCH(SnC_5[[#This Row],[Full Name]], AthleteInfo[Full name], 0), 6))/365), 99)</f>
        <v>19</v>
      </c>
      <c r="G330" s="9">
        <v>45065</v>
      </c>
      <c r="H330" t="s">
        <v>544</v>
      </c>
      <c r="I330" t="s">
        <v>545</v>
      </c>
      <c r="J330">
        <v>72.900000000000006</v>
      </c>
      <c r="U330">
        <v>25</v>
      </c>
      <c r="V330">
        <v>48</v>
      </c>
      <c r="W330">
        <v>42</v>
      </c>
      <c r="X330">
        <v>18</v>
      </c>
      <c r="AI330">
        <v>0.75133333333333296</v>
      </c>
      <c r="AJ330">
        <v>2.8660000000000001</v>
      </c>
      <c r="AK330">
        <v>33.06</v>
      </c>
      <c r="AL330">
        <v>46.83</v>
      </c>
      <c r="AM330">
        <v>0.37</v>
      </c>
      <c r="AN330">
        <v>31.08</v>
      </c>
      <c r="AO330">
        <v>2834.87</v>
      </c>
      <c r="AP330">
        <v>4</v>
      </c>
    </row>
    <row r="331" spans="1:44">
      <c r="A331" s="3" t="str">
        <f>CONCATENATE(SnC_5[[#This Row],[Full Name]], "   ", TEXT(SnC_5[[#This Row],[Date]], "yyyy-mm-dd"))</f>
        <v>Aleah Smith   2023-05-19</v>
      </c>
      <c r="B331" s="3" t="str">
        <f>CONCATENATE(SnC_5[[#This Row],[First Name]], " ", SnC_5[[#This Row],[Last Name]])</f>
        <v>Aleah Smith</v>
      </c>
      <c r="C331" s="4">
        <f>IFERROR(YEAR(G331) - YEAR(INDEX(AthleteInfo[#Data], MATCH(SnC_5[[#This Row],[Full Name]], AthleteInfo[Full name], 0), 6)), 99)</f>
        <v>15</v>
      </c>
      <c r="D331" s="4">
        <f>IFERROR(INDEX(AthleteInfo[#Data], MATCH(SnC_5[[#This Row],[Full Name]], AthleteInfo[Full name], 0), 5), 99)</f>
        <v>2008</v>
      </c>
      <c r="E331" s="7" t="s">
        <v>1</v>
      </c>
      <c r="F331" s="6">
        <f>IFERROR(INT((G331 - INDEX(AthleteInfo[#Data], MATCH(SnC_5[[#This Row],[Full Name]], AthleteInfo[Full name], 0), 6))/365), 99)</f>
        <v>14</v>
      </c>
      <c r="G331" s="9">
        <v>45065</v>
      </c>
      <c r="H331" t="s">
        <v>816</v>
      </c>
      <c r="I331" t="s">
        <v>817</v>
      </c>
      <c r="J331">
        <v>60.46</v>
      </c>
      <c r="R331" s="2"/>
      <c r="S331" s="2"/>
      <c r="T331" s="2"/>
      <c r="U331" s="2">
        <v>15</v>
      </c>
      <c r="V331" s="2">
        <v>54</v>
      </c>
      <c r="W331" s="2">
        <v>58</v>
      </c>
      <c r="X331" s="2">
        <v>14</v>
      </c>
      <c r="Y331" s="2"/>
      <c r="AI331">
        <v>0.89533333333333298</v>
      </c>
      <c r="AJ331">
        <v>3.26833333333333</v>
      </c>
      <c r="AK331">
        <v>25.09</v>
      </c>
      <c r="AL331">
        <v>36.46</v>
      </c>
      <c r="AM331">
        <v>0.21</v>
      </c>
      <c r="AN331">
        <v>22.6</v>
      </c>
      <c r="AO331">
        <v>2185.5</v>
      </c>
      <c r="AP331">
        <v>3.68</v>
      </c>
    </row>
    <row r="332" spans="1:44">
      <c r="A332" s="3" t="str">
        <f>CONCATENATE(SnC_5[[#This Row],[Full Name]], "   ", TEXT(SnC_5[[#This Row],[Date]], "yyyy-mm-dd"))</f>
        <v>Andreas Inkster   2023-05-19</v>
      </c>
      <c r="B332" s="3" t="str">
        <f>CONCATENATE(SnC_5[[#This Row],[First Name]], " ", SnC_5[[#This Row],[Last Name]])</f>
        <v>Andreas Inkster</v>
      </c>
      <c r="C332" s="4">
        <f>IFERROR(YEAR(G332) - YEAR(INDEX(AthleteInfo[#Data], MATCH(SnC_5[[#This Row],[Full Name]], AthleteInfo[Full name], 0), 6)), 99)</f>
        <v>15</v>
      </c>
      <c r="D332" s="4">
        <f>IFERROR(INDEX(AthleteInfo[#Data], MATCH(SnC_5[[#This Row],[Full Name]], AthleteInfo[Full name], 0), 5), 99)</f>
        <v>2008</v>
      </c>
      <c r="E332" s="7" t="s">
        <v>37</v>
      </c>
      <c r="F332" s="6">
        <f>IFERROR(INT((G332 - INDEX(AthleteInfo[#Data], MATCH(SnC_5[[#This Row],[Full Name]], AthleteInfo[Full name], 0), 6))/365), 99)</f>
        <v>14</v>
      </c>
      <c r="G332" s="9">
        <v>45065</v>
      </c>
      <c r="H332" t="s">
        <v>818</v>
      </c>
      <c r="I332" t="s">
        <v>819</v>
      </c>
      <c r="J332">
        <v>66.59</v>
      </c>
      <c r="R332" s="2"/>
      <c r="S332" s="2"/>
      <c r="T332" s="2"/>
      <c r="U332" s="2">
        <v>25</v>
      </c>
      <c r="V332" s="2">
        <v>37</v>
      </c>
      <c r="W332" s="2">
        <v>29</v>
      </c>
      <c r="X332" s="2">
        <v>12</v>
      </c>
      <c r="Y332" s="2"/>
      <c r="AI332">
        <v>1.0615000000000001</v>
      </c>
      <c r="AJ332">
        <v>3.1404999999999998</v>
      </c>
      <c r="AK332">
        <v>33.200000000000003</v>
      </c>
      <c r="AL332">
        <v>47.02</v>
      </c>
      <c r="AM332">
        <v>0.33</v>
      </c>
      <c r="AN332">
        <v>29.79</v>
      </c>
      <c r="AO332">
        <v>2575.98</v>
      </c>
      <c r="AP332">
        <v>3.94</v>
      </c>
    </row>
    <row r="333" spans="1:44">
      <c r="A333" s="3" t="str">
        <f>CONCATENATE(SnC_5[[#This Row],[Full Name]], "   ", TEXT(SnC_5[[#This Row],[Date]], "yyyy-mm-dd"))</f>
        <v>Anika Wallin   2023-05-19</v>
      </c>
      <c r="B333" s="3" t="str">
        <f>CONCATENATE(SnC_5[[#This Row],[First Name]], " ", SnC_5[[#This Row],[Last Name]])</f>
        <v>Anika Wallin</v>
      </c>
      <c r="C333" s="4">
        <f>IFERROR(YEAR(G333) - YEAR(INDEX(AthleteInfo[#Data], MATCH(SnC_5[[#This Row],[Full Name]], AthleteInfo[Full name], 0), 6)), 99)</f>
        <v>17</v>
      </c>
      <c r="D333" s="4">
        <f>IFERROR(INDEX(AthleteInfo[#Data], MATCH(SnC_5[[#This Row],[Full Name]], AthleteInfo[Full name], 0), 5), 99)</f>
        <v>2006</v>
      </c>
      <c r="E333" s="7" t="s">
        <v>1</v>
      </c>
      <c r="F333" s="6">
        <f>IFERROR(INT((G333 - INDEX(AthleteInfo[#Data], MATCH(SnC_5[[#This Row],[Full Name]], AthleteInfo[Full name], 0), 6))/365), 99)</f>
        <v>16</v>
      </c>
      <c r="G333" s="9">
        <v>45065</v>
      </c>
      <c r="H333" t="s">
        <v>632</v>
      </c>
      <c r="I333" t="s">
        <v>633</v>
      </c>
      <c r="J333">
        <v>60.29</v>
      </c>
      <c r="R333" s="2"/>
      <c r="S333" s="2"/>
      <c r="T333" s="2"/>
      <c r="U333" s="2">
        <v>15</v>
      </c>
      <c r="V333" s="2">
        <v>79</v>
      </c>
      <c r="W333" s="2">
        <v>40</v>
      </c>
      <c r="X333" s="2">
        <v>13</v>
      </c>
      <c r="Y333" s="2"/>
      <c r="AI333">
        <v>0.72033333333333305</v>
      </c>
      <c r="AJ333">
        <v>3.6986666666666701</v>
      </c>
      <c r="AK333">
        <v>25.55</v>
      </c>
      <c r="AL333">
        <v>38.36</v>
      </c>
      <c r="AM333">
        <v>0.26</v>
      </c>
      <c r="AN333">
        <v>20.22</v>
      </c>
      <c r="AO333">
        <v>2165.71</v>
      </c>
      <c r="AP333">
        <v>3.66</v>
      </c>
    </row>
    <row r="334" spans="1:44">
      <c r="A334" s="3" t="str">
        <f>CONCATENATE(SnC_5[[#This Row],[Full Name]], "   ", TEXT(SnC_5[[#This Row],[Date]], "yyyy-mm-dd"))</f>
        <v>Anna Segelken   2023-05-19</v>
      </c>
      <c r="B334" s="3" t="str">
        <f>CONCATENATE(SnC_5[[#This Row],[First Name]], " ", SnC_5[[#This Row],[Last Name]])</f>
        <v>Anna Segelken</v>
      </c>
      <c r="C334" s="4">
        <f>IFERROR(YEAR(G334) - YEAR(INDEX(AthleteInfo[#Data], MATCH(SnC_5[[#This Row],[Full Name]], AthleteInfo[Full name], 0), 6)), 99)</f>
        <v>16</v>
      </c>
      <c r="D334" s="4">
        <f>IFERROR(INDEX(AthleteInfo[#Data], MATCH(SnC_5[[#This Row],[Full Name]], AthleteInfo[Full name], 0), 5), 99)</f>
        <v>2007</v>
      </c>
      <c r="E334" s="7" t="s">
        <v>1</v>
      </c>
      <c r="F334" s="6">
        <f>IFERROR(INT((G334 - INDEX(AthleteInfo[#Data], MATCH(SnC_5[[#This Row],[Full Name]], AthleteInfo[Full name], 0), 6))/365), 99)</f>
        <v>16</v>
      </c>
      <c r="G334" s="9">
        <v>45065</v>
      </c>
      <c r="H334" t="s">
        <v>457</v>
      </c>
      <c r="I334" t="s">
        <v>761</v>
      </c>
      <c r="J334">
        <v>75.849999999999994</v>
      </c>
      <c r="R334" s="2"/>
      <c r="S334" s="2"/>
      <c r="T334" s="2"/>
      <c r="U334" s="2">
        <v>15</v>
      </c>
      <c r="V334" s="2">
        <v>48</v>
      </c>
      <c r="W334" s="2">
        <v>44</v>
      </c>
      <c r="X334" s="2">
        <v>2</v>
      </c>
      <c r="Y334" s="2"/>
      <c r="AK334">
        <v>19.55</v>
      </c>
      <c r="AL334">
        <v>31.68</v>
      </c>
      <c r="AM334">
        <v>0.15</v>
      </c>
      <c r="AN334">
        <v>17.27</v>
      </c>
      <c r="AO334">
        <v>2178.87</v>
      </c>
      <c r="AP334">
        <v>2.93</v>
      </c>
    </row>
    <row r="335" spans="1:44">
      <c r="A335" s="3" t="str">
        <f>CONCATENATE(SnC_5[[#This Row],[Full Name]], "   ", TEXT(SnC_5[[#This Row],[Date]], "yyyy-mm-dd"))</f>
        <v>Axel Hostyn   2023-05-19</v>
      </c>
      <c r="B335" s="3" t="str">
        <f>CONCATENATE(SnC_5[[#This Row],[First Name]], " ", SnC_5[[#This Row],[Last Name]])</f>
        <v>Axel Hostyn</v>
      </c>
      <c r="C335" s="4">
        <f>IFERROR(YEAR(G335) - YEAR(INDEX(AthleteInfo[#Data], MATCH(SnC_5[[#This Row],[Full Name]], AthleteInfo[Full name], 0), 6)), 99)</f>
        <v>16</v>
      </c>
      <c r="D335" s="4">
        <f>IFERROR(INDEX(AthleteInfo[#Data], MATCH(SnC_5[[#This Row],[Full Name]], AthleteInfo[Full name], 0), 5), 99)</f>
        <v>2007</v>
      </c>
      <c r="E335" s="7" t="s">
        <v>37</v>
      </c>
      <c r="F335" s="6">
        <f>IFERROR(INT((G335 - INDEX(AthleteInfo[#Data], MATCH(SnC_5[[#This Row],[Full Name]], AthleteInfo[Full name], 0), 6))/365), 99)</f>
        <v>16</v>
      </c>
      <c r="G335" s="9">
        <v>45065</v>
      </c>
      <c r="H335" t="s">
        <v>771</v>
      </c>
      <c r="I335" t="s">
        <v>772</v>
      </c>
      <c r="J335">
        <v>81.93</v>
      </c>
      <c r="U335">
        <v>25</v>
      </c>
      <c r="V335">
        <v>44</v>
      </c>
      <c r="W335">
        <v>43</v>
      </c>
      <c r="X335">
        <v>19</v>
      </c>
      <c r="AI335">
        <v>0.84799999999999998</v>
      </c>
      <c r="AJ335">
        <v>3.2524999999999999</v>
      </c>
      <c r="AK335">
        <v>34.130000000000003</v>
      </c>
      <c r="AL335">
        <v>46.2</v>
      </c>
      <c r="AM335">
        <v>0.26</v>
      </c>
      <c r="AN335">
        <v>25.34</v>
      </c>
      <c r="AO335">
        <v>2666.24</v>
      </c>
      <c r="AP335">
        <v>3.35</v>
      </c>
    </row>
    <row r="336" spans="1:44">
      <c r="A336" s="3" t="str">
        <f>CONCATENATE(SnC_5[[#This Row],[Full Name]], "   ", TEXT(SnC_5[[#This Row],[Date]], "yyyy-mm-dd"))</f>
        <v>Carly Ram   2023-05-19</v>
      </c>
      <c r="B336" s="3" t="str">
        <f>CONCATENATE(SnC_5[[#This Row],[First Name]], " ", SnC_5[[#This Row],[Last Name]])</f>
        <v>Carly Ram</v>
      </c>
      <c r="C336" s="4">
        <f>IFERROR(YEAR(G336) - YEAR(INDEX(AthleteInfo[#Data], MATCH(SnC_5[[#This Row],[Full Name]], AthleteInfo[Full name], 0), 6)), 99)</f>
        <v>17</v>
      </c>
      <c r="D336" s="4">
        <f>IFERROR(INDEX(AthleteInfo[#Data], MATCH(SnC_5[[#This Row],[Full Name]], AthleteInfo[Full name], 0), 5), 99)</f>
        <v>2006</v>
      </c>
      <c r="E336" s="7" t="s">
        <v>1</v>
      </c>
      <c r="F336" s="6">
        <f>IFERROR(INT((G336 - INDEX(AthleteInfo[#Data], MATCH(SnC_5[[#This Row],[Full Name]], AthleteInfo[Full name], 0), 6))/365), 99)</f>
        <v>16</v>
      </c>
      <c r="G336" s="9">
        <v>45065</v>
      </c>
      <c r="H336" t="s">
        <v>647</v>
      </c>
      <c r="I336" t="s">
        <v>648</v>
      </c>
      <c r="J336">
        <v>58.11</v>
      </c>
      <c r="R336" s="2"/>
      <c r="S336" s="2"/>
      <c r="T336" s="2"/>
      <c r="U336" s="2">
        <v>15</v>
      </c>
      <c r="V336" s="2">
        <v>51</v>
      </c>
      <c r="W336" s="2">
        <v>32</v>
      </c>
      <c r="X336" s="2">
        <v>9</v>
      </c>
      <c r="Y336" s="2"/>
      <c r="AI336">
        <v>1.6240000000000001</v>
      </c>
      <c r="AJ336">
        <v>3.2605</v>
      </c>
      <c r="AK336">
        <v>27.93</v>
      </c>
      <c r="AL336">
        <v>42.5</v>
      </c>
      <c r="AM336">
        <v>0.19</v>
      </c>
      <c r="AN336">
        <v>20.2</v>
      </c>
      <c r="AO336">
        <v>1681.25</v>
      </c>
      <c r="AP336">
        <v>2.96</v>
      </c>
    </row>
    <row r="337" spans="1:42">
      <c r="A337" s="3" t="str">
        <f>CONCATENATE(SnC_5[[#This Row],[Full Name]], "   ", TEXT(SnC_5[[#This Row],[Date]], "yyyy-mm-dd"))</f>
        <v>Carmen MacArthur   2023-05-19</v>
      </c>
      <c r="B337" s="3" t="str">
        <f>CONCATENATE(SnC_5[[#This Row],[First Name]], " ", SnC_5[[#This Row],[Last Name]])</f>
        <v>Carmen MacArthur</v>
      </c>
      <c r="C337" s="4">
        <f>IFERROR(YEAR(G337) - YEAR(INDEX(AthleteInfo[#Data], MATCH(SnC_5[[#This Row],[Full Name]], AthleteInfo[Full name], 0), 6)), 99)</f>
        <v>16</v>
      </c>
      <c r="D337" s="4">
        <f>IFERROR(INDEX(AthleteInfo[#Data], MATCH(SnC_5[[#This Row],[Full Name]], AthleteInfo[Full name], 0), 5), 99)</f>
        <v>2007</v>
      </c>
      <c r="E337" s="7" t="s">
        <v>1</v>
      </c>
      <c r="F337" s="6">
        <f>IFERROR(INT((G337 - INDEX(AthleteInfo[#Data], MATCH(SnC_5[[#This Row],[Full Name]], AthleteInfo[Full name], 0), 6))/365), 99)</f>
        <v>15</v>
      </c>
      <c r="G337" s="9">
        <v>45065</v>
      </c>
      <c r="H337" t="s">
        <v>820</v>
      </c>
      <c r="I337" t="s">
        <v>821</v>
      </c>
      <c r="J337">
        <v>59.24</v>
      </c>
      <c r="R337" s="2"/>
      <c r="S337" s="2"/>
      <c r="T337" s="2"/>
      <c r="U337" s="2">
        <v>15</v>
      </c>
      <c r="V337" s="2">
        <v>45</v>
      </c>
      <c r="W337" s="2">
        <v>35</v>
      </c>
      <c r="X337" s="2">
        <v>11</v>
      </c>
      <c r="Y337" s="2"/>
      <c r="AI337">
        <v>0.85099999999999998</v>
      </c>
      <c r="AJ337">
        <v>4.0270000000000001</v>
      </c>
      <c r="AK337">
        <v>34.799999999999898</v>
      </c>
      <c r="AL337">
        <v>46.55</v>
      </c>
      <c r="AM337">
        <v>0.27</v>
      </c>
      <c r="AN337">
        <v>20.85</v>
      </c>
      <c r="AO337">
        <v>1549.81</v>
      </c>
      <c r="AP337">
        <v>2.67</v>
      </c>
    </row>
    <row r="338" spans="1:42">
      <c r="A338" s="3" t="str">
        <f>CONCATENATE(SnC_5[[#This Row],[Full Name]], "   ", TEXT(SnC_5[[#This Row],[Date]], "yyyy-mm-dd"))</f>
        <v>Chloe Shivers   2023-05-19</v>
      </c>
      <c r="B338" s="3" t="str">
        <f>CONCATENATE(SnC_5[[#This Row],[First Name]], " ", SnC_5[[#This Row],[Last Name]])</f>
        <v>Chloe Shivers</v>
      </c>
      <c r="C338" s="4">
        <f>IFERROR(YEAR(G338) - YEAR(INDEX(AthleteInfo[#Data], MATCH(SnC_5[[#This Row],[Full Name]], AthleteInfo[Full name], 0), 6)), 99)</f>
        <v>16</v>
      </c>
      <c r="D338" s="4">
        <f>IFERROR(INDEX(AthleteInfo[#Data], MATCH(SnC_5[[#This Row],[Full Name]], AthleteInfo[Full name], 0), 5), 99)</f>
        <v>2007</v>
      </c>
      <c r="E338" s="7" t="s">
        <v>1</v>
      </c>
      <c r="F338" s="6">
        <f>IFERROR(INT((G338 - INDEX(AthleteInfo[#Data], MATCH(SnC_5[[#This Row],[Full Name]], AthleteInfo[Full name], 0), 6))/365), 99)</f>
        <v>16</v>
      </c>
      <c r="G338" s="9">
        <v>45065</v>
      </c>
      <c r="H338" t="s">
        <v>748</v>
      </c>
      <c r="I338" t="s">
        <v>822</v>
      </c>
      <c r="J338">
        <v>57.18</v>
      </c>
      <c r="U338">
        <v>15</v>
      </c>
      <c r="V338">
        <v>58</v>
      </c>
      <c r="W338">
        <v>44</v>
      </c>
      <c r="X338">
        <v>11</v>
      </c>
      <c r="AI338">
        <v>0.83050000000000002</v>
      </c>
      <c r="AJ338">
        <v>2.8965000000000001</v>
      </c>
      <c r="AK338">
        <v>28.68</v>
      </c>
      <c r="AL338">
        <v>43.22</v>
      </c>
      <c r="AM338">
        <v>0.24</v>
      </c>
      <c r="AN338">
        <v>25.71</v>
      </c>
      <c r="AO338">
        <v>2052.09</v>
      </c>
      <c r="AP338">
        <v>3.65</v>
      </c>
    </row>
    <row r="339" spans="1:42">
      <c r="A339" s="3" t="str">
        <f>CONCATENATE(SnC_5[[#This Row],[Full Name]], "   ", TEXT(SnC_5[[#This Row],[Date]], "yyyy-mm-dd"))</f>
        <v>Dustin Hay   2023-05-19</v>
      </c>
      <c r="B339" s="3" t="str">
        <f>CONCATENATE(SnC_5[[#This Row],[First Name]], " ", SnC_5[[#This Row],[Last Name]])</f>
        <v>Dustin Hay</v>
      </c>
      <c r="C339" s="4">
        <f>IFERROR(YEAR(G339) - YEAR(INDEX(AthleteInfo[#Data], MATCH(SnC_5[[#This Row],[Full Name]], AthleteInfo[Full name], 0), 6)), 99)</f>
        <v>18</v>
      </c>
      <c r="D339" s="4">
        <f>IFERROR(INDEX(AthleteInfo[#Data], MATCH(SnC_5[[#This Row],[Full Name]], AthleteInfo[Full name], 0), 5), 99)</f>
        <v>2005</v>
      </c>
      <c r="E339" s="7" t="s">
        <v>37</v>
      </c>
      <c r="F339" s="6">
        <f>IFERROR(INT((G339 - INDEX(AthleteInfo[#Data], MATCH(SnC_5[[#This Row],[Full Name]], AthleteInfo[Full name], 0), 6))/365), 99)</f>
        <v>17</v>
      </c>
      <c r="G339" s="9">
        <v>45065</v>
      </c>
      <c r="H339" t="s">
        <v>604</v>
      </c>
      <c r="I339" t="s">
        <v>545</v>
      </c>
      <c r="J339">
        <v>75.97</v>
      </c>
      <c r="U339">
        <v>25</v>
      </c>
      <c r="V339">
        <v>30</v>
      </c>
      <c r="W339">
        <v>30</v>
      </c>
      <c r="X339">
        <v>9</v>
      </c>
      <c r="AI339">
        <v>0.85499999999999998</v>
      </c>
      <c r="AJ339">
        <v>3.7774999999999999</v>
      </c>
      <c r="AK339">
        <v>34.46</v>
      </c>
      <c r="AL339">
        <v>51.19</v>
      </c>
      <c r="AM339">
        <v>0.33</v>
      </c>
      <c r="AO339">
        <v>2549.77</v>
      </c>
      <c r="AP339">
        <v>3.45</v>
      </c>
    </row>
    <row r="340" spans="1:42">
      <c r="A340" s="3" t="str">
        <f>CONCATENATE(SnC_5[[#This Row],[Full Name]], "   ", TEXT(SnC_5[[#This Row],[Date]], "yyyy-mm-dd"))</f>
        <v>Eamon Wilson   2023-05-19</v>
      </c>
      <c r="B340" s="3" t="str">
        <f>CONCATENATE(SnC_5[[#This Row],[First Name]], " ", SnC_5[[#This Row],[Last Name]])</f>
        <v>Eamon Wilson</v>
      </c>
      <c r="C340" s="4">
        <f>IFERROR(YEAR(G340) - YEAR(INDEX(AthleteInfo[#Data], MATCH(SnC_5[[#This Row],[Full Name]], AthleteInfo[Full name], 0), 6)), 99)</f>
        <v>17</v>
      </c>
      <c r="D340" s="4">
        <f>IFERROR(INDEX(AthleteInfo[#Data], MATCH(SnC_5[[#This Row],[Full Name]], AthleteInfo[Full name], 0), 5), 99)</f>
        <v>2006</v>
      </c>
      <c r="E340" s="7" t="s">
        <v>37</v>
      </c>
      <c r="F340" s="6">
        <f>IFERROR(INT((G340 - INDEX(AthleteInfo[#Data], MATCH(SnC_5[[#This Row],[Full Name]], AthleteInfo[Full name], 0), 6))/365), 99)</f>
        <v>17</v>
      </c>
      <c r="G340" s="9">
        <v>45065</v>
      </c>
      <c r="H340" t="s">
        <v>635</v>
      </c>
      <c r="I340" t="s">
        <v>566</v>
      </c>
      <c r="J340">
        <v>74.67</v>
      </c>
      <c r="U340">
        <v>25</v>
      </c>
      <c r="V340">
        <v>43</v>
      </c>
      <c r="W340">
        <v>52</v>
      </c>
      <c r="X340">
        <v>15</v>
      </c>
      <c r="AI340">
        <v>1.01</v>
      </c>
      <c r="AJ340">
        <v>3.1877499999999999</v>
      </c>
      <c r="AK340">
        <v>27.56</v>
      </c>
      <c r="AL340">
        <v>40.950000000000003</v>
      </c>
      <c r="AM340">
        <v>0.22</v>
      </c>
      <c r="AN340">
        <v>22.46</v>
      </c>
      <c r="AO340">
        <v>2613.62</v>
      </c>
      <c r="AP340">
        <v>3.57</v>
      </c>
    </row>
    <row r="341" spans="1:42">
      <c r="A341" s="3" t="str">
        <f>CONCATENATE(SnC_5[[#This Row],[Full Name]], "   ", TEXT(SnC_5[[#This Row],[Date]], "yyyy-mm-dd"))</f>
        <v>Ella Svenson   2023-05-19</v>
      </c>
      <c r="B341" s="3" t="str">
        <f>CONCATENATE(SnC_5[[#This Row],[First Name]], " ", SnC_5[[#This Row],[Last Name]])</f>
        <v>Ella Svenson</v>
      </c>
      <c r="C341" s="4">
        <f>IFERROR(YEAR(G341) - YEAR(INDEX(AthleteInfo[#Data], MATCH(SnC_5[[#This Row],[Full Name]], AthleteInfo[Full name], 0), 6)), 99)</f>
        <v>16</v>
      </c>
      <c r="D341" s="4">
        <f>IFERROR(INDEX(AthleteInfo[#Data], MATCH(SnC_5[[#This Row],[Full Name]], AthleteInfo[Full name], 0), 5), 99)</f>
        <v>2007</v>
      </c>
      <c r="E341" s="7" t="s">
        <v>1</v>
      </c>
      <c r="F341" s="6">
        <f>IFERROR(INT((G341 - INDEX(AthleteInfo[#Data], MATCH(SnC_5[[#This Row],[Full Name]], AthleteInfo[Full name], 0), 6))/365), 99)</f>
        <v>15</v>
      </c>
      <c r="G341" s="9">
        <v>45065</v>
      </c>
      <c r="H341" t="s">
        <v>823</v>
      </c>
      <c r="I341" t="s">
        <v>824</v>
      </c>
      <c r="J341">
        <v>52.05</v>
      </c>
      <c r="R341" s="2"/>
      <c r="S341" s="2"/>
      <c r="T341" s="2"/>
      <c r="U341" s="2">
        <v>15</v>
      </c>
      <c r="V341" s="2">
        <v>45</v>
      </c>
      <c r="W341" s="2">
        <v>49</v>
      </c>
      <c r="X341" s="2">
        <v>7</v>
      </c>
      <c r="Y341" s="2"/>
      <c r="AI341">
        <v>1.1850000000000001</v>
      </c>
      <c r="AJ341">
        <v>2.7530000000000001</v>
      </c>
      <c r="AK341">
        <v>46</v>
      </c>
      <c r="AL341">
        <v>60.52</v>
      </c>
      <c r="AM341">
        <v>0.37</v>
      </c>
      <c r="AO341">
        <v>2306.41</v>
      </c>
      <c r="AP341">
        <v>3.81</v>
      </c>
    </row>
    <row r="342" spans="1:42">
      <c r="A342" s="3" t="str">
        <f>CONCATENATE(SnC_5[[#This Row],[Full Name]], "   ", TEXT(SnC_5[[#This Row],[Date]], "yyyy-mm-dd"))</f>
        <v>Evan Edwards   2023-05-19</v>
      </c>
      <c r="B342" s="3" t="str">
        <f>CONCATENATE(SnC_5[[#This Row],[First Name]], " ", SnC_5[[#This Row],[Last Name]])</f>
        <v>Evan Edwards</v>
      </c>
      <c r="C342" s="4">
        <f>IFERROR(YEAR(G342) - YEAR(INDEX(AthleteInfo[#Data], MATCH(SnC_5[[#This Row],[Full Name]], AthleteInfo[Full name], 0), 6)), 99)</f>
        <v>17</v>
      </c>
      <c r="D342" s="4">
        <f>IFERROR(INDEX(AthleteInfo[#Data], MATCH(SnC_5[[#This Row],[Full Name]], AthleteInfo[Full name], 0), 5), 99)</f>
        <v>2006</v>
      </c>
      <c r="E342" s="7" t="s">
        <v>37</v>
      </c>
      <c r="F342" s="6">
        <f>IFERROR(INT((G342 - INDEX(AthleteInfo[#Data], MATCH(SnC_5[[#This Row],[Full Name]], AthleteInfo[Full name], 0), 6))/365), 99)</f>
        <v>17</v>
      </c>
      <c r="G342" s="9">
        <v>45065</v>
      </c>
      <c r="H342" t="s">
        <v>629</v>
      </c>
      <c r="I342" t="s">
        <v>634</v>
      </c>
      <c r="J342">
        <v>78.53</v>
      </c>
      <c r="R342" s="2"/>
      <c r="S342" s="2"/>
      <c r="T342" s="2"/>
      <c r="U342" s="2">
        <v>25</v>
      </c>
      <c r="V342" s="2">
        <v>56</v>
      </c>
      <c r="W342" s="2">
        <v>42</v>
      </c>
      <c r="X342" s="2">
        <v>17</v>
      </c>
      <c r="Y342" s="2"/>
      <c r="AI342">
        <v>0.79700000000000004</v>
      </c>
      <c r="AJ342">
        <v>2.8679999999999999</v>
      </c>
      <c r="AK342">
        <v>32.89</v>
      </c>
      <c r="AL342">
        <v>47.66</v>
      </c>
      <c r="AM342">
        <v>0.42</v>
      </c>
      <c r="AN342">
        <v>32.99</v>
      </c>
      <c r="AO342">
        <v>3327.83</v>
      </c>
      <c r="AP342">
        <v>4.34</v>
      </c>
    </row>
    <row r="343" spans="1:42">
      <c r="A343" s="3" t="str">
        <f>CONCATENATE(SnC_5[[#This Row],[Full Name]], "   ", TEXT(SnC_5[[#This Row],[Date]], "yyyy-mm-dd"))</f>
        <v>Finn Redman   2023-05-19</v>
      </c>
      <c r="B343" s="3" t="str">
        <f>CONCATENATE(SnC_5[[#This Row],[First Name]], " ", SnC_5[[#This Row],[Last Name]])</f>
        <v>Finn Redman</v>
      </c>
      <c r="C343" s="4">
        <f>IFERROR(YEAR(G343) - YEAR(INDEX(AthleteInfo[#Data], MATCH(SnC_5[[#This Row],[Full Name]], AthleteInfo[Full name], 0), 6)), 99)</f>
        <v>16</v>
      </c>
      <c r="D343" s="4">
        <f>IFERROR(INDEX(AthleteInfo[#Data], MATCH(SnC_5[[#This Row],[Full Name]], AthleteInfo[Full name], 0), 5), 99)</f>
        <v>2007</v>
      </c>
      <c r="E343" s="7" t="s">
        <v>37</v>
      </c>
      <c r="F343" s="6">
        <f>IFERROR(INT((G343 - INDEX(AthleteInfo[#Data], MATCH(SnC_5[[#This Row],[Full Name]], AthleteInfo[Full name], 0), 6))/365), 99)</f>
        <v>16</v>
      </c>
      <c r="G343" s="9">
        <v>45065</v>
      </c>
      <c r="H343" t="s">
        <v>618</v>
      </c>
      <c r="I343" t="s">
        <v>619</v>
      </c>
      <c r="J343">
        <v>77.489999999999995</v>
      </c>
      <c r="U343">
        <v>25</v>
      </c>
      <c r="V343">
        <v>59</v>
      </c>
      <c r="W343">
        <v>54</v>
      </c>
      <c r="X343">
        <v>21</v>
      </c>
      <c r="AI343">
        <v>1.377</v>
      </c>
      <c r="AJ343">
        <v>3.5059999999999998</v>
      </c>
      <c r="AK343">
        <v>37.729999999999897</v>
      </c>
      <c r="AL343">
        <v>52.04</v>
      </c>
      <c r="AM343">
        <v>0.35</v>
      </c>
      <c r="AN343">
        <v>33.83</v>
      </c>
      <c r="AO343">
        <v>3129.85</v>
      </c>
      <c r="AP343">
        <v>4.13</v>
      </c>
    </row>
    <row r="344" spans="1:42">
      <c r="A344" s="3" t="str">
        <f>CONCATENATE(SnC_5[[#This Row],[Full Name]], "   ", TEXT(SnC_5[[#This Row],[Date]], "yyyy-mm-dd"))</f>
        <v>Fiona Woodman   2023-05-19</v>
      </c>
      <c r="B344" s="3" t="str">
        <f>CONCATENATE(SnC_5[[#This Row],[First Name]], " ", SnC_5[[#This Row],[Last Name]])</f>
        <v>Fiona Woodman</v>
      </c>
      <c r="C344" s="4">
        <f>IFERROR(YEAR(G344) - YEAR(INDEX(AthleteInfo[#Data], MATCH(SnC_5[[#This Row],[Full Name]], AthleteInfo[Full name], 0), 6)), 99)</f>
        <v>15</v>
      </c>
      <c r="D344" s="4">
        <f>IFERROR(INDEX(AthleteInfo[#Data], MATCH(SnC_5[[#This Row],[Full Name]], AthleteInfo[Full name], 0), 5), 99)</f>
        <v>2008</v>
      </c>
      <c r="E344" s="7" t="s">
        <v>1</v>
      </c>
      <c r="F344" s="6">
        <f>IFERROR(INT((G344 - INDEX(AthleteInfo[#Data], MATCH(SnC_5[[#This Row],[Full Name]], AthleteInfo[Full name], 0), 6))/365), 99)</f>
        <v>14</v>
      </c>
      <c r="G344" s="9">
        <v>45065</v>
      </c>
      <c r="H344" t="s">
        <v>825</v>
      </c>
      <c r="I344" t="s">
        <v>826</v>
      </c>
      <c r="J344">
        <v>52.73</v>
      </c>
      <c r="R344" s="2"/>
      <c r="S344" s="2"/>
      <c r="T344" s="2"/>
      <c r="U344" s="2"/>
      <c r="V344" s="2"/>
      <c r="W344" s="2"/>
      <c r="X344" s="2"/>
      <c r="Y344" s="2"/>
      <c r="AI344">
        <v>1.0315000000000001</v>
      </c>
      <c r="AJ344">
        <v>3.8279999999999998</v>
      </c>
      <c r="AK344">
        <v>19.27</v>
      </c>
      <c r="AL344">
        <v>36.57</v>
      </c>
      <c r="AM344">
        <v>0.13</v>
      </c>
      <c r="AN344">
        <v>18.27</v>
      </c>
      <c r="AO344">
        <v>1615.44</v>
      </c>
      <c r="AP344">
        <v>3.12</v>
      </c>
    </row>
    <row r="345" spans="1:42">
      <c r="A345" s="3" t="str">
        <f>CONCATENATE(SnC_5[[#This Row],[Full Name]], "   ", TEXT(SnC_5[[#This Row],[Date]], "yyyy-mm-dd"))</f>
        <v>Gavin Chatterton   2023-05-19</v>
      </c>
      <c r="B345" s="3" t="str">
        <f>CONCATENATE(SnC_5[[#This Row],[First Name]], " ", SnC_5[[#This Row],[Last Name]])</f>
        <v>Gavin Chatterton</v>
      </c>
      <c r="C345" s="4">
        <f>IFERROR(YEAR(G345) - YEAR(INDEX(AthleteInfo[#Data], MATCH(SnC_5[[#This Row],[Full Name]], AthleteInfo[Full name], 0), 6)), 99)</f>
        <v>16</v>
      </c>
      <c r="D345" s="4">
        <f>IFERROR(INDEX(AthleteInfo[#Data], MATCH(SnC_5[[#This Row],[Full Name]], AthleteInfo[Full name], 0), 5), 99)</f>
        <v>2007</v>
      </c>
      <c r="E345" s="7" t="s">
        <v>37</v>
      </c>
      <c r="F345" s="6">
        <f>IFERROR(INT((G345 - INDEX(AthleteInfo[#Data], MATCH(SnC_5[[#This Row],[Full Name]], AthleteInfo[Full name], 0), 6))/365), 99)</f>
        <v>16</v>
      </c>
      <c r="G345" s="9">
        <v>45065</v>
      </c>
      <c r="H345" t="s">
        <v>750</v>
      </c>
      <c r="I345" t="s">
        <v>585</v>
      </c>
      <c r="J345">
        <v>58</v>
      </c>
      <c r="U345">
        <v>25</v>
      </c>
      <c r="V345">
        <v>32</v>
      </c>
      <c r="W345">
        <v>33</v>
      </c>
      <c r="X345">
        <v>17</v>
      </c>
      <c r="AK345">
        <v>39.18</v>
      </c>
      <c r="AL345">
        <v>56.17</v>
      </c>
      <c r="AM345">
        <v>0.41</v>
      </c>
      <c r="AN345">
        <v>28.44</v>
      </c>
      <c r="AO345">
        <v>2324.2199999999898</v>
      </c>
      <c r="AP345">
        <v>4.07</v>
      </c>
    </row>
    <row r="346" spans="1:42">
      <c r="A346" s="3" t="str">
        <f>CONCATENATE(SnC_5[[#This Row],[Full Name]], "   ", TEXT(SnC_5[[#This Row],[Date]], "yyyy-mm-dd"))</f>
        <v>Gillian Galik   2023-05-19</v>
      </c>
      <c r="B346" s="3" t="str">
        <f>CONCATENATE(SnC_5[[#This Row],[First Name]], " ", SnC_5[[#This Row],[Last Name]])</f>
        <v>Gillian Galik</v>
      </c>
      <c r="C346" s="4">
        <f>IFERROR(YEAR(G346) - YEAR(INDEX(AthleteInfo[#Data], MATCH(SnC_5[[#This Row],[Full Name]], AthleteInfo[Full name], 0), 6)), 99)</f>
        <v>15</v>
      </c>
      <c r="D346" s="4">
        <f>IFERROR(INDEX(AthleteInfo[#Data], MATCH(SnC_5[[#This Row],[Full Name]], AthleteInfo[Full name], 0), 5), 99)</f>
        <v>2008</v>
      </c>
      <c r="E346" s="7" t="s">
        <v>1</v>
      </c>
      <c r="F346" s="6">
        <f>IFERROR(INT((G346 - INDEX(AthleteInfo[#Data], MATCH(SnC_5[[#This Row],[Full Name]], AthleteInfo[Full name], 0), 6))/365), 99)</f>
        <v>14</v>
      </c>
      <c r="G346" s="9">
        <v>45065</v>
      </c>
      <c r="H346" t="s">
        <v>827</v>
      </c>
      <c r="I346" t="s">
        <v>631</v>
      </c>
      <c r="J346">
        <v>60.76</v>
      </c>
      <c r="R346" s="2"/>
      <c r="S346" s="2"/>
      <c r="T346" s="2"/>
      <c r="U346" s="2">
        <v>15</v>
      </c>
      <c r="V346" s="2">
        <v>54</v>
      </c>
      <c r="W346" s="2">
        <v>43</v>
      </c>
      <c r="X346" s="2">
        <v>9</v>
      </c>
      <c r="Y346" s="2"/>
      <c r="AI346">
        <v>1.09266666666667</v>
      </c>
      <c r="AJ346">
        <v>3.7796666666666701</v>
      </c>
      <c r="AK346">
        <v>22.21</v>
      </c>
      <c r="AL346">
        <v>36.25</v>
      </c>
      <c r="AM346">
        <v>0.22</v>
      </c>
      <c r="AO346">
        <v>2159.61</v>
      </c>
      <c r="AP346">
        <v>3.61</v>
      </c>
    </row>
    <row r="347" spans="1:42">
      <c r="A347" s="3" t="str">
        <f>CONCATENATE(SnC_5[[#This Row],[Full Name]], "   ", TEXT(SnC_5[[#This Row],[Date]], "yyyy-mm-dd"))</f>
        <v>Ian Mayer   2023-05-19</v>
      </c>
      <c r="B347" s="3" t="str">
        <f>CONCATENATE(SnC_5[[#This Row],[First Name]], " ", SnC_5[[#This Row],[Last Name]])</f>
        <v>Ian Mayer</v>
      </c>
      <c r="C347" s="4">
        <f>IFERROR(YEAR(G347) - YEAR(INDEX(AthleteInfo[#Data], MATCH(SnC_5[[#This Row],[Full Name]], AthleteInfo[Full name], 0), 6)), 99)</f>
        <v>20</v>
      </c>
      <c r="D347" s="4">
        <f>IFERROR(INDEX(AthleteInfo[#Data], MATCH(SnC_5[[#This Row],[Full Name]], AthleteInfo[Full name], 0), 5), 99)</f>
        <v>2003</v>
      </c>
      <c r="E347" s="7" t="s">
        <v>37</v>
      </c>
      <c r="F347" s="6">
        <f>IFERROR(INT((G347 - INDEX(AthleteInfo[#Data], MATCH(SnC_5[[#This Row],[Full Name]], AthleteInfo[Full name], 0), 6))/365), 99)</f>
        <v>19</v>
      </c>
      <c r="G347" s="9">
        <v>45065</v>
      </c>
      <c r="H347" t="s">
        <v>494</v>
      </c>
      <c r="I347" t="s">
        <v>547</v>
      </c>
      <c r="J347">
        <v>64.7</v>
      </c>
      <c r="U347">
        <v>25</v>
      </c>
      <c r="V347">
        <v>63</v>
      </c>
      <c r="W347">
        <v>46</v>
      </c>
      <c r="X347">
        <v>23</v>
      </c>
      <c r="AI347">
        <v>1.1495</v>
      </c>
      <c r="AJ347">
        <v>2.6970000000000001</v>
      </c>
      <c r="AK347">
        <v>29.67</v>
      </c>
      <c r="AL347">
        <v>46.82</v>
      </c>
      <c r="AM347">
        <v>0.3</v>
      </c>
      <c r="AN347">
        <v>25.57</v>
      </c>
      <c r="AO347">
        <v>2740.4</v>
      </c>
      <c r="AP347">
        <v>4.32</v>
      </c>
    </row>
    <row r="348" spans="1:42">
      <c r="A348" s="3" t="str">
        <f>CONCATENATE(SnC_5[[#This Row],[Full Name]], "   ", TEXT(SnC_5[[#This Row],[Date]], "yyyy-mm-dd"))</f>
        <v>Isabella Pighin   2023-05-19</v>
      </c>
      <c r="B348" s="3" t="str">
        <f>CONCATENATE(SnC_5[[#This Row],[First Name]], " ", SnC_5[[#This Row],[Last Name]])</f>
        <v>Isabella Pighin</v>
      </c>
      <c r="C348" s="4">
        <f>IFERROR(YEAR(G348) - YEAR(INDEX(AthleteInfo[#Data], MATCH(SnC_5[[#This Row],[Full Name]], AthleteInfo[Full name], 0), 6)), 99)</f>
        <v>17</v>
      </c>
      <c r="D348" s="4">
        <f>IFERROR(INDEX(AthleteInfo[#Data], MATCH(SnC_5[[#This Row],[Full Name]], AthleteInfo[Full name], 0), 5), 99)</f>
        <v>2006</v>
      </c>
      <c r="E348" s="7" t="s">
        <v>1</v>
      </c>
      <c r="F348" s="6">
        <f>IFERROR(INT((G348 - INDEX(AthleteInfo[#Data], MATCH(SnC_5[[#This Row],[Full Name]], AthleteInfo[Full name], 0), 6))/365), 99)</f>
        <v>17</v>
      </c>
      <c r="G348" s="9">
        <v>45065</v>
      </c>
      <c r="H348" t="s">
        <v>652</v>
      </c>
      <c r="I348" t="s">
        <v>653</v>
      </c>
      <c r="J348">
        <v>59.58</v>
      </c>
      <c r="R348" s="2"/>
      <c r="S348" s="2"/>
      <c r="T348" s="2"/>
      <c r="U348" s="2">
        <v>15</v>
      </c>
      <c r="V348" s="2">
        <v>54</v>
      </c>
      <c r="W348" s="2">
        <v>52</v>
      </c>
      <c r="X348" s="2">
        <v>10</v>
      </c>
      <c r="Y348" s="2"/>
      <c r="AI348">
        <v>0.91600000000000004</v>
      </c>
      <c r="AJ348">
        <v>3.2336666666666698</v>
      </c>
      <c r="AK348">
        <v>23.85</v>
      </c>
      <c r="AL348">
        <v>39.659999999999997</v>
      </c>
      <c r="AM348">
        <v>0.22</v>
      </c>
      <c r="AN348">
        <v>23.14</v>
      </c>
      <c r="AO348">
        <v>2593.41</v>
      </c>
      <c r="AP348">
        <v>4.4400000000000004</v>
      </c>
    </row>
    <row r="349" spans="1:42">
      <c r="A349" s="3" t="str">
        <f>CONCATENATE(SnC_5[[#This Row],[Full Name]], "   ", TEXT(SnC_5[[#This Row],[Date]], "yyyy-mm-dd"))</f>
        <v>Joe Kitamura   2023-05-19</v>
      </c>
      <c r="B349" s="3" t="str">
        <f>CONCATENATE(SnC_5[[#This Row],[First Name]], " ", SnC_5[[#This Row],[Last Name]])</f>
        <v>Joe Kitamura</v>
      </c>
      <c r="C349" s="4">
        <f>IFERROR(YEAR(G349) - YEAR(INDEX(AthleteInfo[#Data], MATCH(SnC_5[[#This Row],[Full Name]], AthleteInfo[Full name], 0), 6)), 99)</f>
        <v>17</v>
      </c>
      <c r="D349" s="4">
        <f>IFERROR(INDEX(AthleteInfo[#Data], MATCH(SnC_5[[#This Row],[Full Name]], AthleteInfo[Full name], 0), 5), 99)</f>
        <v>2006</v>
      </c>
      <c r="E349" s="7" t="s">
        <v>37</v>
      </c>
      <c r="F349" s="6">
        <f>IFERROR(INT((G349 - INDEX(AthleteInfo[#Data], MATCH(SnC_5[[#This Row],[Full Name]], AthleteInfo[Full name], 0), 6))/365), 99)</f>
        <v>17</v>
      </c>
      <c r="G349" s="9">
        <v>45065</v>
      </c>
      <c r="H349" t="s">
        <v>489</v>
      </c>
      <c r="I349" t="s">
        <v>620</v>
      </c>
      <c r="J349">
        <v>68.19</v>
      </c>
      <c r="R349" s="2"/>
      <c r="S349" s="2"/>
      <c r="T349" s="2"/>
      <c r="U349" s="2">
        <v>25</v>
      </c>
      <c r="V349" s="2">
        <v>58</v>
      </c>
      <c r="W349" s="2">
        <v>43</v>
      </c>
      <c r="X349" s="2">
        <v>22</v>
      </c>
      <c r="Y349" s="2"/>
      <c r="AI349">
        <v>0.69733333333333303</v>
      </c>
      <c r="AJ349">
        <v>3.6336666666666702</v>
      </c>
      <c r="AK349">
        <v>36.11</v>
      </c>
      <c r="AL349">
        <v>55.24</v>
      </c>
      <c r="AM349">
        <v>0.38</v>
      </c>
      <c r="AN349">
        <v>35.270000000000003</v>
      </c>
      <c r="AO349">
        <v>3334.33</v>
      </c>
      <c r="AP349">
        <v>4.9800000000000004</v>
      </c>
    </row>
    <row r="350" spans="1:42">
      <c r="A350" s="3" t="str">
        <f>CONCATENATE(SnC_5[[#This Row],[Full Name]], "   ", TEXT(SnC_5[[#This Row],[Date]], "yyyy-mm-dd"))</f>
        <v>Kiara Pighin   2023-05-19</v>
      </c>
      <c r="B350" s="3" t="str">
        <f>CONCATENATE(SnC_5[[#This Row],[First Name]], " ", SnC_5[[#This Row],[Last Name]])</f>
        <v>Kiara Pighin</v>
      </c>
      <c r="C350" s="4">
        <f>IFERROR(YEAR(G350) - YEAR(INDEX(AthleteInfo[#Data], MATCH(SnC_5[[#This Row],[Full Name]], AthleteInfo[Full name], 0), 6)), 99)</f>
        <v>16</v>
      </c>
      <c r="D350" s="4">
        <f>IFERROR(INDEX(AthleteInfo[#Data], MATCH(SnC_5[[#This Row],[Full Name]], AthleteInfo[Full name], 0), 5), 99)</f>
        <v>2007</v>
      </c>
      <c r="E350" s="7" t="s">
        <v>1</v>
      </c>
      <c r="F350" s="6">
        <f>IFERROR(INT((G350 - INDEX(AthleteInfo[#Data], MATCH(SnC_5[[#This Row],[Full Name]], AthleteInfo[Full name], 0), 6))/365), 99)</f>
        <v>15</v>
      </c>
      <c r="G350" s="9">
        <v>45065</v>
      </c>
      <c r="H350" t="s">
        <v>704</v>
      </c>
      <c r="I350" t="s">
        <v>653</v>
      </c>
      <c r="J350" s="11"/>
      <c r="U350">
        <v>15</v>
      </c>
      <c r="V350">
        <v>66</v>
      </c>
      <c r="W350">
        <v>48</v>
      </c>
      <c r="X350">
        <v>9</v>
      </c>
    </row>
    <row r="351" spans="1:42">
      <c r="A351" s="3" t="str">
        <f>CONCATENATE(SnC_5[[#This Row],[Full Name]], "   ", TEXT(SnC_5[[#This Row],[Date]], "yyyy-mm-dd"))</f>
        <v>Koby Clark   2023-05-19</v>
      </c>
      <c r="B351" s="3" t="str">
        <f>CONCATENATE(SnC_5[[#This Row],[First Name]], " ", SnC_5[[#This Row],[Last Name]])</f>
        <v>Koby Clark</v>
      </c>
      <c r="C351" s="4">
        <f>IFERROR(YEAR(G351) - YEAR(INDEX(AthleteInfo[#Data], MATCH(SnC_5[[#This Row],[Full Name]], AthleteInfo[Full name], 0), 6)), 99)</f>
        <v>16</v>
      </c>
      <c r="D351" s="4">
        <f>IFERROR(INDEX(AthleteInfo[#Data], MATCH(SnC_5[[#This Row],[Full Name]], AthleteInfo[Full name], 0), 5), 99)</f>
        <v>2007</v>
      </c>
      <c r="E351" s="7" t="s">
        <v>37</v>
      </c>
      <c r="F351" s="6">
        <f>IFERROR(INT((G351 - INDEX(AthleteInfo[#Data], MATCH(SnC_5[[#This Row],[Full Name]], AthleteInfo[Full name], 0), 6))/365), 99)</f>
        <v>16</v>
      </c>
      <c r="G351" s="9">
        <v>45065</v>
      </c>
      <c r="H351" t="s">
        <v>774</v>
      </c>
      <c r="I351" t="s">
        <v>775</v>
      </c>
      <c r="J351">
        <v>68.150000000000006</v>
      </c>
      <c r="U351">
        <v>25</v>
      </c>
      <c r="V351">
        <v>25</v>
      </c>
      <c r="W351">
        <v>27</v>
      </c>
      <c r="X351">
        <v>10</v>
      </c>
      <c r="AI351">
        <v>0.93300000000000005</v>
      </c>
      <c r="AJ351">
        <v>2.5066666666666699</v>
      </c>
      <c r="AK351">
        <v>53.28</v>
      </c>
      <c r="AL351">
        <v>64.84</v>
      </c>
      <c r="AM351">
        <v>0.55000000000000004</v>
      </c>
      <c r="AN351">
        <v>32.15</v>
      </c>
      <c r="AO351">
        <v>2383.87</v>
      </c>
      <c r="AP351">
        <v>3.57</v>
      </c>
    </row>
    <row r="352" spans="1:42">
      <c r="A352" s="3" t="str">
        <f>CONCATENATE(SnC_5[[#This Row],[Full Name]], "   ", TEXT(SnC_5[[#This Row],[Date]], "yyyy-mm-dd"))</f>
        <v>Louison Dubief   2023-05-19</v>
      </c>
      <c r="B352" s="3" t="str">
        <f>CONCATENATE(SnC_5[[#This Row],[First Name]], " ", SnC_5[[#This Row],[Last Name]])</f>
        <v>Louison Dubief</v>
      </c>
      <c r="C352" s="4">
        <f>IFERROR(YEAR(G352) - YEAR(INDEX(AthleteInfo[#Data], MATCH(SnC_5[[#This Row],[Full Name]], AthleteInfo[Full name], 0), 6)), 99)</f>
        <v>17</v>
      </c>
      <c r="D352" s="4">
        <f>IFERROR(INDEX(AthleteInfo[#Data], MATCH(SnC_5[[#This Row],[Full Name]], AthleteInfo[Full name], 0), 5), 99)</f>
        <v>2006</v>
      </c>
      <c r="E352" s="7" t="s">
        <v>1</v>
      </c>
      <c r="F352" s="6">
        <f>IFERROR(INT((G352 - INDEX(AthleteInfo[#Data], MATCH(SnC_5[[#This Row],[Full Name]], AthleteInfo[Full name], 0), 6))/365), 99)</f>
        <v>16</v>
      </c>
      <c r="G352" s="9">
        <v>45065</v>
      </c>
      <c r="H352" t="s">
        <v>828</v>
      </c>
      <c r="I352" t="s">
        <v>829</v>
      </c>
      <c r="J352">
        <v>50.35</v>
      </c>
      <c r="U352">
        <v>15</v>
      </c>
      <c r="V352">
        <v>54</v>
      </c>
      <c r="W352">
        <v>42</v>
      </c>
      <c r="X352">
        <v>12</v>
      </c>
      <c r="AI352">
        <v>1.252</v>
      </c>
      <c r="AJ352">
        <v>4.0149999999999997</v>
      </c>
      <c r="AK352">
        <v>28.84</v>
      </c>
      <c r="AL352">
        <v>46.59</v>
      </c>
      <c r="AM352">
        <v>0.25</v>
      </c>
      <c r="AN352">
        <v>25.5</v>
      </c>
      <c r="AO352">
        <v>1692.87</v>
      </c>
      <c r="AP352">
        <v>3.43</v>
      </c>
    </row>
    <row r="353" spans="1:44">
      <c r="A353" s="3" t="str">
        <f>CONCATENATE(SnC_5[[#This Row],[Full Name]], "   ", TEXT(SnC_5[[#This Row],[Date]], "yyyy-mm-dd"))</f>
        <v>Lucas Gitt   2023-05-19</v>
      </c>
      <c r="B353" s="3" t="str">
        <f>CONCATENATE(SnC_5[[#This Row],[First Name]], " ", SnC_5[[#This Row],[Last Name]])</f>
        <v>Lucas Gitt</v>
      </c>
      <c r="C353" s="4">
        <f>IFERROR(YEAR(G353) - YEAR(INDEX(AthleteInfo[#Data], MATCH(SnC_5[[#This Row],[Full Name]], AthleteInfo[Full name], 0), 6)), 99)</f>
        <v>16</v>
      </c>
      <c r="D353" s="4">
        <f>IFERROR(INDEX(AthleteInfo[#Data], MATCH(SnC_5[[#This Row],[Full Name]], AthleteInfo[Full name], 0), 5), 99)</f>
        <v>2007</v>
      </c>
      <c r="E353" s="7" t="s">
        <v>37</v>
      </c>
      <c r="F353" s="6">
        <f>IFERROR(INT((G353 - INDEX(AthleteInfo[#Data], MATCH(SnC_5[[#This Row],[Full Name]], AthleteInfo[Full name], 0), 6))/365), 99)</f>
        <v>16</v>
      </c>
      <c r="G353" s="9">
        <v>45065</v>
      </c>
      <c r="H353" t="s">
        <v>479</v>
      </c>
      <c r="I353" t="s">
        <v>720</v>
      </c>
      <c r="J353">
        <v>68.45</v>
      </c>
      <c r="U353">
        <v>25</v>
      </c>
      <c r="V353">
        <v>60</v>
      </c>
      <c r="W353">
        <v>43</v>
      </c>
      <c r="X353">
        <v>23</v>
      </c>
      <c r="AI353">
        <v>0.91266666666666696</v>
      </c>
      <c r="AJ353">
        <v>2.6736666666666702</v>
      </c>
      <c r="AK353">
        <v>36.64</v>
      </c>
      <c r="AL353">
        <v>51.11</v>
      </c>
      <c r="AM353">
        <v>0.28000000000000003</v>
      </c>
      <c r="AN353">
        <v>31.12</v>
      </c>
      <c r="AO353">
        <v>2614.2600000000002</v>
      </c>
      <c r="AP353">
        <v>3.89</v>
      </c>
    </row>
    <row r="354" spans="1:44">
      <c r="A354" s="3" t="str">
        <f>CONCATENATE(SnC_5[[#This Row],[Full Name]], "   ", TEXT(SnC_5[[#This Row],[Date]], "yyyy-mm-dd"))</f>
        <v>Madelaine Galik   2023-05-19</v>
      </c>
      <c r="B354" s="3" t="str">
        <f>CONCATENATE(SnC_5[[#This Row],[First Name]], " ", SnC_5[[#This Row],[Last Name]])</f>
        <v>Madelaine Galik</v>
      </c>
      <c r="C354" s="4">
        <f>IFERROR(YEAR(G354) - YEAR(INDEX(AthleteInfo[#Data], MATCH(SnC_5[[#This Row],[Full Name]], AthleteInfo[Full name], 0), 6)), 99)</f>
        <v>17</v>
      </c>
      <c r="D354" s="4">
        <f>IFERROR(INDEX(AthleteInfo[#Data], MATCH(SnC_5[[#This Row],[Full Name]], AthleteInfo[Full name], 0), 5), 99)</f>
        <v>2006</v>
      </c>
      <c r="E354" s="7" t="s">
        <v>1</v>
      </c>
      <c r="F354" s="6">
        <f>IFERROR(INT((G354 - INDEX(AthleteInfo[#Data], MATCH(SnC_5[[#This Row],[Full Name]], AthleteInfo[Full name], 0), 6))/365), 99)</f>
        <v>16</v>
      </c>
      <c r="G354" s="9">
        <v>45065</v>
      </c>
      <c r="H354" t="s">
        <v>630</v>
      </c>
      <c r="I354" t="s">
        <v>631</v>
      </c>
      <c r="J354">
        <v>72.38</v>
      </c>
      <c r="U354">
        <v>15</v>
      </c>
      <c r="V354">
        <v>69</v>
      </c>
      <c r="W354">
        <v>77</v>
      </c>
      <c r="X354">
        <v>5</v>
      </c>
      <c r="AI354">
        <v>1.0186666666666699</v>
      </c>
      <c r="AJ354">
        <v>3.2546666666666701</v>
      </c>
      <c r="AK354">
        <v>17.93</v>
      </c>
      <c r="AL354">
        <v>33.119999999999997</v>
      </c>
      <c r="AM354">
        <v>0.15</v>
      </c>
      <c r="AN354" s="10">
        <v>17.670000000000002</v>
      </c>
      <c r="AO354">
        <v>2309.09</v>
      </c>
      <c r="AP354">
        <v>3.27</v>
      </c>
    </row>
    <row r="355" spans="1:44">
      <c r="A355" s="3" t="str">
        <f>CONCATENATE(SnC_5[[#This Row],[Full Name]], "   ", TEXT(SnC_5[[#This Row],[Date]], "yyyy-mm-dd"))</f>
        <v>Maeve Macleod   2023-05-19</v>
      </c>
      <c r="B355" s="3" t="str">
        <f>CONCATENATE(SnC_5[[#This Row],[First Name]], " ", SnC_5[[#This Row],[Last Name]])</f>
        <v>Maeve Macleod</v>
      </c>
      <c r="C355" s="4">
        <f>IFERROR(YEAR(G355) - YEAR(INDEX(AthleteInfo[#Data], MATCH(SnC_5[[#This Row],[Full Name]], AthleteInfo[Full name], 0), 6)), 99)</f>
        <v>18</v>
      </c>
      <c r="D355" s="4">
        <f>IFERROR(INDEX(AthleteInfo[#Data], MATCH(SnC_5[[#This Row],[Full Name]], AthleteInfo[Full name], 0), 5), 99)</f>
        <v>2005</v>
      </c>
      <c r="E355" s="7" t="s">
        <v>1</v>
      </c>
      <c r="F355" s="6">
        <f>IFERROR(INT((G355 - INDEX(AthleteInfo[#Data], MATCH(SnC_5[[#This Row],[Full Name]], AthleteInfo[Full name], 0), 6))/365), 99)</f>
        <v>17</v>
      </c>
      <c r="G355" s="9">
        <v>45065</v>
      </c>
      <c r="H355" t="s">
        <v>646</v>
      </c>
      <c r="I355" t="s">
        <v>549</v>
      </c>
      <c r="J355">
        <v>64.58</v>
      </c>
      <c r="U355">
        <v>15</v>
      </c>
      <c r="V355">
        <v>85</v>
      </c>
      <c r="W355">
        <v>62</v>
      </c>
      <c r="X355">
        <v>6</v>
      </c>
      <c r="AI355">
        <v>0.84133333333333304</v>
      </c>
      <c r="AJ355">
        <v>3.2706666666666702</v>
      </c>
      <c r="AK355">
        <v>26.44</v>
      </c>
      <c r="AL355">
        <v>39.01</v>
      </c>
      <c r="AM355">
        <v>0.28999999999999998</v>
      </c>
      <c r="AN355">
        <v>22.1</v>
      </c>
      <c r="AO355">
        <v>2602.87</v>
      </c>
      <c r="AP355">
        <v>4.0999999999999996</v>
      </c>
    </row>
    <row r="356" spans="1:44">
      <c r="A356" s="3" t="str">
        <f>CONCATENATE(SnC_5[[#This Row],[Full Name]], "   ", TEXT(SnC_5[[#This Row],[Date]], "yyyy-mm-dd"))</f>
        <v>Mark Shapovalov   2023-05-19</v>
      </c>
      <c r="B356" s="3" t="str">
        <f>CONCATENATE(SnC_5[[#This Row],[First Name]], " ", SnC_5[[#This Row],[Last Name]])</f>
        <v>Mark Shapovalov</v>
      </c>
      <c r="C356" s="4">
        <f>IFERROR(YEAR(G356) - YEAR(INDEX(AthleteInfo[#Data], MATCH(SnC_5[[#This Row],[Full Name]], AthleteInfo[Full name], 0), 6)), 99)</f>
        <v>15</v>
      </c>
      <c r="D356" s="4">
        <f>IFERROR(INDEX(AthleteInfo[#Data], MATCH(SnC_5[[#This Row],[Full Name]], AthleteInfo[Full name], 0), 5), 99)</f>
        <v>2008</v>
      </c>
      <c r="E356" s="7" t="s">
        <v>37</v>
      </c>
      <c r="F356" s="6">
        <f>IFERROR(INT((G356 - INDEX(AthleteInfo[#Data], MATCH(SnC_5[[#This Row],[Full Name]], AthleteInfo[Full name], 0), 6))/365), 99)</f>
        <v>14</v>
      </c>
      <c r="G356" s="9">
        <v>45065</v>
      </c>
      <c r="H356" t="s">
        <v>830</v>
      </c>
      <c r="I356" t="s">
        <v>831</v>
      </c>
      <c r="J356">
        <v>61.85</v>
      </c>
      <c r="R356" s="2"/>
      <c r="S356" s="2"/>
      <c r="T356" s="2"/>
      <c r="U356" s="2">
        <v>25</v>
      </c>
      <c r="V356" s="2">
        <v>42</v>
      </c>
      <c r="W356" s="2">
        <v>33</v>
      </c>
      <c r="X356" s="2"/>
      <c r="Y356" s="2"/>
      <c r="AI356">
        <v>0.97799999999999998</v>
      </c>
      <c r="AJ356">
        <v>2.3279999999999998</v>
      </c>
      <c r="AK356">
        <v>27.42</v>
      </c>
      <c r="AL356">
        <v>42.76</v>
      </c>
      <c r="AM356">
        <v>0.26</v>
      </c>
      <c r="AN356">
        <v>25.33</v>
      </c>
      <c r="AO356" s="11">
        <v>2500.8000000000002</v>
      </c>
      <c r="AP356" s="11">
        <v>4.1100000000000003</v>
      </c>
      <c r="AQ356" s="11"/>
    </row>
    <row r="357" spans="1:44">
      <c r="A357" s="3" t="str">
        <f>CONCATENATE(SnC_5[[#This Row],[Full Name]], "   ", TEXT(SnC_5[[#This Row],[Date]], "yyyy-mm-dd"))</f>
        <v>Maya Abraham   2023-05-19</v>
      </c>
      <c r="B357" s="3" t="str">
        <f>CONCATENATE(SnC_5[[#This Row],[First Name]], " ", SnC_5[[#This Row],[Last Name]])</f>
        <v>Maya Abraham</v>
      </c>
      <c r="C357" s="4">
        <f>IFERROR(YEAR(G357) - YEAR(INDEX(AthleteInfo[#Data], MATCH(SnC_5[[#This Row],[Full Name]], AthleteInfo[Full name], 0), 6)), 99)</f>
        <v>17</v>
      </c>
      <c r="D357" s="4">
        <f>IFERROR(INDEX(AthleteInfo[#Data], MATCH(SnC_5[[#This Row],[Full Name]], AthleteInfo[Full name], 0), 5), 99)</f>
        <v>2006</v>
      </c>
      <c r="E357" s="7" t="s">
        <v>1</v>
      </c>
      <c r="F357" s="6">
        <f>IFERROR(INT((G357 - INDEX(AthleteInfo[#Data], MATCH(SnC_5[[#This Row],[Full Name]], AthleteInfo[Full name], 0), 6))/365), 99)</f>
        <v>16</v>
      </c>
      <c r="G357" s="9">
        <v>45065</v>
      </c>
      <c r="H357" t="s">
        <v>640</v>
      </c>
      <c r="I357" t="s">
        <v>641</v>
      </c>
      <c r="J357">
        <v>65.239999999999995</v>
      </c>
      <c r="R357" s="2"/>
      <c r="S357" s="2"/>
      <c r="T357" s="2"/>
      <c r="U357" s="2">
        <v>15</v>
      </c>
      <c r="V357" s="2">
        <v>66</v>
      </c>
      <c r="W357" s="2">
        <v>58</v>
      </c>
      <c r="X357" s="2">
        <v>9</v>
      </c>
      <c r="Y357" s="2"/>
      <c r="AI357">
        <v>0.71899999999999997</v>
      </c>
      <c r="AJ357">
        <v>3.9583333333333299</v>
      </c>
      <c r="AK357">
        <v>29.04</v>
      </c>
      <c r="AL357">
        <v>40.75</v>
      </c>
      <c r="AM357">
        <v>0.48</v>
      </c>
      <c r="AN357">
        <v>21.43</v>
      </c>
      <c r="AO357">
        <v>2160.52</v>
      </c>
      <c r="AP357">
        <v>3.37</v>
      </c>
    </row>
    <row r="358" spans="1:44">
      <c r="A358" s="3" t="str">
        <f>CONCATENATE(SnC_5[[#This Row],[Full Name]], "   ", TEXT(SnC_5[[#This Row],[Date]], "yyyy-mm-dd"))</f>
        <v>Nadia Wallin   2023-05-19</v>
      </c>
      <c r="B358" s="3" t="str">
        <f>CONCATENATE(SnC_5[[#This Row],[First Name]], " ", SnC_5[[#This Row],[Last Name]])</f>
        <v>Nadia Wallin</v>
      </c>
      <c r="C358" s="4">
        <f>IFERROR(YEAR(G358) - YEAR(INDEX(AthleteInfo[#Data], MATCH(SnC_5[[#This Row],[Full Name]], AthleteInfo[Full name], 0), 6)), 99)</f>
        <v>15</v>
      </c>
      <c r="D358" s="4">
        <f>IFERROR(INDEX(AthleteInfo[#Data], MATCH(SnC_5[[#This Row],[Full Name]], AthleteInfo[Full name], 0), 5), 99)</f>
        <v>2008</v>
      </c>
      <c r="E358" s="7" t="s">
        <v>1</v>
      </c>
      <c r="F358" s="6">
        <f>IFERROR(INT((G358 - INDEX(AthleteInfo[#Data], MATCH(SnC_5[[#This Row],[Full Name]], AthleteInfo[Full name], 0), 6))/365), 99)</f>
        <v>14</v>
      </c>
      <c r="G358" s="9">
        <v>45065</v>
      </c>
      <c r="H358" t="s">
        <v>832</v>
      </c>
      <c r="I358" t="s">
        <v>633</v>
      </c>
      <c r="J358">
        <v>48.54</v>
      </c>
      <c r="R358" s="2"/>
      <c r="S358" s="2"/>
      <c r="T358" s="2"/>
      <c r="U358" s="2">
        <v>15</v>
      </c>
      <c r="V358" s="2">
        <v>27</v>
      </c>
      <c r="W358" s="2">
        <v>43</v>
      </c>
      <c r="X358" s="2">
        <v>11</v>
      </c>
      <c r="Y358" s="2"/>
      <c r="AI358">
        <v>0.81499999999999995</v>
      </c>
      <c r="AJ358">
        <v>3.82433333333333</v>
      </c>
      <c r="AK358">
        <v>23.91</v>
      </c>
      <c r="AL358">
        <v>38.81</v>
      </c>
      <c r="AM358">
        <v>0.2</v>
      </c>
      <c r="AN358">
        <v>21.57</v>
      </c>
      <c r="AO358">
        <v>1727.85</v>
      </c>
      <c r="AP358">
        <v>3.64</v>
      </c>
    </row>
    <row r="359" spans="1:44">
      <c r="A359" s="3" t="str">
        <f>CONCATENATE(SnC_5[[#This Row],[Full Name]], "   ", TEXT(SnC_5[[#This Row],[Date]], "yyyy-mm-dd"))</f>
        <v>Noah Wilson   2023-05-19</v>
      </c>
      <c r="B359" s="3" t="str">
        <f>CONCATENATE(SnC_5[[#This Row],[First Name]], " ", SnC_5[[#This Row],[Last Name]])</f>
        <v>Noah Wilson</v>
      </c>
      <c r="C359" s="4">
        <f>IFERROR(YEAR(G359) - YEAR(INDEX(AthleteInfo[#Data], MATCH(SnC_5[[#This Row],[Full Name]], AthleteInfo[Full name], 0), 6)), 99)</f>
        <v>15</v>
      </c>
      <c r="D359" s="4">
        <f>IFERROR(INDEX(AthleteInfo[#Data], MATCH(SnC_5[[#This Row],[Full Name]], AthleteInfo[Full name], 0), 5), 99)</f>
        <v>2008</v>
      </c>
      <c r="E359" s="7" t="s">
        <v>37</v>
      </c>
      <c r="F359" s="6">
        <f>IFERROR(INT((G359 - INDEX(AthleteInfo[#Data], MATCH(SnC_5[[#This Row],[Full Name]], AthleteInfo[Full name], 0), 6))/365), 99)</f>
        <v>15</v>
      </c>
      <c r="G359" s="9">
        <v>45065</v>
      </c>
      <c r="H359" t="s">
        <v>793</v>
      </c>
      <c r="I359" t="s">
        <v>566</v>
      </c>
      <c r="J359">
        <v>77.17</v>
      </c>
      <c r="R359" s="2"/>
      <c r="S359" s="2"/>
      <c r="T359" s="2"/>
      <c r="U359" s="2">
        <v>25</v>
      </c>
      <c r="V359" s="2">
        <v>27</v>
      </c>
      <c r="W359" s="2">
        <v>22</v>
      </c>
      <c r="X359" s="2">
        <v>8</v>
      </c>
      <c r="Y359" s="2"/>
      <c r="AI359">
        <v>0.99124999999999996</v>
      </c>
      <c r="AJ359">
        <v>3.1924999999999999</v>
      </c>
      <c r="AK359">
        <v>28.98</v>
      </c>
      <c r="AL359">
        <v>43.53</v>
      </c>
      <c r="AM359">
        <v>0.25</v>
      </c>
      <c r="AO359">
        <v>2897.12</v>
      </c>
      <c r="AP359">
        <v>3.84</v>
      </c>
    </row>
    <row r="360" spans="1:44">
      <c r="A360" s="3" t="str">
        <f>CONCATENATE(SnC_5[[#This Row],[Full Name]], "   ", TEXT(SnC_5[[#This Row],[Date]], "yyyy-mm-dd"))</f>
        <v>Oliver Bell   2023-05-19</v>
      </c>
      <c r="B360" s="3" t="str">
        <f>CONCATENATE(SnC_5[[#This Row],[First Name]], " ", SnC_5[[#This Row],[Last Name]])</f>
        <v>Oliver Bell</v>
      </c>
      <c r="C360" s="4">
        <f>IFERROR(YEAR(G360) - YEAR(INDEX(AthleteInfo[#Data], MATCH(SnC_5[[#This Row],[Full Name]], AthleteInfo[Full name], 0), 6)), 99)</f>
        <v>17</v>
      </c>
      <c r="D360" s="4">
        <f>IFERROR(INDEX(AthleteInfo[#Data], MATCH(SnC_5[[#This Row],[Full Name]], AthleteInfo[Full name], 0), 5), 99)</f>
        <v>2006</v>
      </c>
      <c r="E360" s="7" t="s">
        <v>37</v>
      </c>
      <c r="F360" s="6">
        <f>IFERROR(INT((G360 - INDEX(AthleteInfo[#Data], MATCH(SnC_5[[#This Row],[Full Name]], AthleteInfo[Full name], 0), 6))/365), 99)</f>
        <v>16</v>
      </c>
      <c r="G360" s="9">
        <v>45065</v>
      </c>
      <c r="H360" t="s">
        <v>833</v>
      </c>
      <c r="I360" t="s">
        <v>834</v>
      </c>
      <c r="J360">
        <v>70.89</v>
      </c>
      <c r="R360" s="2"/>
      <c r="S360" s="2"/>
      <c r="T360" s="2"/>
      <c r="U360" s="2">
        <v>25</v>
      </c>
      <c r="V360" s="2">
        <v>28</v>
      </c>
      <c r="W360" s="2">
        <v>10</v>
      </c>
      <c r="X360" s="2">
        <v>9</v>
      </c>
      <c r="Y360" s="2"/>
      <c r="AJ360">
        <v>3.0285000000000002</v>
      </c>
      <c r="AK360">
        <v>27.38</v>
      </c>
      <c r="AL360">
        <v>45.9</v>
      </c>
      <c r="AM360">
        <v>0.3</v>
      </c>
      <c r="AO360">
        <v>1865.39</v>
      </c>
      <c r="AP360">
        <v>2.69</v>
      </c>
    </row>
    <row r="361" spans="1:44">
      <c r="A361" s="3" t="str">
        <f>CONCATENATE(SnC_5[[#This Row],[Full Name]], "   ", TEXT(SnC_5[[#This Row],[Date]], "yyyy-mm-dd"))</f>
        <v>Ruby Serrouya   2023-05-19</v>
      </c>
      <c r="B361" s="3" t="str">
        <f>CONCATENATE(SnC_5[[#This Row],[First Name]], " ", SnC_5[[#This Row],[Last Name]])</f>
        <v>Ruby Serrouya</v>
      </c>
      <c r="C361" s="4">
        <f>IFERROR(YEAR(G361) - YEAR(INDEX(AthleteInfo[#Data], MATCH(SnC_5[[#This Row],[Full Name]], AthleteInfo[Full name], 0), 6)), 99)</f>
        <v>17</v>
      </c>
      <c r="D361" s="4">
        <f>IFERROR(INDEX(AthleteInfo[#Data], MATCH(SnC_5[[#This Row],[Full Name]], AthleteInfo[Full name], 0), 5), 99)</f>
        <v>2006</v>
      </c>
      <c r="E361" s="7" t="s">
        <v>1</v>
      </c>
      <c r="F361" s="6">
        <f>IFERROR(INT((G361 - INDEX(AthleteInfo[#Data], MATCH(SnC_5[[#This Row],[Full Name]], AthleteInfo[Full name], 0), 6))/365), 99)</f>
        <v>16</v>
      </c>
      <c r="G361" s="9">
        <v>45065</v>
      </c>
      <c r="H361" t="s">
        <v>736</v>
      </c>
      <c r="I361" t="s">
        <v>737</v>
      </c>
      <c r="J361">
        <v>61.35</v>
      </c>
      <c r="U361">
        <v>15</v>
      </c>
      <c r="V361">
        <v>89</v>
      </c>
      <c r="W361">
        <v>59</v>
      </c>
      <c r="X361">
        <v>8</v>
      </c>
      <c r="AI361">
        <v>1.3416666666666699</v>
      </c>
      <c r="AJ361">
        <v>3.1230000000000002</v>
      </c>
      <c r="AK361">
        <v>23.78</v>
      </c>
      <c r="AL361">
        <v>35.78</v>
      </c>
      <c r="AM361">
        <v>0.3</v>
      </c>
      <c r="AN361">
        <v>18.48</v>
      </c>
      <c r="AO361">
        <v>2661.1</v>
      </c>
      <c r="AP361">
        <v>4.43</v>
      </c>
    </row>
    <row r="362" spans="1:44">
      <c r="A362" s="3" t="str">
        <f>CONCATENATE(SnC_5[[#This Row],[Full Name]], "   ", TEXT(SnC_5[[#This Row],[Date]], "yyyy-mm-dd"))</f>
        <v>Ryan Goodwin   2023-05-19</v>
      </c>
      <c r="B362" s="3" t="str">
        <f>CONCATENATE(SnC_5[[#This Row],[First Name]], " ", SnC_5[[#This Row],[Last Name]])</f>
        <v>Ryan Goodwin</v>
      </c>
      <c r="C362" s="4">
        <f>IFERROR(YEAR(G362) - YEAR(INDEX(AthleteInfo[#Data], MATCH(SnC_5[[#This Row],[Full Name]], AthleteInfo[Full name], 0), 6)), 99)</f>
        <v>18</v>
      </c>
      <c r="D362" s="4">
        <f>IFERROR(INDEX(AthleteInfo[#Data], MATCH(SnC_5[[#This Row],[Full Name]], AthleteInfo[Full name], 0), 5), 99)</f>
        <v>2005</v>
      </c>
      <c r="E362" s="7" t="s">
        <v>37</v>
      </c>
      <c r="F362" s="6">
        <f>IFERROR(INT((G362 - INDEX(AthleteInfo[#Data], MATCH(SnC_5[[#This Row],[Full Name]], AthleteInfo[Full name], 0), 6))/365), 99)</f>
        <v>17</v>
      </c>
      <c r="G362" s="9">
        <v>45065</v>
      </c>
      <c r="H362" t="s">
        <v>628</v>
      </c>
      <c r="I362" t="s">
        <v>478</v>
      </c>
      <c r="J362">
        <v>65.58</v>
      </c>
      <c r="U362">
        <v>25</v>
      </c>
      <c r="V362">
        <v>32</v>
      </c>
      <c r="W362">
        <v>33</v>
      </c>
      <c r="X362">
        <v>17</v>
      </c>
      <c r="AI362">
        <v>0.8085</v>
      </c>
      <c r="AJ362">
        <v>3.6</v>
      </c>
      <c r="AK362">
        <v>29.8</v>
      </c>
      <c r="AL362">
        <v>44.14</v>
      </c>
      <c r="AM362">
        <v>0.28999999999999998</v>
      </c>
      <c r="AN362">
        <v>27.08</v>
      </c>
      <c r="AO362">
        <v>3043.92</v>
      </c>
      <c r="AP362">
        <v>4.74</v>
      </c>
    </row>
    <row r="363" spans="1:44">
      <c r="A363" s="3" t="str">
        <f>CONCATENATE(SnC_5[[#This Row],[Full Name]], "   ", TEXT(SnC_5[[#This Row],[Date]], "yyyy-mm-dd"))</f>
        <v>Sophie Bertrand   2023-05-19</v>
      </c>
      <c r="B363" s="3" t="str">
        <f>CONCATENATE(SnC_5[[#This Row],[First Name]], " ", SnC_5[[#This Row],[Last Name]])</f>
        <v>Sophie Bertrand</v>
      </c>
      <c r="C363" s="4">
        <f>IFERROR(YEAR(G363) - YEAR(INDEX(AthleteInfo[#Data], MATCH(SnC_5[[#This Row],[Full Name]], AthleteInfo[Full name], 0), 6)), 99)</f>
        <v>16</v>
      </c>
      <c r="D363" s="4">
        <f>IFERROR(INDEX(AthleteInfo[#Data], MATCH(SnC_5[[#This Row],[Full Name]], AthleteInfo[Full name], 0), 5), 99)</f>
        <v>2007</v>
      </c>
      <c r="E363" s="7" t="s">
        <v>1</v>
      </c>
      <c r="F363" s="6">
        <f>IFERROR(INT((G363 - INDEX(AthleteInfo[#Data], MATCH(SnC_5[[#This Row],[Full Name]], AthleteInfo[Full name], 0), 6))/365), 99)</f>
        <v>15</v>
      </c>
      <c r="G363" s="9">
        <v>45065</v>
      </c>
      <c r="H363" t="s">
        <v>802</v>
      </c>
      <c r="I363" t="s">
        <v>835</v>
      </c>
      <c r="J363">
        <v>49.99</v>
      </c>
      <c r="R363" s="2"/>
      <c r="S363" s="2"/>
      <c r="T363" s="2"/>
      <c r="U363" s="2">
        <v>15</v>
      </c>
      <c r="V363" s="2">
        <v>17</v>
      </c>
      <c r="W363" s="2">
        <v>20</v>
      </c>
      <c r="X363" s="2">
        <v>2</v>
      </c>
      <c r="Y363" s="2"/>
      <c r="AI363">
        <v>1.411</v>
      </c>
      <c r="AJ363">
        <v>3.0209999999999999</v>
      </c>
      <c r="AK363">
        <v>21.64</v>
      </c>
      <c r="AL363">
        <v>38.770000000000003</v>
      </c>
      <c r="AM363">
        <v>0.19</v>
      </c>
      <c r="AN363">
        <v>21.9</v>
      </c>
      <c r="AO363">
        <v>1515.5</v>
      </c>
      <c r="AP363">
        <v>3.08</v>
      </c>
    </row>
    <row r="364" spans="1:44">
      <c r="A364" s="3" t="str">
        <f>CONCATENATE(SnC_5[[#This Row],[Full Name]], "   ", TEXT(SnC_5[[#This Row],[Date]], "yyyy-mm-dd"))</f>
        <v>Talia MacPhail-McGrady   2023-05-19</v>
      </c>
      <c r="B364" s="3" t="str">
        <f>CONCATENATE(SnC_5[[#This Row],[First Name]], " ", SnC_5[[#This Row],[Last Name]])</f>
        <v>Talia MacPhail-McGrady</v>
      </c>
      <c r="C364" s="4">
        <f>IFERROR(YEAR(G364) - YEAR(INDEX(AthleteInfo[#Data], MATCH(SnC_5[[#This Row],[Full Name]], AthleteInfo[Full name], 0), 6)), 99)</f>
        <v>15</v>
      </c>
      <c r="D364" s="4">
        <f>IFERROR(INDEX(AthleteInfo[#Data], MATCH(SnC_5[[#This Row],[Full Name]], AthleteInfo[Full name], 0), 5), 99)</f>
        <v>2008</v>
      </c>
      <c r="E364" s="7" t="s">
        <v>1</v>
      </c>
      <c r="F364" s="6">
        <f>IFERROR(INT((G364 - INDEX(AthleteInfo[#Data], MATCH(SnC_5[[#This Row],[Full Name]], AthleteInfo[Full name], 0), 6))/365), 99)</f>
        <v>14</v>
      </c>
      <c r="G364" s="9">
        <v>45065</v>
      </c>
      <c r="H364" t="s">
        <v>836</v>
      </c>
      <c r="I364" t="s">
        <v>837</v>
      </c>
      <c r="J364">
        <v>72.72</v>
      </c>
      <c r="R364" s="2"/>
      <c r="S364" s="2"/>
      <c r="T364" s="2"/>
      <c r="U364" s="2">
        <v>15</v>
      </c>
      <c r="V364" s="2">
        <v>55</v>
      </c>
      <c r="W364" s="2">
        <v>44</v>
      </c>
      <c r="X364" s="2">
        <v>1</v>
      </c>
      <c r="Y364" s="2"/>
      <c r="AI364">
        <v>0.99533333333333296</v>
      </c>
      <c r="AJ364">
        <v>3.4969999999999999</v>
      </c>
      <c r="AK364">
        <v>18.87</v>
      </c>
      <c r="AL364">
        <v>33.4</v>
      </c>
      <c r="AM364">
        <v>0.16</v>
      </c>
      <c r="AN364">
        <v>20.53</v>
      </c>
      <c r="AO364">
        <v>2250.77</v>
      </c>
      <c r="AP364">
        <v>3.17</v>
      </c>
    </row>
    <row r="365" spans="1:44">
      <c r="A365" s="3" t="str">
        <f>CONCATENATE(SnC_5[[#This Row],[Full Name]], "   ", TEXT(SnC_5[[#This Row],[Date]], "yyyy-mm-dd"))</f>
        <v>Tanner McConkey   2023-05-19</v>
      </c>
      <c r="B365" s="3" t="str">
        <f>CONCATENATE(SnC_5[[#This Row],[First Name]], " ", SnC_5[[#This Row],[Last Name]])</f>
        <v>Tanner McConkey</v>
      </c>
      <c r="C365" s="4">
        <f>IFERROR(YEAR(G365) - YEAR(INDEX(AthleteInfo[#Data], MATCH(SnC_5[[#This Row],[Full Name]], AthleteInfo[Full name], 0), 6)), 99)</f>
        <v>16</v>
      </c>
      <c r="D365" s="4">
        <f>IFERROR(INDEX(AthleteInfo[#Data], MATCH(SnC_5[[#This Row],[Full Name]], AthleteInfo[Full name], 0), 5), 99)</f>
        <v>2007</v>
      </c>
      <c r="E365" s="7" t="s">
        <v>37</v>
      </c>
      <c r="F365" s="6">
        <f>IFERROR(INT((G365 - INDEX(AthleteInfo[#Data], MATCH(SnC_5[[#This Row],[Full Name]], AthleteInfo[Full name], 0), 6))/365), 99)</f>
        <v>15</v>
      </c>
      <c r="G365" s="9">
        <v>45065</v>
      </c>
      <c r="H365" t="s">
        <v>753</v>
      </c>
      <c r="I365" t="s">
        <v>754</v>
      </c>
      <c r="J365">
        <v>62.82</v>
      </c>
      <c r="U365">
        <v>25</v>
      </c>
      <c r="V365">
        <v>41</v>
      </c>
      <c r="W365">
        <v>22</v>
      </c>
      <c r="X365">
        <v>17</v>
      </c>
      <c r="AI365">
        <v>1.1276666666666699</v>
      </c>
      <c r="AJ365">
        <v>2.7023333333333301</v>
      </c>
      <c r="AK365">
        <v>23.65</v>
      </c>
      <c r="AL365">
        <v>36.450000000000003</v>
      </c>
      <c r="AM365">
        <v>0.22</v>
      </c>
      <c r="AN365">
        <v>21.96</v>
      </c>
      <c r="AO365">
        <v>2464.27</v>
      </c>
      <c r="AP365">
        <v>3.98</v>
      </c>
    </row>
    <row r="366" spans="1:44">
      <c r="A366" s="3" t="str">
        <f>CONCATENATE(SnC_5[[#This Row],[Full Name]], "   ", TEXT(SnC_5[[#This Row],[Date]], "yyyy-mm-dd"))</f>
        <v>Xavier Wallace   2023-05-19</v>
      </c>
      <c r="B366" s="3" t="str">
        <f>CONCATENATE(SnC_5[[#This Row],[First Name]], " ", SnC_5[[#This Row],[Last Name]])</f>
        <v>Xavier Wallace</v>
      </c>
      <c r="C366" s="4">
        <f>IFERROR(YEAR(G366) - YEAR(INDEX(AthleteInfo[#Data], MATCH(SnC_5[[#This Row],[Full Name]], AthleteInfo[Full name], 0), 6)), 99)</f>
        <v>17</v>
      </c>
      <c r="D366" s="4">
        <f>IFERROR(INDEX(AthleteInfo[#Data], MATCH(SnC_5[[#This Row],[Full Name]], AthleteInfo[Full name], 0), 5), 99)</f>
        <v>2006</v>
      </c>
      <c r="E366" s="7" t="s">
        <v>37</v>
      </c>
      <c r="F366" s="6">
        <f>IFERROR(INT((G366 - INDEX(AthleteInfo[#Data], MATCH(SnC_5[[#This Row],[Full Name]], AthleteInfo[Full name], 0), 6))/365), 99)</f>
        <v>16</v>
      </c>
      <c r="G366" s="9">
        <v>45065</v>
      </c>
      <c r="H366" t="s">
        <v>765</v>
      </c>
      <c r="I366" t="s">
        <v>701</v>
      </c>
      <c r="J366">
        <v>70.209999999999994</v>
      </c>
      <c r="U366">
        <v>25</v>
      </c>
      <c r="V366">
        <v>40</v>
      </c>
      <c r="W366">
        <v>34</v>
      </c>
      <c r="X366">
        <v>12</v>
      </c>
      <c r="AI366">
        <v>0.90366666666666695</v>
      </c>
      <c r="AJ366">
        <v>2.8876666666666702</v>
      </c>
      <c r="AK366">
        <v>25.79</v>
      </c>
      <c r="AL366">
        <v>39.93</v>
      </c>
      <c r="AM366">
        <v>0.2</v>
      </c>
      <c r="AN366">
        <v>11.71</v>
      </c>
      <c r="AO366" s="11">
        <v>2500.12</v>
      </c>
      <c r="AP366" s="11">
        <v>3.62</v>
      </c>
      <c r="AQ366" s="11"/>
    </row>
    <row r="367" spans="1:44">
      <c r="A367" s="3" t="str">
        <f>CONCATENATE(SnC_5[[#This Row],[Full Name]], "   ", TEXT(SnC_5[[#This Row],[Date]], "yyyy-mm-dd"))</f>
        <v>Aidan Cotter   2023-09-28</v>
      </c>
      <c r="B367" s="3" t="str">
        <f>CONCATENATE(SnC_5[[#This Row],[First Name]], " ", SnC_5[[#This Row],[Last Name]])</f>
        <v>Aidan Cotter</v>
      </c>
      <c r="C367" s="4">
        <f>IFERROR(YEAR(G367) - YEAR(INDEX(AthleteInfo[#Data], MATCH(SnC_5[[#This Row],[Full Name]], AthleteInfo[Full name], 0), 6)), 99)</f>
        <v>16</v>
      </c>
      <c r="D367" s="4">
        <f>IFERROR(INDEX(AthleteInfo[#Data], MATCH(SnC_5[[#This Row],[Full Name]], AthleteInfo[Full name], 0), 5), 99)</f>
        <v>2007</v>
      </c>
      <c r="E367" s="7" t="str" cm="1">
        <f t="array" ref="E367">IFERROR(IF(INDEX(AthleteInfo[#Data], MATCH(SnC_5[[#This Row],[Full Name]], AthleteInfo[Full name], 0), 2)&lt;&gt;"",INDEX(AthleteInfo[#Data], MATCH(SnC_5[[#This Row],[Full Name]], AthleteInfo[Full name], 0), 2), "Edit AthleteInfo Tab"), "Edit AthleteInfo Tab")</f>
        <v>M</v>
      </c>
      <c r="F367" s="6">
        <f>IFERROR(INT((G367 - INDEX(AthleteInfo[#Data], MATCH(SnC_5[[#This Row],[Full Name]], AthleteInfo[Full name], 0), 6))/365), 99)</f>
        <v>16</v>
      </c>
      <c r="G367" s="9">
        <v>45197</v>
      </c>
      <c r="H367" t="s">
        <v>544</v>
      </c>
      <c r="I367" t="s">
        <v>768</v>
      </c>
      <c r="J367">
        <v>73.7</v>
      </c>
      <c r="U367">
        <v>25</v>
      </c>
      <c r="V367">
        <v>36</v>
      </c>
      <c r="W367">
        <v>41</v>
      </c>
      <c r="X367">
        <v>9</v>
      </c>
      <c r="AI367">
        <v>1.0493333333333299</v>
      </c>
      <c r="AJ367">
        <v>2.65533333333333</v>
      </c>
      <c r="AK367" s="10">
        <v>34.909999999999897</v>
      </c>
      <c r="AL367">
        <v>53.63</v>
      </c>
      <c r="AM367">
        <v>0.5</v>
      </c>
      <c r="AN367" s="13">
        <v>30.88</v>
      </c>
      <c r="AO367">
        <v>3391.94</v>
      </c>
      <c r="AP367">
        <v>4.6900000000000004</v>
      </c>
      <c r="AQ367" s="15" t="s">
        <v>838</v>
      </c>
      <c r="AR367" t="s">
        <v>839</v>
      </c>
    </row>
    <row r="368" spans="1:44">
      <c r="A368" s="3" t="str">
        <f>CONCATENATE(SnC_5[[#This Row],[Full Name]], "   ", TEXT(SnC_5[[#This Row],[Date]], "yyyy-mm-dd"))</f>
        <v>Aleah Smith   2023-09-28</v>
      </c>
      <c r="B368" s="3" t="str">
        <f>CONCATENATE(SnC_5[[#This Row],[First Name]], " ", SnC_5[[#This Row],[Last Name]])</f>
        <v>Aleah Smith</v>
      </c>
      <c r="C368" s="4">
        <f>IFERROR(YEAR(G368) - YEAR(INDEX(AthleteInfo[#Data], MATCH(SnC_5[[#This Row],[Full Name]], AthleteInfo[Full name], 0), 6)), 99)</f>
        <v>15</v>
      </c>
      <c r="D368" s="4">
        <f>IFERROR(INDEX(AthleteInfo[#Data], MATCH(SnC_5[[#This Row],[Full Name]], AthleteInfo[Full name], 0), 5), 99)</f>
        <v>2008</v>
      </c>
      <c r="E368" s="7" t="str" cm="1">
        <f t="array" ref="E368">IFERROR(IF(INDEX(AthleteInfo[#Data], MATCH(SnC_5[[#This Row],[Full Name]], AthleteInfo[Full name], 0), 2)&lt;&gt;"",INDEX(AthleteInfo[#Data], MATCH(SnC_5[[#This Row],[Full Name]], AthleteInfo[Full name], 0), 2), "Edit AthleteInfo Tab"), "Edit AthleteInfo Tab")</f>
        <v>F</v>
      </c>
      <c r="F368" s="6">
        <f>IFERROR(INT((G368 - INDEX(AthleteInfo[#Data], MATCH(SnC_5[[#This Row],[Full Name]], AthleteInfo[Full name], 0), 6))/365), 99)</f>
        <v>14</v>
      </c>
      <c r="G368" s="9">
        <v>45197</v>
      </c>
      <c r="H368" t="s">
        <v>816</v>
      </c>
      <c r="I368" t="s">
        <v>817</v>
      </c>
      <c r="J368">
        <v>61.58</v>
      </c>
      <c r="U368">
        <v>15</v>
      </c>
      <c r="V368">
        <v>74</v>
      </c>
      <c r="W368">
        <v>37</v>
      </c>
      <c r="X368">
        <v>14</v>
      </c>
      <c r="AI368">
        <v>1.1536666666666699</v>
      </c>
      <c r="AJ368">
        <v>3.1789999999999998</v>
      </c>
      <c r="AK368">
        <v>24.07</v>
      </c>
      <c r="AL368">
        <v>38.75</v>
      </c>
      <c r="AM368">
        <v>0.25</v>
      </c>
      <c r="AN368" s="13">
        <v>23.05</v>
      </c>
      <c r="AO368" t="s">
        <v>840</v>
      </c>
      <c r="AP368">
        <v>4.3099999999999898</v>
      </c>
      <c r="AQ368" t="s">
        <v>841</v>
      </c>
    </row>
    <row r="369" spans="1:44">
      <c r="A369" s="3" t="str">
        <f>CONCATENATE(SnC_5[[#This Row],[Full Name]], "   ", TEXT(SnC_5[[#This Row],[Date]], "yyyy-mm-dd"))</f>
        <v>Andreas Inkster   2023-09-28</v>
      </c>
      <c r="B369" s="3" t="str">
        <f>CONCATENATE(SnC_5[[#This Row],[First Name]], " ", SnC_5[[#This Row],[Last Name]])</f>
        <v>Andreas Inkster</v>
      </c>
      <c r="C369" s="4">
        <f>IFERROR(YEAR(G369) - YEAR(INDEX(AthleteInfo[#Data], MATCH(SnC_5[[#This Row],[Full Name]], AthleteInfo[Full name], 0), 6)), 99)</f>
        <v>15</v>
      </c>
      <c r="D369" s="4">
        <f>IFERROR(INDEX(AthleteInfo[#Data], MATCH(SnC_5[[#This Row],[Full Name]], AthleteInfo[Full name], 0), 5), 99)</f>
        <v>2008</v>
      </c>
      <c r="E369" s="7" t="str" cm="1">
        <f t="array" ref="E369">IFERROR(IF(INDEX(AthleteInfo[#Data], MATCH(SnC_5[[#This Row],[Full Name]], AthleteInfo[Full name], 0), 2)&lt;&gt;"",INDEX(AthleteInfo[#Data], MATCH(SnC_5[[#This Row],[Full Name]], AthleteInfo[Full name], 0), 2), "Edit AthleteInfo Tab"), "Edit AthleteInfo Tab")</f>
        <v>M</v>
      </c>
      <c r="F369" s="6">
        <f>IFERROR(INT((G369 - INDEX(AthleteInfo[#Data], MATCH(SnC_5[[#This Row],[Full Name]], AthleteInfo[Full name], 0), 6))/365), 99)</f>
        <v>15</v>
      </c>
      <c r="G369" s="9">
        <v>45197</v>
      </c>
      <c r="H369" t="s">
        <v>818</v>
      </c>
      <c r="I369" t="s">
        <v>819</v>
      </c>
      <c r="J369">
        <v>71.66</v>
      </c>
      <c r="U369">
        <v>25</v>
      </c>
      <c r="V369">
        <v>46</v>
      </c>
      <c r="W369">
        <v>35</v>
      </c>
      <c r="X369">
        <v>8</v>
      </c>
      <c r="AI369">
        <v>1.04466666666667</v>
      </c>
      <c r="AJ369">
        <v>2.8463333333333298</v>
      </c>
      <c r="AK369">
        <v>28.2</v>
      </c>
      <c r="AL369">
        <v>42.44</v>
      </c>
      <c r="AM369">
        <v>0.31</v>
      </c>
      <c r="AN369" s="13">
        <v>23.82</v>
      </c>
      <c r="AO369">
        <v>2770.17</v>
      </c>
      <c r="AP369">
        <v>3.99</v>
      </c>
      <c r="AQ369" t="s">
        <v>842</v>
      </c>
    </row>
    <row r="370" spans="1:44">
      <c r="A370" s="3" t="str">
        <f>CONCATENATE(SnC_5[[#This Row],[Full Name]], "   ", TEXT(SnC_5[[#This Row],[Date]], "yyyy-mm-dd"))</f>
        <v>Anika Wallin   2023-09-28</v>
      </c>
      <c r="B370" s="3" t="str">
        <f>CONCATENATE(SnC_5[[#This Row],[First Name]], " ", SnC_5[[#This Row],[Last Name]])</f>
        <v>Anika Wallin</v>
      </c>
      <c r="C370" s="4">
        <f>IFERROR(YEAR(G370) - YEAR(INDEX(AthleteInfo[#Data], MATCH(SnC_5[[#This Row],[Full Name]], AthleteInfo[Full name], 0), 6)), 99)</f>
        <v>17</v>
      </c>
      <c r="D370" s="4">
        <f>IFERROR(INDEX(AthleteInfo[#Data], MATCH(SnC_5[[#This Row],[Full Name]], AthleteInfo[Full name], 0), 5), 99)</f>
        <v>2006</v>
      </c>
      <c r="E370" s="7" t="str" cm="1">
        <f t="array" ref="E370">IFERROR(IF(INDEX(AthleteInfo[#Data], MATCH(SnC_5[[#This Row],[Full Name]], AthleteInfo[Full name], 0), 2)&lt;&gt;"",INDEX(AthleteInfo[#Data], MATCH(SnC_5[[#This Row],[Full Name]], AthleteInfo[Full name], 0), 2), "Edit AthleteInfo Tab"), "Edit AthleteInfo Tab")</f>
        <v>F</v>
      </c>
      <c r="F370" s="6">
        <f>IFERROR(INT((G370 - INDEX(AthleteInfo[#Data], MATCH(SnC_5[[#This Row],[Full Name]], AthleteInfo[Full name], 0), 6))/365), 99)</f>
        <v>17</v>
      </c>
      <c r="G370" s="9">
        <v>45197</v>
      </c>
      <c r="H370" t="s">
        <v>632</v>
      </c>
      <c r="I370" t="s">
        <v>633</v>
      </c>
      <c r="J370">
        <v>59.91</v>
      </c>
      <c r="U370">
        <v>15</v>
      </c>
      <c r="V370">
        <v>63</v>
      </c>
      <c r="W370">
        <v>51</v>
      </c>
      <c r="X370">
        <v>11</v>
      </c>
      <c r="AI370">
        <v>0.73466666666666702</v>
      </c>
      <c r="AJ370">
        <v>3.5656666666666701</v>
      </c>
      <c r="AK370">
        <v>24.64</v>
      </c>
      <c r="AL370">
        <v>38.19</v>
      </c>
      <c r="AM370">
        <v>0.26</v>
      </c>
      <c r="AN370" s="13">
        <v>21.5</v>
      </c>
      <c r="AO370">
        <v>2266.63</v>
      </c>
      <c r="AP370">
        <v>4.1500000000000004</v>
      </c>
      <c r="AQ370" t="s">
        <v>843</v>
      </c>
    </row>
    <row r="371" spans="1:44">
      <c r="A371" s="3" t="str">
        <f>CONCATENATE(SnC_5[[#This Row],[Full Name]], "   ", TEXT(SnC_5[[#This Row],[Date]], "yyyy-mm-dd"))</f>
        <v>Anna Segelken   2023-09-28</v>
      </c>
      <c r="B371" s="3" t="str">
        <f>CONCATENATE(SnC_5[[#This Row],[First Name]], " ", SnC_5[[#This Row],[Last Name]])</f>
        <v>Anna Segelken</v>
      </c>
      <c r="C371" s="4">
        <f>IFERROR(YEAR(G371) - YEAR(INDEX(AthleteInfo[#Data], MATCH(SnC_5[[#This Row],[Full Name]], AthleteInfo[Full name], 0), 6)), 99)</f>
        <v>16</v>
      </c>
      <c r="D371" s="4">
        <f>IFERROR(INDEX(AthleteInfo[#Data], MATCH(SnC_5[[#This Row],[Full Name]], AthleteInfo[Full name], 0), 5), 99)</f>
        <v>2007</v>
      </c>
      <c r="E371" s="7" t="str" cm="1">
        <f t="array" ref="E371">IFERROR(IF(INDEX(AthleteInfo[#Data], MATCH(SnC_5[[#This Row],[Full Name]], AthleteInfo[Full name], 0), 2)&lt;&gt;"",INDEX(AthleteInfo[#Data], MATCH(SnC_5[[#This Row],[Full Name]], AthleteInfo[Full name], 0), 2), "Edit AthleteInfo Tab"), "Edit AthleteInfo Tab")</f>
        <v>F</v>
      </c>
      <c r="F371" s="6">
        <f>IFERROR(INT((G371 - INDEX(AthleteInfo[#Data], MATCH(SnC_5[[#This Row],[Full Name]], AthleteInfo[Full name], 0), 6))/365), 99)</f>
        <v>16</v>
      </c>
      <c r="G371" s="9">
        <v>45197</v>
      </c>
      <c r="H371" t="s">
        <v>457</v>
      </c>
      <c r="I371" t="s">
        <v>761</v>
      </c>
      <c r="J371">
        <v>76.38</v>
      </c>
      <c r="U371">
        <v>15</v>
      </c>
      <c r="V371">
        <v>56</v>
      </c>
      <c r="W371">
        <v>43</v>
      </c>
      <c r="X371">
        <v>1</v>
      </c>
      <c r="AI371">
        <v>0.874</v>
      </c>
      <c r="AJ371">
        <v>4.26</v>
      </c>
      <c r="AK371">
        <v>21.17</v>
      </c>
      <c r="AL371">
        <v>36.68</v>
      </c>
      <c r="AM371">
        <v>0.28999999999999998</v>
      </c>
      <c r="AN371" s="13">
        <v>19.14</v>
      </c>
      <c r="AO371">
        <v>2753.04</v>
      </c>
      <c r="AP371">
        <v>3.67</v>
      </c>
      <c r="AQ371" t="s">
        <v>842</v>
      </c>
    </row>
    <row r="372" spans="1:44">
      <c r="A372" s="3" t="str">
        <f>CONCATENATE(SnC_5[[#This Row],[Full Name]], "   ", TEXT(SnC_5[[#This Row],[Date]], "yyyy-mm-dd"))</f>
        <v>Ava Wimbush   2023-09-28</v>
      </c>
      <c r="B372" s="3" t="str">
        <f>CONCATENATE(SnC_5[[#This Row],[First Name]], " ", SnC_5[[#This Row],[Last Name]])</f>
        <v>Ava Wimbush</v>
      </c>
      <c r="C372" s="4">
        <f>IFERROR(YEAR(G372) - YEAR(INDEX(AthleteInfo[#Data], MATCH(SnC_5[[#This Row],[Full Name]], AthleteInfo[Full name], 0), 6)), 99)</f>
        <v>17</v>
      </c>
      <c r="D372" s="4">
        <f>IFERROR(INDEX(AthleteInfo[#Data], MATCH(SnC_5[[#This Row],[Full Name]], AthleteInfo[Full name], 0), 5), 99)</f>
        <v>2006</v>
      </c>
      <c r="E372" s="7" t="str" cm="1">
        <f t="array" ref="E372">IFERROR(IF(INDEX(AthleteInfo[#Data], MATCH(SnC_5[[#This Row],[Full Name]], AthleteInfo[Full name], 0), 2)&lt;&gt;"",INDEX(AthleteInfo[#Data], MATCH(SnC_5[[#This Row],[Full Name]], AthleteInfo[Full name], 0), 2), "Edit AthleteInfo Tab"), "Edit AthleteInfo Tab")</f>
        <v>F</v>
      </c>
      <c r="F372" s="6">
        <f>IFERROR(INT((G372 - INDEX(AthleteInfo[#Data], MATCH(SnC_5[[#This Row],[Full Name]], AthleteInfo[Full name], 0), 6))/365), 99)</f>
        <v>17</v>
      </c>
      <c r="G372" s="9">
        <v>45197</v>
      </c>
      <c r="H372" t="s">
        <v>741</v>
      </c>
      <c r="I372" t="s">
        <v>742</v>
      </c>
      <c r="J372">
        <v>63.12</v>
      </c>
      <c r="U372">
        <v>15</v>
      </c>
      <c r="V372">
        <v>55</v>
      </c>
      <c r="W372">
        <v>42</v>
      </c>
      <c r="X372">
        <v>9</v>
      </c>
      <c r="AI372">
        <v>0.76133333333333297</v>
      </c>
      <c r="AJ372">
        <v>2.92166666666667</v>
      </c>
      <c r="AK372">
        <v>31.07</v>
      </c>
      <c r="AL372">
        <v>49.3</v>
      </c>
      <c r="AM372">
        <v>0.36</v>
      </c>
      <c r="AN372" s="13">
        <v>23.9</v>
      </c>
      <c r="AO372" t="s">
        <v>844</v>
      </c>
      <c r="AP372">
        <v>3.67</v>
      </c>
      <c r="AQ372" t="s">
        <v>845</v>
      </c>
    </row>
    <row r="373" spans="1:44">
      <c r="A373" s="3" t="str">
        <f>CONCATENATE(SnC_5[[#This Row],[Full Name]], "   ", TEXT(SnC_5[[#This Row],[Date]], "yyyy-mm-dd"))</f>
        <v>Axel Hostyn   2023-09-28</v>
      </c>
      <c r="B373" s="3" t="str">
        <f>CONCATENATE(SnC_5[[#This Row],[First Name]], " ", SnC_5[[#This Row],[Last Name]])</f>
        <v>Axel Hostyn</v>
      </c>
      <c r="C373" s="4">
        <f>IFERROR(YEAR(G373) - YEAR(INDEX(AthleteInfo[#Data], MATCH(SnC_5[[#This Row],[Full Name]], AthleteInfo[Full name], 0), 6)), 99)</f>
        <v>16</v>
      </c>
      <c r="D373" s="4">
        <f>IFERROR(INDEX(AthleteInfo[#Data], MATCH(SnC_5[[#This Row],[Full Name]], AthleteInfo[Full name], 0), 5), 99)</f>
        <v>2007</v>
      </c>
      <c r="E373" s="7" t="str" cm="1">
        <f t="array" ref="E373">IFERROR(IF(INDEX(AthleteInfo[#Data], MATCH(SnC_5[[#This Row],[Full Name]], AthleteInfo[Full name], 0), 2)&lt;&gt;"",INDEX(AthleteInfo[#Data], MATCH(SnC_5[[#This Row],[Full Name]], AthleteInfo[Full name], 0), 2), "Edit AthleteInfo Tab"), "Edit AthleteInfo Tab")</f>
        <v>M</v>
      </c>
      <c r="F373" s="6">
        <f>IFERROR(INT((G373 - INDEX(AthleteInfo[#Data], MATCH(SnC_5[[#This Row],[Full Name]], AthleteInfo[Full name], 0), 6))/365), 99)</f>
        <v>16</v>
      </c>
      <c r="G373" s="9">
        <v>45197</v>
      </c>
      <c r="H373" t="s">
        <v>771</v>
      </c>
      <c r="I373" t="s">
        <v>772</v>
      </c>
      <c r="J373">
        <v>83.12</v>
      </c>
      <c r="U373">
        <v>25</v>
      </c>
      <c r="V373">
        <v>55</v>
      </c>
      <c r="W373">
        <v>42</v>
      </c>
      <c r="X373">
        <v>15</v>
      </c>
      <c r="AI373">
        <v>1.2203333333333299</v>
      </c>
      <c r="AJ373">
        <v>3.4676666666666698</v>
      </c>
      <c r="AK373" s="10">
        <v>32.840000000000003</v>
      </c>
      <c r="AL373">
        <v>49.83</v>
      </c>
      <c r="AM373">
        <v>0.36</v>
      </c>
      <c r="AN373" s="13">
        <v>26.42</v>
      </c>
      <c r="AO373">
        <v>2915.01</v>
      </c>
      <c r="AP373">
        <v>3.59</v>
      </c>
      <c r="AQ373" t="s">
        <v>846</v>
      </c>
    </row>
    <row r="374" spans="1:44">
      <c r="A374" s="3" t="str">
        <f>CONCATENATE(SnC_5[[#This Row],[Full Name]], "   ", TEXT(SnC_5[[#This Row],[Date]], "yyyy-mm-dd"))</f>
        <v>Carly Ram   2023-09-28</v>
      </c>
      <c r="B374" s="3" t="str">
        <f>CONCATENATE(SnC_5[[#This Row],[First Name]], " ", SnC_5[[#This Row],[Last Name]])</f>
        <v>Carly Ram</v>
      </c>
      <c r="C374" s="4">
        <f>IFERROR(YEAR(G374) - YEAR(INDEX(AthleteInfo[#Data], MATCH(SnC_5[[#This Row],[Full Name]], AthleteInfo[Full name], 0), 6)), 99)</f>
        <v>17</v>
      </c>
      <c r="D374" s="4">
        <f>IFERROR(INDEX(AthleteInfo[#Data], MATCH(SnC_5[[#This Row],[Full Name]], AthleteInfo[Full name], 0), 5), 99)</f>
        <v>2006</v>
      </c>
      <c r="E374" s="7" t="str" cm="1">
        <f t="array" ref="E374">IFERROR(IF(INDEX(AthleteInfo[#Data], MATCH(SnC_5[[#This Row],[Full Name]], AthleteInfo[Full name], 0), 2)&lt;&gt;"",INDEX(AthleteInfo[#Data], MATCH(SnC_5[[#This Row],[Full Name]], AthleteInfo[Full name], 0), 2), "Edit AthleteInfo Tab"), "Edit AthleteInfo Tab")</f>
        <v>F</v>
      </c>
      <c r="F374" s="6">
        <f>IFERROR(INT((G374 - INDEX(AthleteInfo[#Data], MATCH(SnC_5[[#This Row],[Full Name]], AthleteInfo[Full name], 0), 6))/365), 99)</f>
        <v>17</v>
      </c>
      <c r="G374" s="9">
        <v>45197</v>
      </c>
      <c r="H374" t="s">
        <v>647</v>
      </c>
      <c r="I374" t="s">
        <v>648</v>
      </c>
      <c r="J374">
        <v>58.66</v>
      </c>
      <c r="U374">
        <v>15</v>
      </c>
      <c r="V374">
        <v>43</v>
      </c>
      <c r="W374">
        <v>42</v>
      </c>
      <c r="X374">
        <v>8</v>
      </c>
      <c r="AI374">
        <v>1.3445</v>
      </c>
      <c r="AJ374">
        <v>3.6535000000000002</v>
      </c>
      <c r="AK374">
        <v>38.76</v>
      </c>
      <c r="AL374">
        <v>51.25</v>
      </c>
      <c r="AM374">
        <v>0.42</v>
      </c>
      <c r="AN374" s="13">
        <v>21.85</v>
      </c>
      <c r="AO374">
        <v>1936.88</v>
      </c>
      <c r="AP374">
        <v>3.36</v>
      </c>
      <c r="AQ374" s="15" t="s">
        <v>847</v>
      </c>
    </row>
    <row r="375" spans="1:44">
      <c r="A375" s="3" t="str">
        <f>CONCATENATE(SnC_5[[#This Row],[Full Name]], "   ", TEXT(SnC_5[[#This Row],[Date]], "yyyy-mm-dd"))</f>
        <v>Chloe Shivers   2023-09-28</v>
      </c>
      <c r="B375" s="3" t="str">
        <f>CONCATENATE(SnC_5[[#This Row],[First Name]], " ", SnC_5[[#This Row],[Last Name]])</f>
        <v>Chloe Shivers</v>
      </c>
      <c r="C375" s="4">
        <f>IFERROR(YEAR(G375) - YEAR(INDEX(AthleteInfo[#Data], MATCH(SnC_5[[#This Row],[Full Name]], AthleteInfo[Full name], 0), 6)), 99)</f>
        <v>16</v>
      </c>
      <c r="D375" s="4">
        <f>IFERROR(INDEX(AthleteInfo[#Data], MATCH(SnC_5[[#This Row],[Full Name]], AthleteInfo[Full name], 0), 5), 99)</f>
        <v>2007</v>
      </c>
      <c r="E375" s="7" t="str" cm="1">
        <f t="array" ref="E375">IFERROR(IF(INDEX(AthleteInfo[#Data], MATCH(SnC_5[[#This Row],[Full Name]], AthleteInfo[Full name], 0), 2)&lt;&gt;"",INDEX(AthleteInfo[#Data], MATCH(SnC_5[[#This Row],[Full Name]], AthleteInfo[Full name], 0), 2), "Edit AthleteInfo Tab"), "Edit AthleteInfo Tab")</f>
        <v>F</v>
      </c>
      <c r="F375" s="6">
        <f>IFERROR(INT((G375 - INDEX(AthleteInfo[#Data], MATCH(SnC_5[[#This Row],[Full Name]], AthleteInfo[Full name], 0), 6))/365), 99)</f>
        <v>16</v>
      </c>
      <c r="G375" s="9">
        <v>45197</v>
      </c>
      <c r="H375" t="s">
        <v>748</v>
      </c>
      <c r="I375" t="s">
        <v>822</v>
      </c>
      <c r="J375">
        <v>58.84</v>
      </c>
      <c r="U375">
        <v>15</v>
      </c>
      <c r="V375">
        <v>35</v>
      </c>
      <c r="W375">
        <v>36</v>
      </c>
      <c r="X375">
        <v>12</v>
      </c>
      <c r="AI375">
        <v>0.79933333333333301</v>
      </c>
      <c r="AJ375">
        <v>3.9126666666666701</v>
      </c>
      <c r="AK375">
        <v>28.56</v>
      </c>
      <c r="AL375">
        <v>42.74</v>
      </c>
      <c r="AM375">
        <v>0.27</v>
      </c>
      <c r="AN375" s="13">
        <v>25.33</v>
      </c>
      <c r="AO375">
        <v>2229.79</v>
      </c>
      <c r="AP375">
        <v>3.86</v>
      </c>
      <c r="AQ375" t="s">
        <v>848</v>
      </c>
    </row>
    <row r="376" spans="1:44">
      <c r="A376" s="3" t="str">
        <f>CONCATENATE(SnC_5[[#This Row],[Full Name]], "   ", TEXT(SnC_5[[#This Row],[Date]], "yyyy-mm-dd"))</f>
        <v>Eamon Wilson   2023-09-28</v>
      </c>
      <c r="B376" s="3" t="str">
        <f>CONCATENATE(SnC_5[[#This Row],[First Name]], " ", SnC_5[[#This Row],[Last Name]])</f>
        <v>Eamon Wilson</v>
      </c>
      <c r="C376" s="4">
        <f>IFERROR(YEAR(G376) - YEAR(INDEX(AthleteInfo[#Data], MATCH(SnC_5[[#This Row],[Full Name]], AthleteInfo[Full name], 0), 6)), 99)</f>
        <v>17</v>
      </c>
      <c r="D376" s="4">
        <f>IFERROR(INDEX(AthleteInfo[#Data], MATCH(SnC_5[[#This Row],[Full Name]], AthleteInfo[Full name], 0), 5), 99)</f>
        <v>2006</v>
      </c>
      <c r="E376" s="7" t="str" cm="1">
        <f t="array" ref="E376">IFERROR(IF(INDEX(AthleteInfo[#Data], MATCH(SnC_5[[#This Row],[Full Name]], AthleteInfo[Full name], 0), 2)&lt;&gt;"",INDEX(AthleteInfo[#Data], MATCH(SnC_5[[#This Row],[Full Name]], AthleteInfo[Full name], 0), 2), "Edit AthleteInfo Tab"), "Edit AthleteInfo Tab")</f>
        <v>M</v>
      </c>
      <c r="F376" s="6">
        <f>IFERROR(INT((G376 - INDEX(AthleteInfo[#Data], MATCH(SnC_5[[#This Row],[Full Name]], AthleteInfo[Full name], 0), 6))/365), 99)</f>
        <v>17</v>
      </c>
      <c r="G376" s="9">
        <v>45197</v>
      </c>
      <c r="H376" t="s">
        <v>635</v>
      </c>
      <c r="I376" t="s">
        <v>566</v>
      </c>
      <c r="J376">
        <v>75.02</v>
      </c>
      <c r="U376">
        <v>25</v>
      </c>
      <c r="V376">
        <v>46</v>
      </c>
      <c r="W376">
        <v>49</v>
      </c>
      <c r="X376">
        <v>12</v>
      </c>
      <c r="AI376">
        <v>0.80300000000000005</v>
      </c>
      <c r="AJ376">
        <v>3.0196666666666698</v>
      </c>
      <c r="AK376">
        <v>26.24</v>
      </c>
      <c r="AL376">
        <v>42.86</v>
      </c>
      <c r="AM376">
        <v>0.26</v>
      </c>
      <c r="AN376" s="13">
        <v>20.87</v>
      </c>
      <c r="AO376">
        <v>2517.31</v>
      </c>
      <c r="AP376">
        <v>3.44</v>
      </c>
      <c r="AQ376" t="s">
        <v>846</v>
      </c>
    </row>
    <row r="377" spans="1:44">
      <c r="A377" s="3" t="str">
        <f>CONCATENATE(SnC_5[[#This Row],[Full Name]], "   ", TEXT(SnC_5[[#This Row],[Date]], "yyyy-mm-dd"))</f>
        <v>Evan Edwards   2023-09-28</v>
      </c>
      <c r="B377" s="3" t="str">
        <f>CONCATENATE(SnC_5[[#This Row],[First Name]], " ", SnC_5[[#This Row],[Last Name]])</f>
        <v>Evan Edwards</v>
      </c>
      <c r="C377" s="4">
        <f>IFERROR(YEAR(G377) - YEAR(INDEX(AthleteInfo[#Data], MATCH(SnC_5[[#This Row],[Full Name]], AthleteInfo[Full name], 0), 6)), 99)</f>
        <v>17</v>
      </c>
      <c r="D377" s="4">
        <f>IFERROR(INDEX(AthleteInfo[#Data], MATCH(SnC_5[[#This Row],[Full Name]], AthleteInfo[Full name], 0), 5), 99)</f>
        <v>2006</v>
      </c>
      <c r="E377" s="7" t="str" cm="1">
        <f t="array" ref="E377">IFERROR(IF(INDEX(AthleteInfo[#Data], MATCH(SnC_5[[#This Row],[Full Name]], AthleteInfo[Full name], 0), 2)&lt;&gt;"",INDEX(AthleteInfo[#Data], MATCH(SnC_5[[#This Row],[Full Name]], AthleteInfo[Full name], 0), 2), "Edit AthleteInfo Tab"), "Edit AthleteInfo Tab")</f>
        <v>M</v>
      </c>
      <c r="F377" s="6">
        <f>IFERROR(INT((G377 - INDEX(AthleteInfo[#Data], MATCH(SnC_5[[#This Row],[Full Name]], AthleteInfo[Full name], 0), 6))/365), 99)</f>
        <v>17</v>
      </c>
      <c r="G377" s="9">
        <v>45197</v>
      </c>
      <c r="H377" t="s">
        <v>629</v>
      </c>
      <c r="I377" t="s">
        <v>634</v>
      </c>
      <c r="J377">
        <v>78.34</v>
      </c>
      <c r="U377">
        <v>25</v>
      </c>
      <c r="V377">
        <v>47</v>
      </c>
      <c r="W377">
        <v>58</v>
      </c>
      <c r="X377">
        <v>19</v>
      </c>
      <c r="AI377">
        <v>0.75333333333333297</v>
      </c>
      <c r="AJ377">
        <v>3.5076666666666698</v>
      </c>
      <c r="AK377">
        <v>35.14</v>
      </c>
      <c r="AL377">
        <v>50.18</v>
      </c>
      <c r="AM377">
        <v>0.42</v>
      </c>
      <c r="AN377" s="13">
        <v>30.21</v>
      </c>
      <c r="AO377">
        <v>3277.76</v>
      </c>
      <c r="AP377">
        <v>4.26</v>
      </c>
      <c r="AQ377" t="s">
        <v>843</v>
      </c>
    </row>
    <row r="378" spans="1:44">
      <c r="A378" s="3" t="str">
        <f>CONCATENATE(SnC_5[[#This Row],[Full Name]], "   ", TEXT(SnC_5[[#This Row],[Date]], "yyyy-mm-dd"))</f>
        <v>Finn Redman   2023-09-28</v>
      </c>
      <c r="B378" s="3" t="str">
        <f>CONCATENATE(SnC_5[[#This Row],[First Name]], " ", SnC_5[[#This Row],[Last Name]])</f>
        <v>Finn Redman</v>
      </c>
      <c r="C378" s="4">
        <f>IFERROR(YEAR(G378) - YEAR(INDEX(AthleteInfo[#Data], MATCH(SnC_5[[#This Row],[Full Name]], AthleteInfo[Full name], 0), 6)), 99)</f>
        <v>16</v>
      </c>
      <c r="D378" s="4">
        <f>IFERROR(INDEX(AthleteInfo[#Data], MATCH(SnC_5[[#This Row],[Full Name]], AthleteInfo[Full name], 0), 5), 99)</f>
        <v>2007</v>
      </c>
      <c r="E378" s="7" t="str" cm="1">
        <f t="array" ref="E378">IFERROR(IF(INDEX(AthleteInfo[#Data], MATCH(SnC_5[[#This Row],[Full Name]], AthleteInfo[Full name], 0), 2)&lt;&gt;"",INDEX(AthleteInfo[#Data], MATCH(SnC_5[[#This Row],[Full Name]], AthleteInfo[Full name], 0), 2), "Edit AthleteInfo Tab"), "Edit AthleteInfo Tab")</f>
        <v>M</v>
      </c>
      <c r="F378" s="6">
        <f>IFERROR(INT((G378 - INDEX(AthleteInfo[#Data], MATCH(SnC_5[[#This Row],[Full Name]], AthleteInfo[Full name], 0), 6))/365), 99)</f>
        <v>16</v>
      </c>
      <c r="G378" s="9">
        <v>45197</v>
      </c>
      <c r="H378" t="s">
        <v>618</v>
      </c>
      <c r="I378" t="s">
        <v>619</v>
      </c>
      <c r="J378">
        <v>78.47</v>
      </c>
      <c r="U378">
        <v>25</v>
      </c>
      <c r="V378">
        <v>69</v>
      </c>
      <c r="W378">
        <v>49</v>
      </c>
      <c r="X378">
        <v>15</v>
      </c>
      <c r="AI378">
        <v>0.97233333333333305</v>
      </c>
      <c r="AJ378">
        <v>3.7080000000000002</v>
      </c>
      <c r="AK378" s="10">
        <v>38.409999999999897</v>
      </c>
      <c r="AL378">
        <v>55.38</v>
      </c>
      <c r="AM378">
        <v>0.46</v>
      </c>
      <c r="AN378" s="13">
        <v>34.32</v>
      </c>
      <c r="AO378">
        <v>3301.12</v>
      </c>
      <c r="AP378">
        <v>4.28</v>
      </c>
      <c r="AQ378" t="s">
        <v>849</v>
      </c>
    </row>
    <row r="379" spans="1:44">
      <c r="A379" s="3" t="str">
        <f>CONCATENATE(SnC_5[[#This Row],[Full Name]], "   ", TEXT(SnC_5[[#This Row],[Date]], "yyyy-mm-dd"))</f>
        <v>Fiona Woodman   2023-09-28</v>
      </c>
      <c r="B379" s="3" t="str">
        <f>CONCATENATE(SnC_5[[#This Row],[First Name]], " ", SnC_5[[#This Row],[Last Name]])</f>
        <v>Fiona Woodman</v>
      </c>
      <c r="C379" s="4">
        <f>IFERROR(YEAR(G379) - YEAR(INDEX(AthleteInfo[#Data], MATCH(SnC_5[[#This Row],[Full Name]], AthleteInfo[Full name], 0), 6)), 99)</f>
        <v>15</v>
      </c>
      <c r="D379" s="4">
        <f>IFERROR(INDEX(AthleteInfo[#Data], MATCH(SnC_5[[#This Row],[Full Name]], AthleteInfo[Full name], 0), 5), 99)</f>
        <v>2008</v>
      </c>
      <c r="E379" s="7" t="str" cm="1">
        <f t="array" ref="E379">IFERROR(IF(INDEX(AthleteInfo[#Data], MATCH(SnC_5[[#This Row],[Full Name]], AthleteInfo[Full name], 0), 2)&lt;&gt;"",INDEX(AthleteInfo[#Data], MATCH(SnC_5[[#This Row],[Full Name]], AthleteInfo[Full name], 0), 2), "Edit AthleteInfo Tab"), "Edit AthleteInfo Tab")</f>
        <v>F</v>
      </c>
      <c r="F379" s="6">
        <f>IFERROR(INT((G379 - INDEX(AthleteInfo[#Data], MATCH(SnC_5[[#This Row],[Full Name]], AthleteInfo[Full name], 0), 6))/365), 99)</f>
        <v>15</v>
      </c>
      <c r="G379" s="9">
        <v>45197</v>
      </c>
      <c r="H379" t="s">
        <v>825</v>
      </c>
      <c r="I379" t="s">
        <v>826</v>
      </c>
      <c r="J379">
        <v>55.18</v>
      </c>
      <c r="U379">
        <v>15</v>
      </c>
      <c r="V379">
        <v>22</v>
      </c>
      <c r="W379">
        <v>38</v>
      </c>
      <c r="X379">
        <v>4</v>
      </c>
      <c r="AI379">
        <v>0.72166666666666701</v>
      </c>
      <c r="AJ379">
        <v>3.4196666666666702</v>
      </c>
      <c r="AK379">
        <v>21.64</v>
      </c>
      <c r="AL379">
        <v>39.89</v>
      </c>
      <c r="AM379">
        <v>0.21</v>
      </c>
      <c r="AN379" s="13">
        <v>20.3</v>
      </c>
      <c r="AO379">
        <v>1911.19</v>
      </c>
      <c r="AP379">
        <v>3.53</v>
      </c>
      <c r="AQ379" s="15" t="s">
        <v>850</v>
      </c>
    </row>
    <row r="380" spans="1:44">
      <c r="A380" s="3" t="str">
        <f>CONCATENATE(SnC_5[[#This Row],[Full Name]], "   ", TEXT(SnC_5[[#This Row],[Date]], "yyyy-mm-dd"))</f>
        <v>Gavin Chatterton   2023-09-28</v>
      </c>
      <c r="B380" s="3" t="str">
        <f>CONCATENATE(SnC_5[[#This Row],[First Name]], " ", SnC_5[[#This Row],[Last Name]])</f>
        <v>Gavin Chatterton</v>
      </c>
      <c r="C380" s="4">
        <f>IFERROR(YEAR(G380) - YEAR(INDEX(AthleteInfo[#Data], MATCH(SnC_5[[#This Row],[Full Name]], AthleteInfo[Full name], 0), 6)), 99)</f>
        <v>16</v>
      </c>
      <c r="D380" s="4">
        <f>IFERROR(INDEX(AthleteInfo[#Data], MATCH(SnC_5[[#This Row],[Full Name]], AthleteInfo[Full name], 0), 5), 99)</f>
        <v>2007</v>
      </c>
      <c r="E380" s="7" t="str" cm="1">
        <f t="array" ref="E380">IFERROR(IF(INDEX(AthleteInfo[#Data], MATCH(SnC_5[[#This Row],[Full Name]], AthleteInfo[Full name], 0), 2)&lt;&gt;"",INDEX(AthleteInfo[#Data], MATCH(SnC_5[[#This Row],[Full Name]], AthleteInfo[Full name], 0), 2), "Edit AthleteInfo Tab"), "Edit AthleteInfo Tab")</f>
        <v>M</v>
      </c>
      <c r="F380" s="6">
        <f>IFERROR(INT((G380 - INDEX(AthleteInfo[#Data], MATCH(SnC_5[[#This Row],[Full Name]], AthleteInfo[Full name], 0), 6))/365), 99)</f>
        <v>16</v>
      </c>
      <c r="G380" s="9">
        <v>45197</v>
      </c>
      <c r="H380" t="s">
        <v>750</v>
      </c>
      <c r="I380" t="s">
        <v>585</v>
      </c>
      <c r="J380">
        <v>60.74</v>
      </c>
      <c r="U380">
        <v>25</v>
      </c>
      <c r="V380">
        <v>39</v>
      </c>
      <c r="W380">
        <v>27</v>
      </c>
      <c r="X380">
        <v>19</v>
      </c>
      <c r="AI380">
        <v>0.874</v>
      </c>
      <c r="AJ380">
        <v>2.8889999999999998</v>
      </c>
      <c r="AK380">
        <v>37.21</v>
      </c>
      <c r="AL380">
        <v>55.32</v>
      </c>
      <c r="AM380">
        <v>0.39</v>
      </c>
      <c r="AN380" s="13">
        <v>30.33</v>
      </c>
      <c r="AO380" t="s">
        <v>851</v>
      </c>
      <c r="AP380">
        <v>4.0199999999999898</v>
      </c>
      <c r="AQ380" s="15" t="s">
        <v>852</v>
      </c>
      <c r="AR380" t="s">
        <v>839</v>
      </c>
    </row>
    <row r="381" spans="1:44">
      <c r="A381" s="3" t="str">
        <f>CONCATENATE(SnC_5[[#This Row],[Full Name]], "   ", TEXT(SnC_5[[#This Row],[Date]], "yyyy-mm-dd"))</f>
        <v>Ian Mayer   2023-09-28</v>
      </c>
      <c r="B381" s="3" t="str">
        <f>CONCATENATE(SnC_5[[#This Row],[First Name]], " ", SnC_5[[#This Row],[Last Name]])</f>
        <v>Ian Mayer</v>
      </c>
      <c r="C381" s="4">
        <f>IFERROR(YEAR(G381) - YEAR(INDEX(AthleteInfo[#Data], MATCH(SnC_5[[#This Row],[Full Name]], AthleteInfo[Full name], 0), 6)), 99)</f>
        <v>20</v>
      </c>
      <c r="D381" s="4">
        <f>IFERROR(INDEX(AthleteInfo[#Data], MATCH(SnC_5[[#This Row],[Full Name]], AthleteInfo[Full name], 0), 5), 99)</f>
        <v>2003</v>
      </c>
      <c r="E381" s="7" t="str" cm="1">
        <f t="array" ref="E381">IFERROR(IF(INDEX(AthleteInfo[#Data], MATCH(SnC_5[[#This Row],[Full Name]], AthleteInfo[Full name], 0), 2)&lt;&gt;"",INDEX(AthleteInfo[#Data], MATCH(SnC_5[[#This Row],[Full Name]], AthleteInfo[Full name], 0), 2), "Edit AthleteInfo Tab"), "Edit AthleteInfo Tab")</f>
        <v>M</v>
      </c>
      <c r="F381" s="6">
        <f>IFERROR(INT((G381 - INDEX(AthleteInfo[#Data], MATCH(SnC_5[[#This Row],[Full Name]], AthleteInfo[Full name], 0), 6))/365), 99)</f>
        <v>20</v>
      </c>
      <c r="G381" s="9">
        <v>45197</v>
      </c>
      <c r="H381" t="s">
        <v>494</v>
      </c>
      <c r="I381" t="s">
        <v>547</v>
      </c>
      <c r="J381">
        <v>64.099999999999994</v>
      </c>
      <c r="U381">
        <v>25</v>
      </c>
      <c r="V381">
        <v>41</v>
      </c>
      <c r="W381">
        <v>56</v>
      </c>
      <c r="X381">
        <v>5</v>
      </c>
      <c r="AI381">
        <v>1.3883333333333301</v>
      </c>
      <c r="AJ381">
        <v>2.9603333333333302</v>
      </c>
      <c r="AK381">
        <v>31.83</v>
      </c>
      <c r="AL381">
        <v>49.14</v>
      </c>
      <c r="AM381">
        <v>0.38</v>
      </c>
      <c r="AN381" s="13">
        <v>27.6</v>
      </c>
      <c r="AO381">
        <v>2855.35</v>
      </c>
      <c r="AP381">
        <v>4.5599999999999898</v>
      </c>
      <c r="AQ381" t="s">
        <v>853</v>
      </c>
    </row>
    <row r="382" spans="1:44">
      <c r="A382" s="3" t="str">
        <f>CONCATENATE(SnC_5[[#This Row],[Full Name]], "   ", TEXT(SnC_5[[#This Row],[Date]], "yyyy-mm-dd"))</f>
        <v>Isabella Pighin   2023-09-28</v>
      </c>
      <c r="B382" s="3" t="str">
        <f>CONCATENATE(SnC_5[[#This Row],[First Name]], " ", SnC_5[[#This Row],[Last Name]])</f>
        <v>Isabella Pighin</v>
      </c>
      <c r="C382" s="4">
        <f>IFERROR(YEAR(G382) - YEAR(INDEX(AthleteInfo[#Data], MATCH(SnC_5[[#This Row],[Full Name]], AthleteInfo[Full name], 0), 6)), 99)</f>
        <v>17</v>
      </c>
      <c r="D382" s="4">
        <f>IFERROR(INDEX(AthleteInfo[#Data], MATCH(SnC_5[[#This Row],[Full Name]], AthleteInfo[Full name], 0), 5), 99)</f>
        <v>2006</v>
      </c>
      <c r="E382" s="7" t="str" cm="1">
        <f t="array" ref="E382">IFERROR(IF(INDEX(AthleteInfo[#Data], MATCH(SnC_5[[#This Row],[Full Name]], AthleteInfo[Full name], 0), 2)&lt;&gt;"",INDEX(AthleteInfo[#Data], MATCH(SnC_5[[#This Row],[Full Name]], AthleteInfo[Full name], 0), 2), "Edit AthleteInfo Tab"), "Edit AthleteInfo Tab")</f>
        <v>F</v>
      </c>
      <c r="F382" s="6">
        <f>IFERROR(INT((G382 - INDEX(AthleteInfo[#Data], MATCH(SnC_5[[#This Row],[Full Name]], AthleteInfo[Full name], 0), 6))/365), 99)</f>
        <v>17</v>
      </c>
      <c r="G382" s="9">
        <v>45197</v>
      </c>
      <c r="H382" t="s">
        <v>652</v>
      </c>
      <c r="I382" t="s">
        <v>653</v>
      </c>
      <c r="J382">
        <v>60.36</v>
      </c>
      <c r="U382">
        <v>15</v>
      </c>
      <c r="V382">
        <v>40</v>
      </c>
      <c r="W382">
        <v>47</v>
      </c>
      <c r="X382">
        <v>7</v>
      </c>
      <c r="AI382">
        <v>0.83099999999999996</v>
      </c>
      <c r="AJ382">
        <v>3.1073333333333299</v>
      </c>
      <c r="AK382">
        <v>24.05</v>
      </c>
      <c r="AL382">
        <v>41.76</v>
      </c>
      <c r="AM382">
        <v>0.23</v>
      </c>
      <c r="AN382" s="13">
        <v>22.36</v>
      </c>
      <c r="AQ382" s="15" t="s">
        <v>854</v>
      </c>
    </row>
    <row r="383" spans="1:44">
      <c r="A383" s="3" t="str">
        <f>CONCATENATE(SnC_5[[#This Row],[Full Name]], "   ", TEXT(SnC_5[[#This Row],[Date]], "yyyy-mm-dd"))</f>
        <v>Jesse Wimbush   2023-09-28</v>
      </c>
      <c r="B383" s="3" t="str">
        <f>CONCATENATE(SnC_5[[#This Row],[First Name]], " ", SnC_5[[#This Row],[Last Name]])</f>
        <v>Jesse Wimbush</v>
      </c>
      <c r="C383" s="4">
        <f>IFERROR(YEAR(G383) - YEAR(INDEX(AthleteInfo[#Data], MATCH(SnC_5[[#This Row],[Full Name]], AthleteInfo[Full name], 0), 6)), 99)</f>
        <v>15</v>
      </c>
      <c r="D383" s="4">
        <f>IFERROR(INDEX(AthleteInfo[#Data], MATCH(SnC_5[[#This Row],[Full Name]], AthleteInfo[Full name], 0), 5), 99)</f>
        <v>2008</v>
      </c>
      <c r="E383" s="7" t="str" cm="1">
        <f t="array" ref="E383">IFERROR(IF(INDEX(AthleteInfo[#Data], MATCH(SnC_5[[#This Row],[Full Name]], AthleteInfo[Full name], 0), 2)&lt;&gt;"",INDEX(AthleteInfo[#Data], MATCH(SnC_5[[#This Row],[Full Name]], AthleteInfo[Full name], 0), 2), "Edit AthleteInfo Tab"), "Edit AthleteInfo Tab")</f>
        <v>M</v>
      </c>
      <c r="F383" s="6">
        <f>IFERROR(INT((G383 - INDEX(AthleteInfo[#Data], MATCH(SnC_5[[#This Row],[Full Name]], AthleteInfo[Full name], 0), 6))/365), 99)</f>
        <v>15</v>
      </c>
      <c r="G383" s="9">
        <v>45197</v>
      </c>
      <c r="H383" t="s">
        <v>577</v>
      </c>
      <c r="I383" t="s">
        <v>742</v>
      </c>
      <c r="J383">
        <v>69.13</v>
      </c>
      <c r="U383">
        <v>25</v>
      </c>
      <c r="V383">
        <v>31</v>
      </c>
      <c r="W383">
        <v>30</v>
      </c>
      <c r="X383">
        <v>14</v>
      </c>
      <c r="AI383">
        <v>1.07066666666667</v>
      </c>
      <c r="AJ383">
        <v>2.9646666666666701</v>
      </c>
      <c r="AK383">
        <v>39.96</v>
      </c>
      <c r="AL383">
        <v>56.9</v>
      </c>
      <c r="AM383">
        <v>0.5</v>
      </c>
      <c r="AN383" s="13">
        <v>34.35</v>
      </c>
      <c r="AO383">
        <v>3301.01</v>
      </c>
      <c r="AP383">
        <v>5.07</v>
      </c>
      <c r="AQ383" t="s">
        <v>855</v>
      </c>
    </row>
    <row r="384" spans="1:44">
      <c r="A384" s="3" t="str">
        <f>CONCATENATE(SnC_5[[#This Row],[Full Name]], "   ", TEXT(SnC_5[[#This Row],[Date]], "yyyy-mm-dd"))</f>
        <v>Joe Kitamura   2023-09-28</v>
      </c>
      <c r="B384" s="3" t="str">
        <f>CONCATENATE(SnC_5[[#This Row],[First Name]], " ", SnC_5[[#This Row],[Last Name]])</f>
        <v>Joe Kitamura</v>
      </c>
      <c r="C384" s="4">
        <f>IFERROR(YEAR(G384) - YEAR(INDEX(AthleteInfo[#Data], MATCH(SnC_5[[#This Row],[Full Name]], AthleteInfo[Full name], 0), 6)), 99)</f>
        <v>17</v>
      </c>
      <c r="D384" s="4">
        <f>IFERROR(INDEX(AthleteInfo[#Data], MATCH(SnC_5[[#This Row],[Full Name]], AthleteInfo[Full name], 0), 5), 99)</f>
        <v>2006</v>
      </c>
      <c r="E384" s="7" t="str" cm="1">
        <f t="array" ref="E384">IFERROR(IF(INDEX(AthleteInfo[#Data], MATCH(SnC_5[[#This Row],[Full Name]], AthleteInfo[Full name], 0), 2)&lt;&gt;"",INDEX(AthleteInfo[#Data], MATCH(SnC_5[[#This Row],[Full Name]], AthleteInfo[Full name], 0), 2), "Edit AthleteInfo Tab"), "Edit AthleteInfo Tab")</f>
        <v>M</v>
      </c>
      <c r="F384" s="6">
        <f>IFERROR(INT((G384 - INDEX(AthleteInfo[#Data], MATCH(SnC_5[[#This Row],[Full Name]], AthleteInfo[Full name], 0), 6))/365), 99)</f>
        <v>17</v>
      </c>
      <c r="G384" s="9">
        <v>45197</v>
      </c>
      <c r="H384" t="s">
        <v>489</v>
      </c>
      <c r="I384" t="s">
        <v>620</v>
      </c>
      <c r="J384">
        <v>66.88</v>
      </c>
      <c r="U384">
        <v>25</v>
      </c>
      <c r="V384">
        <v>46</v>
      </c>
      <c r="W384">
        <v>53</v>
      </c>
      <c r="X384">
        <v>21</v>
      </c>
      <c r="AI384">
        <v>0.713666666666667</v>
      </c>
      <c r="AJ384">
        <v>3.3743333333333299</v>
      </c>
      <c r="AK384">
        <v>38.17</v>
      </c>
      <c r="AL384">
        <v>56.04</v>
      </c>
      <c r="AM384">
        <v>0.4</v>
      </c>
      <c r="AN384" s="14">
        <v>32.270000000000003</v>
      </c>
      <c r="AO384">
        <v>3288.96</v>
      </c>
      <c r="AP384">
        <v>5.01</v>
      </c>
      <c r="AQ384" t="s">
        <v>856</v>
      </c>
    </row>
    <row r="385" spans="1:43">
      <c r="A385" s="3" t="str">
        <f>CONCATENATE(SnC_5[[#This Row],[Full Name]], "   ", TEXT(SnC_5[[#This Row],[Date]], "yyyy-mm-dd"))</f>
        <v>Kaden Baum   2023-09-28</v>
      </c>
      <c r="B385" s="3" t="str">
        <f>CONCATENATE(SnC_5[[#This Row],[First Name]], " ", SnC_5[[#This Row],[Last Name]])</f>
        <v>Kaden Baum</v>
      </c>
      <c r="C385" s="4">
        <f>IFERROR(YEAR(G385) - YEAR(INDEX(AthleteInfo[#Data], MATCH(SnC_5[[#This Row],[Full Name]], AthleteInfo[Full name], 0), 6)), 99)</f>
        <v>17</v>
      </c>
      <c r="D385" s="4">
        <f>IFERROR(INDEX(AthleteInfo[#Data], MATCH(SnC_5[[#This Row],[Full Name]], AthleteInfo[Full name], 0), 5), 99)</f>
        <v>2006</v>
      </c>
      <c r="E385" s="7" t="str" cm="1">
        <f t="array" ref="E385">IFERROR(IF(INDEX(AthleteInfo[#Data], MATCH(SnC_5[[#This Row],[Full Name]], AthleteInfo[Full name], 0), 2)&lt;&gt;"",INDEX(AthleteInfo[#Data], MATCH(SnC_5[[#This Row],[Full Name]], AthleteInfo[Full name], 0), 2), "Edit AthleteInfo Tab"), "Edit AthleteInfo Tab")</f>
        <v>M</v>
      </c>
      <c r="F385" s="6">
        <f>IFERROR(INT((G385 - INDEX(AthleteInfo[#Data], MATCH(SnC_5[[#This Row],[Full Name]], AthleteInfo[Full name], 0), 6))/365), 99)</f>
        <v>17</v>
      </c>
      <c r="G385" s="9">
        <v>45197</v>
      </c>
      <c r="H385" t="s">
        <v>857</v>
      </c>
      <c r="I385" t="s">
        <v>858</v>
      </c>
      <c r="U385">
        <v>25</v>
      </c>
      <c r="V385">
        <v>22</v>
      </c>
      <c r="W385">
        <v>33</v>
      </c>
      <c r="X385">
        <v>19</v>
      </c>
      <c r="AQ385" s="15" t="s">
        <v>859</v>
      </c>
    </row>
    <row r="386" spans="1:43">
      <c r="A386" s="3" t="str">
        <f>CONCATENATE(SnC_5[[#This Row],[Full Name]], "   ", TEXT(SnC_5[[#This Row],[Date]], "yyyy-mm-dd"))</f>
        <v>Kiara Pighin   2023-09-28</v>
      </c>
      <c r="B386" s="3" t="str">
        <f>CONCATENATE(SnC_5[[#This Row],[First Name]], " ", SnC_5[[#This Row],[Last Name]])</f>
        <v>Kiara Pighin</v>
      </c>
      <c r="C386" s="4">
        <f>IFERROR(YEAR(G386) - YEAR(INDEX(AthleteInfo[#Data], MATCH(SnC_5[[#This Row],[Full Name]], AthleteInfo[Full name], 0), 6)), 99)</f>
        <v>16</v>
      </c>
      <c r="D386" s="4">
        <f>IFERROR(INDEX(AthleteInfo[#Data], MATCH(SnC_5[[#This Row],[Full Name]], AthleteInfo[Full name], 0), 5), 99)</f>
        <v>2007</v>
      </c>
      <c r="E386" s="7" t="str" cm="1">
        <f t="array" ref="E386">IFERROR(IF(INDEX(AthleteInfo[#Data], MATCH(SnC_5[[#This Row],[Full Name]], AthleteInfo[Full name], 0), 2)&lt;&gt;"",INDEX(AthleteInfo[#Data], MATCH(SnC_5[[#This Row],[Full Name]], AthleteInfo[Full name], 0), 2), "Edit AthleteInfo Tab"), "Edit AthleteInfo Tab")</f>
        <v>F</v>
      </c>
      <c r="F386" s="6">
        <f>IFERROR(INT((G386 - INDEX(AthleteInfo[#Data], MATCH(SnC_5[[#This Row],[Full Name]], AthleteInfo[Full name], 0), 6))/365), 99)</f>
        <v>16</v>
      </c>
      <c r="G386" s="9">
        <v>45197</v>
      </c>
      <c r="H386" t="s">
        <v>704</v>
      </c>
      <c r="I386" t="s">
        <v>653</v>
      </c>
      <c r="J386">
        <v>53.13</v>
      </c>
      <c r="U386">
        <v>15</v>
      </c>
      <c r="V386">
        <v>44</v>
      </c>
      <c r="W386">
        <v>41</v>
      </c>
      <c r="X386">
        <v>3</v>
      </c>
      <c r="AI386">
        <v>0.82633333333333303</v>
      </c>
      <c r="AJ386">
        <v>2.95333333333333</v>
      </c>
      <c r="AK386">
        <v>25.79</v>
      </c>
      <c r="AL386">
        <v>40.69</v>
      </c>
      <c r="AM386">
        <v>0.3</v>
      </c>
      <c r="AN386" s="13">
        <v>19.98</v>
      </c>
      <c r="AO386">
        <v>1758.76</v>
      </c>
      <c r="AP386">
        <v>3.36</v>
      </c>
      <c r="AQ386" s="15" t="s">
        <v>860</v>
      </c>
    </row>
    <row r="387" spans="1:43">
      <c r="A387" s="3" t="str">
        <f>CONCATENATE(SnC_5[[#This Row],[Full Name]], "   ", TEXT(SnC_5[[#This Row],[Date]], "yyyy-mm-dd"))</f>
        <v>Koby Clark   2023-09-28</v>
      </c>
      <c r="B387" s="3" t="str">
        <f>CONCATENATE(SnC_5[[#This Row],[First Name]], " ", SnC_5[[#This Row],[Last Name]])</f>
        <v>Koby Clark</v>
      </c>
      <c r="C387" s="4">
        <f>IFERROR(YEAR(G387) - YEAR(INDEX(AthleteInfo[#Data], MATCH(SnC_5[[#This Row],[Full Name]], AthleteInfo[Full name], 0), 6)), 99)</f>
        <v>16</v>
      </c>
      <c r="D387" s="4">
        <f>IFERROR(INDEX(AthleteInfo[#Data], MATCH(SnC_5[[#This Row],[Full Name]], AthleteInfo[Full name], 0), 5), 99)</f>
        <v>2007</v>
      </c>
      <c r="E387" s="7" t="str" cm="1">
        <f t="array" ref="E387">IFERROR(IF(INDEX(AthleteInfo[#Data], MATCH(SnC_5[[#This Row],[Full Name]], AthleteInfo[Full name], 0), 2)&lt;&gt;"",INDEX(AthleteInfo[#Data], MATCH(SnC_5[[#This Row],[Full Name]], AthleteInfo[Full name], 0), 2), "Edit AthleteInfo Tab"), "Edit AthleteInfo Tab")</f>
        <v>M</v>
      </c>
      <c r="F387" s="6">
        <f>IFERROR(INT((G387 - INDEX(AthleteInfo[#Data], MATCH(SnC_5[[#This Row],[Full Name]], AthleteInfo[Full name], 0), 6))/365), 99)</f>
        <v>16</v>
      </c>
      <c r="G387" s="9">
        <v>45197</v>
      </c>
      <c r="H387" t="s">
        <v>774</v>
      </c>
      <c r="I387" t="s">
        <v>775</v>
      </c>
      <c r="J387">
        <v>68.83</v>
      </c>
      <c r="U387">
        <v>25</v>
      </c>
      <c r="V387">
        <v>28</v>
      </c>
      <c r="W387">
        <v>22</v>
      </c>
      <c r="X387">
        <v>11</v>
      </c>
      <c r="AI387">
        <v>0.81366666666666698</v>
      </c>
      <c r="AJ387">
        <v>2.5139999999999998</v>
      </c>
      <c r="AK387" s="10">
        <v>37.590000000000003</v>
      </c>
      <c r="AL387">
        <v>55.89</v>
      </c>
      <c r="AM387">
        <v>0.39</v>
      </c>
      <c r="AN387" s="13">
        <v>31.59</v>
      </c>
      <c r="AO387">
        <v>2464.6</v>
      </c>
      <c r="AP387">
        <v>3.65</v>
      </c>
      <c r="AQ387" s="15" t="s">
        <v>861</v>
      </c>
    </row>
    <row r="388" spans="1:43">
      <c r="A388" s="3" t="str">
        <f>CONCATENATE(SnC_5[[#This Row],[Full Name]], "   ", TEXT(SnC_5[[#This Row],[Date]], "yyyy-mm-dd"))</f>
        <v>Logan Cox   2023-09-28</v>
      </c>
      <c r="B388" s="3" t="str">
        <f>CONCATENATE(SnC_5[[#This Row],[First Name]], " ", SnC_5[[#This Row],[Last Name]])</f>
        <v>Logan Cox</v>
      </c>
      <c r="C388" s="4">
        <f>IFERROR(YEAR(G388) - YEAR(INDEX(AthleteInfo[#Data], MATCH(SnC_5[[#This Row],[Full Name]], AthleteInfo[Full name], 0), 6)), 99)</f>
        <v>99</v>
      </c>
      <c r="D388" s="4">
        <f>IFERROR(INDEX(AthleteInfo[#Data], MATCH(SnC_5[[#This Row],[Full Name]], AthleteInfo[Full name], 0), 5), 99)</f>
        <v>0</v>
      </c>
      <c r="E388" s="7" t="str" cm="1">
        <f t="array" ref="E388">IFERROR(IF(INDEX(AthleteInfo[#Data], MATCH(SnC_5[[#This Row],[Full Name]], AthleteInfo[Full name], 0), 2)&lt;&gt;"",INDEX(AthleteInfo[#Data], MATCH(SnC_5[[#This Row],[Full Name]], AthleteInfo[Full name], 0), 2), "Edit AthleteInfo Tab"), "Edit AthleteInfo Tab")</f>
        <v>M</v>
      </c>
      <c r="F388" s="6">
        <f>IFERROR(INT((G388 - INDEX(AthleteInfo[#Data], MATCH(SnC_5[[#This Row],[Full Name]], AthleteInfo[Full name], 0), 6))/365), 99)</f>
        <v>99</v>
      </c>
      <c r="G388" s="9">
        <v>45197</v>
      </c>
      <c r="H388" t="s">
        <v>862</v>
      </c>
      <c r="I388" t="s">
        <v>863</v>
      </c>
      <c r="J388">
        <v>70.36</v>
      </c>
      <c r="U388">
        <v>25</v>
      </c>
      <c r="V388">
        <v>30</v>
      </c>
      <c r="W388">
        <v>17</v>
      </c>
      <c r="X388">
        <v>8</v>
      </c>
      <c r="AI388">
        <v>1.0916666666666699</v>
      </c>
      <c r="AJ388">
        <v>3.8556666666666701</v>
      </c>
      <c r="AK388">
        <v>25.02</v>
      </c>
      <c r="AL388">
        <v>38.9</v>
      </c>
      <c r="AM388">
        <v>0.24</v>
      </c>
      <c r="AN388" s="13">
        <v>22.96</v>
      </c>
      <c r="AO388">
        <v>2481.66</v>
      </c>
      <c r="AP388">
        <v>3.67</v>
      </c>
      <c r="AQ388" s="15" t="s">
        <v>864</v>
      </c>
    </row>
    <row r="389" spans="1:43">
      <c r="A389" s="3" t="str">
        <f>CONCATENATE(SnC_5[[#This Row],[Full Name]], "   ", TEXT(SnC_5[[#This Row],[Date]], "yyyy-mm-dd"))</f>
        <v>Louison Dubief   2023-09-28</v>
      </c>
      <c r="B389" s="3" t="str">
        <f>CONCATENATE(SnC_5[[#This Row],[First Name]], " ", SnC_5[[#This Row],[Last Name]])</f>
        <v>Louison Dubief</v>
      </c>
      <c r="C389" s="4">
        <f>IFERROR(YEAR(G389) - YEAR(INDEX(AthleteInfo[#Data], MATCH(SnC_5[[#This Row],[Full Name]], AthleteInfo[Full name], 0), 6)), 99)</f>
        <v>17</v>
      </c>
      <c r="D389" s="4">
        <f>IFERROR(INDEX(AthleteInfo[#Data], MATCH(SnC_5[[#This Row],[Full Name]], AthleteInfo[Full name], 0), 5), 99)</f>
        <v>2006</v>
      </c>
      <c r="E389" s="7" t="str" cm="1">
        <f t="array" ref="E389">IFERROR(IF(INDEX(AthleteInfo[#Data], MATCH(SnC_5[[#This Row],[Full Name]], AthleteInfo[Full name], 0), 2)&lt;&gt;"",INDEX(AthleteInfo[#Data], MATCH(SnC_5[[#This Row],[Full Name]], AthleteInfo[Full name], 0), 2), "Edit AthleteInfo Tab"), "Edit AthleteInfo Tab")</f>
        <v>F</v>
      </c>
      <c r="F389" s="6">
        <f>IFERROR(INT((G389 - INDEX(AthleteInfo[#Data], MATCH(SnC_5[[#This Row],[Full Name]], AthleteInfo[Full name], 0), 6))/365), 99)</f>
        <v>17</v>
      </c>
      <c r="G389" s="9">
        <v>45197</v>
      </c>
      <c r="H389" t="s">
        <v>828</v>
      </c>
      <c r="I389" t="s">
        <v>829</v>
      </c>
      <c r="J389">
        <v>51.99</v>
      </c>
      <c r="U389">
        <v>15</v>
      </c>
      <c r="V389">
        <v>50</v>
      </c>
      <c r="W389">
        <v>43</v>
      </c>
      <c r="X389">
        <v>11</v>
      </c>
      <c r="AI389">
        <v>1.0169999999999999</v>
      </c>
      <c r="AJ389">
        <v>3.9003333333333301</v>
      </c>
      <c r="AK389">
        <v>28.5</v>
      </c>
      <c r="AL389">
        <v>46.84</v>
      </c>
      <c r="AM389">
        <v>0.32</v>
      </c>
      <c r="AN389" s="13">
        <v>24.84</v>
      </c>
      <c r="AQ389" s="15" t="s">
        <v>843</v>
      </c>
    </row>
    <row r="390" spans="1:43">
      <c r="A390" s="3" t="str">
        <f>CONCATENATE(SnC_5[[#This Row],[Full Name]], "   ", TEXT(SnC_5[[#This Row],[Date]], "yyyy-mm-dd"))</f>
        <v>Lucas Gitt   2023-09-28</v>
      </c>
      <c r="B390" s="3" t="str">
        <f>CONCATENATE(SnC_5[[#This Row],[First Name]], " ", SnC_5[[#This Row],[Last Name]])</f>
        <v>Lucas Gitt</v>
      </c>
      <c r="C390" s="4">
        <f>IFERROR(YEAR(G390) - YEAR(INDEX(AthleteInfo[#Data], MATCH(SnC_5[[#This Row],[Full Name]], AthleteInfo[Full name], 0), 6)), 99)</f>
        <v>16</v>
      </c>
      <c r="D390" s="4">
        <f>IFERROR(INDEX(AthleteInfo[#Data], MATCH(SnC_5[[#This Row],[Full Name]], AthleteInfo[Full name], 0), 5), 99)</f>
        <v>2007</v>
      </c>
      <c r="E390" s="7" t="str" cm="1">
        <f t="array" ref="E390">IFERROR(IF(INDEX(AthleteInfo[#Data], MATCH(SnC_5[[#This Row],[Full Name]], AthleteInfo[Full name], 0), 2)&lt;&gt;"",INDEX(AthleteInfo[#Data], MATCH(SnC_5[[#This Row],[Full Name]], AthleteInfo[Full name], 0), 2), "Edit AthleteInfo Tab"), "Edit AthleteInfo Tab")</f>
        <v>M</v>
      </c>
      <c r="F390" s="6">
        <f>IFERROR(INT((G390 - INDEX(AthleteInfo[#Data], MATCH(SnC_5[[#This Row],[Full Name]], AthleteInfo[Full name], 0), 6))/365), 99)</f>
        <v>16</v>
      </c>
      <c r="G390" s="9">
        <v>45197</v>
      </c>
      <c r="H390" t="s">
        <v>479</v>
      </c>
      <c r="I390" t="s">
        <v>720</v>
      </c>
      <c r="J390">
        <v>73.3</v>
      </c>
      <c r="U390">
        <v>25</v>
      </c>
      <c r="V390">
        <v>59</v>
      </c>
      <c r="W390">
        <v>50</v>
      </c>
      <c r="X390">
        <v>23</v>
      </c>
      <c r="AI390">
        <v>0.74066666666666703</v>
      </c>
      <c r="AJ390">
        <v>3.976</v>
      </c>
      <c r="AK390" s="10">
        <v>39.619999999999898</v>
      </c>
      <c r="AL390">
        <v>54.75</v>
      </c>
      <c r="AM390">
        <v>0.46</v>
      </c>
      <c r="AN390" s="13">
        <v>32.79</v>
      </c>
      <c r="AO390">
        <v>2742.43</v>
      </c>
      <c r="AP390">
        <v>3.83</v>
      </c>
      <c r="AQ390" s="15" t="s">
        <v>856</v>
      </c>
    </row>
    <row r="391" spans="1:43">
      <c r="A391" s="3" t="str">
        <f>CONCATENATE(SnC_5[[#This Row],[Full Name]], "   ", TEXT(SnC_5[[#This Row],[Date]], "yyyy-mm-dd"))</f>
        <v>Madelaine Galik   2023-09-28</v>
      </c>
      <c r="B391" s="3" t="str">
        <f>CONCATENATE(SnC_5[[#This Row],[First Name]], " ", SnC_5[[#This Row],[Last Name]])</f>
        <v>Madelaine Galik</v>
      </c>
      <c r="C391" s="4">
        <f>IFERROR(YEAR(G391) - YEAR(INDEX(AthleteInfo[#Data], MATCH(SnC_5[[#This Row],[Full Name]], AthleteInfo[Full name], 0), 6)), 99)</f>
        <v>17</v>
      </c>
      <c r="D391" s="4">
        <f>IFERROR(INDEX(AthleteInfo[#Data], MATCH(SnC_5[[#This Row],[Full Name]], AthleteInfo[Full name], 0), 5), 99)</f>
        <v>2006</v>
      </c>
      <c r="E391" s="7" t="str" cm="1">
        <f t="array" ref="E391">IFERROR(IF(INDEX(AthleteInfo[#Data], MATCH(SnC_5[[#This Row],[Full Name]], AthleteInfo[Full name], 0), 2)&lt;&gt;"",INDEX(AthleteInfo[#Data], MATCH(SnC_5[[#This Row],[Full Name]], AthleteInfo[Full name], 0), 2), "Edit AthleteInfo Tab"), "Edit AthleteInfo Tab")</f>
        <v>F</v>
      </c>
      <c r="F391" s="6">
        <f>IFERROR(INT((G391 - INDEX(AthleteInfo[#Data], MATCH(SnC_5[[#This Row],[Full Name]], AthleteInfo[Full name], 0), 6))/365), 99)</f>
        <v>17</v>
      </c>
      <c r="G391" s="9">
        <v>45197</v>
      </c>
      <c r="H391" t="s">
        <v>630</v>
      </c>
      <c r="I391" t="s">
        <v>631</v>
      </c>
      <c r="U391">
        <v>15</v>
      </c>
      <c r="V391">
        <v>72</v>
      </c>
      <c r="W391">
        <v>59</v>
      </c>
      <c r="X391">
        <v>2</v>
      </c>
      <c r="AQ391" s="15" t="s">
        <v>847</v>
      </c>
    </row>
    <row r="392" spans="1:43">
      <c r="A392" s="3" t="str">
        <f>CONCATENATE(SnC_5[[#This Row],[Full Name]], "   ", TEXT(SnC_5[[#This Row],[Date]], "yyyy-mm-dd"))</f>
        <v>Mark Shapovalov   2023-09-28</v>
      </c>
      <c r="B392" s="3" t="str">
        <f>CONCATENATE(SnC_5[[#This Row],[First Name]], " ", SnC_5[[#This Row],[Last Name]])</f>
        <v>Mark Shapovalov</v>
      </c>
      <c r="C392" s="4">
        <f>IFERROR(YEAR(G392) - YEAR(INDEX(AthleteInfo[#Data], MATCH(SnC_5[[#This Row],[Full Name]], AthleteInfo[Full name], 0), 6)), 99)</f>
        <v>15</v>
      </c>
      <c r="D392" s="4">
        <f>IFERROR(INDEX(AthleteInfo[#Data], MATCH(SnC_5[[#This Row],[Full Name]], AthleteInfo[Full name], 0), 5), 99)</f>
        <v>2008</v>
      </c>
      <c r="E392" s="7" t="str" cm="1">
        <f t="array" ref="E392">IFERROR(IF(INDEX(AthleteInfo[#Data], MATCH(SnC_5[[#This Row],[Full Name]], AthleteInfo[Full name], 0), 2)&lt;&gt;"",INDEX(AthleteInfo[#Data], MATCH(SnC_5[[#This Row],[Full Name]], AthleteInfo[Full name], 0), 2), "Edit AthleteInfo Tab"), "Edit AthleteInfo Tab")</f>
        <v>M</v>
      </c>
      <c r="F392" s="6">
        <f>IFERROR(INT((G392 - INDEX(AthleteInfo[#Data], MATCH(SnC_5[[#This Row],[Full Name]], AthleteInfo[Full name], 0), 6))/365), 99)</f>
        <v>15</v>
      </c>
      <c r="G392" s="9">
        <v>45197</v>
      </c>
      <c r="H392" t="s">
        <v>830</v>
      </c>
      <c r="I392" t="s">
        <v>831</v>
      </c>
      <c r="J392">
        <v>66.37</v>
      </c>
      <c r="U392">
        <v>25</v>
      </c>
      <c r="V392">
        <v>38</v>
      </c>
      <c r="W392">
        <v>54</v>
      </c>
      <c r="X392">
        <v>10</v>
      </c>
      <c r="AI392">
        <v>0.79200000000000004</v>
      </c>
      <c r="AJ392">
        <v>2.6653333333333298</v>
      </c>
      <c r="AK392">
        <v>26.83</v>
      </c>
      <c r="AL392">
        <v>43.09</v>
      </c>
      <c r="AM392">
        <v>0.33</v>
      </c>
      <c r="AN392" s="13">
        <v>21.68</v>
      </c>
      <c r="AO392">
        <v>3080.76</v>
      </c>
      <c r="AP392">
        <v>4.75</v>
      </c>
      <c r="AQ392" s="15" t="s">
        <v>846</v>
      </c>
    </row>
    <row r="393" spans="1:43">
      <c r="A393" s="3" t="str">
        <f>CONCATENATE(SnC_5[[#This Row],[Full Name]], "   ", TEXT(SnC_5[[#This Row],[Date]], "yyyy-mm-dd"))</f>
        <v>Maya Royle   2023-09-28</v>
      </c>
      <c r="B393" s="3" t="str">
        <f>CONCATENATE(SnC_5[[#This Row],[First Name]], " ", SnC_5[[#This Row],[Last Name]])</f>
        <v>Maya Royle</v>
      </c>
      <c r="C393" s="4">
        <f>IFERROR(YEAR(G393) - YEAR(INDEX(AthleteInfo[#Data], MATCH(SnC_5[[#This Row],[Full Name]], AthleteInfo[Full name], 0), 6)), 99)</f>
        <v>15</v>
      </c>
      <c r="D393" s="4">
        <f>IFERROR(INDEX(AthleteInfo[#Data], MATCH(SnC_5[[#This Row],[Full Name]], AthleteInfo[Full name], 0), 5), 99)</f>
        <v>2008</v>
      </c>
      <c r="E393" s="7" t="str" cm="1">
        <f t="array" ref="E393">IFERROR(IF(INDEX(AthleteInfo[#Data], MATCH(SnC_5[[#This Row],[Full Name]], AthleteInfo[Full name], 0), 2)&lt;&gt;"",INDEX(AthleteInfo[#Data], MATCH(SnC_5[[#This Row],[Full Name]], AthleteInfo[Full name], 0), 2), "Edit AthleteInfo Tab"), "Edit AthleteInfo Tab")</f>
        <v>F</v>
      </c>
      <c r="F393" s="6">
        <f>IFERROR(INT((G393 - INDEX(AthleteInfo[#Data], MATCH(SnC_5[[#This Row],[Full Name]], AthleteInfo[Full name], 0), 6))/365), 99)</f>
        <v>14</v>
      </c>
      <c r="G393" s="9">
        <v>45197</v>
      </c>
      <c r="H393" t="s">
        <v>640</v>
      </c>
      <c r="I393" t="s">
        <v>865</v>
      </c>
      <c r="J393">
        <v>52.06</v>
      </c>
      <c r="U393">
        <v>15</v>
      </c>
      <c r="V393">
        <v>49</v>
      </c>
      <c r="W393">
        <v>13</v>
      </c>
      <c r="X393">
        <v>10</v>
      </c>
      <c r="AK393">
        <v>28.98</v>
      </c>
      <c r="AL393">
        <v>45.94</v>
      </c>
      <c r="AM393">
        <v>0.36</v>
      </c>
      <c r="AQ393" s="15" t="s">
        <v>866</v>
      </c>
    </row>
    <row r="394" spans="1:43">
      <c r="A394" s="3" t="str">
        <f>CONCATENATE(SnC_5[[#This Row],[Full Name]], "   ", TEXT(SnC_5[[#This Row],[Date]], "yyyy-mm-dd"))</f>
        <v>Maya Abraham   2023-09-28</v>
      </c>
      <c r="B394" s="3" t="str">
        <f>CONCATENATE(SnC_5[[#This Row],[First Name]], " ", SnC_5[[#This Row],[Last Name]])</f>
        <v>Maya Abraham</v>
      </c>
      <c r="C394" s="4">
        <f>IFERROR(YEAR(G394) - YEAR(INDEX(AthleteInfo[#Data], MATCH(SnC_5[[#This Row],[Full Name]], AthleteInfo[Full name], 0), 6)), 99)</f>
        <v>17</v>
      </c>
      <c r="D394" s="4">
        <f>IFERROR(INDEX(AthleteInfo[#Data], MATCH(SnC_5[[#This Row],[Full Name]], AthleteInfo[Full name], 0), 5), 99)</f>
        <v>2006</v>
      </c>
      <c r="E394" s="7" t="str" cm="1">
        <f t="array" ref="E394">IFERROR(IF(INDEX(AthleteInfo[#Data], MATCH(SnC_5[[#This Row],[Full Name]], AthleteInfo[Full name], 0), 2)&lt;&gt;"",INDEX(AthleteInfo[#Data], MATCH(SnC_5[[#This Row],[Full Name]], AthleteInfo[Full name], 0), 2), "Edit AthleteInfo Tab"), "Edit AthleteInfo Tab")</f>
        <v>F</v>
      </c>
      <c r="F394" s="6">
        <f>IFERROR(INT((G394 - INDEX(AthleteInfo[#Data], MATCH(SnC_5[[#This Row],[Full Name]], AthleteInfo[Full name], 0), 6))/365), 99)</f>
        <v>17</v>
      </c>
      <c r="G394" s="9">
        <v>45197</v>
      </c>
      <c r="H394" t="s">
        <v>640</v>
      </c>
      <c r="I394" t="s">
        <v>641</v>
      </c>
      <c r="J394">
        <v>67.180000000000007</v>
      </c>
      <c r="U394">
        <v>15</v>
      </c>
      <c r="V394">
        <v>68</v>
      </c>
      <c r="W394">
        <v>69</v>
      </c>
      <c r="X394">
        <v>4</v>
      </c>
      <c r="AI394">
        <v>0.85266666666666702</v>
      </c>
      <c r="AJ394">
        <v>3.4206666666666701</v>
      </c>
      <c r="AK394">
        <v>22.93</v>
      </c>
      <c r="AL394">
        <v>37.46</v>
      </c>
      <c r="AM394">
        <v>0.28999999999999998</v>
      </c>
      <c r="AN394" s="13">
        <v>20.91</v>
      </c>
      <c r="AO394">
        <v>2833.88</v>
      </c>
      <c r="AP394">
        <v>4.29</v>
      </c>
      <c r="AQ394" s="15" t="s">
        <v>867</v>
      </c>
    </row>
    <row r="395" spans="1:43">
      <c r="A395" s="3" t="str">
        <f>CONCATENATE(SnC_5[[#This Row],[Full Name]], "   ", TEXT(SnC_5[[#This Row],[Date]], "yyyy-mm-dd"))</f>
        <v>Nadia Wallin   2023-09-28</v>
      </c>
      <c r="B395" s="3" t="str">
        <f>CONCATENATE(SnC_5[[#This Row],[First Name]], " ", SnC_5[[#This Row],[Last Name]])</f>
        <v>Nadia Wallin</v>
      </c>
      <c r="C395" s="4">
        <f>IFERROR(YEAR(G395) - YEAR(INDEX(AthleteInfo[#Data], MATCH(SnC_5[[#This Row],[Full Name]], AthleteInfo[Full name], 0), 6)), 99)</f>
        <v>15</v>
      </c>
      <c r="D395" s="4">
        <f>IFERROR(INDEX(AthleteInfo[#Data], MATCH(SnC_5[[#This Row],[Full Name]], AthleteInfo[Full name], 0), 5), 99)</f>
        <v>2008</v>
      </c>
      <c r="E395" s="7" t="str" cm="1">
        <f t="array" ref="E395">IFERROR(IF(INDEX(AthleteInfo[#Data], MATCH(SnC_5[[#This Row],[Full Name]], AthleteInfo[Full name], 0), 2)&lt;&gt;"",INDEX(AthleteInfo[#Data], MATCH(SnC_5[[#This Row],[Full Name]], AthleteInfo[Full name], 0), 2), "Edit AthleteInfo Tab"), "Edit AthleteInfo Tab")</f>
        <v>F</v>
      </c>
      <c r="F395" s="6">
        <f>IFERROR(INT((G395 - INDEX(AthleteInfo[#Data], MATCH(SnC_5[[#This Row],[Full Name]], AthleteInfo[Full name], 0), 6))/365), 99)</f>
        <v>14</v>
      </c>
      <c r="G395" s="9">
        <v>45197</v>
      </c>
      <c r="H395" t="s">
        <v>832</v>
      </c>
      <c r="I395" t="s">
        <v>633</v>
      </c>
      <c r="J395">
        <v>48.98</v>
      </c>
      <c r="U395">
        <v>15</v>
      </c>
      <c r="V395">
        <v>39</v>
      </c>
      <c r="W395">
        <v>25</v>
      </c>
      <c r="X395">
        <v>12</v>
      </c>
      <c r="AI395">
        <v>0.76200000000000001</v>
      </c>
      <c r="AJ395">
        <v>3.23166666666667</v>
      </c>
      <c r="AK395">
        <v>24.53</v>
      </c>
      <c r="AL395">
        <v>40.56</v>
      </c>
      <c r="AM395">
        <v>0.28999999999999998</v>
      </c>
      <c r="AN395" s="13">
        <v>21.82</v>
      </c>
      <c r="AO395">
        <v>1931.6</v>
      </c>
      <c r="AP395">
        <v>4.03</v>
      </c>
      <c r="AQ395" s="15" t="s">
        <v>868</v>
      </c>
    </row>
    <row r="396" spans="1:43">
      <c r="A396" s="3" t="str">
        <f>CONCATENATE(SnC_5[[#This Row],[Full Name]], "   ", TEXT(SnC_5[[#This Row],[Date]], "yyyy-mm-dd"))</f>
        <v>Noah Wilson   2023-09-28</v>
      </c>
      <c r="B396" s="3" t="str">
        <f>CONCATENATE(SnC_5[[#This Row],[First Name]], " ", SnC_5[[#This Row],[Last Name]])</f>
        <v>Noah Wilson</v>
      </c>
      <c r="C396" s="4">
        <f>IFERROR(YEAR(G396) - YEAR(INDEX(AthleteInfo[#Data], MATCH(SnC_5[[#This Row],[Full Name]], AthleteInfo[Full name], 0), 6)), 99)</f>
        <v>15</v>
      </c>
      <c r="D396" s="4">
        <f>IFERROR(INDEX(AthleteInfo[#Data], MATCH(SnC_5[[#This Row],[Full Name]], AthleteInfo[Full name], 0), 5), 99)</f>
        <v>2008</v>
      </c>
      <c r="E396" s="7" t="str" cm="1">
        <f t="array" ref="E396">IFERROR(IF(INDEX(AthleteInfo[#Data], MATCH(SnC_5[[#This Row],[Full Name]], AthleteInfo[Full name], 0), 2)&lt;&gt;"",INDEX(AthleteInfo[#Data], MATCH(SnC_5[[#This Row],[Full Name]], AthleteInfo[Full name], 0), 2), "Edit AthleteInfo Tab"), "Edit AthleteInfo Tab")</f>
        <v>M</v>
      </c>
      <c r="F396" s="6">
        <f>IFERROR(INT((G396 - INDEX(AthleteInfo[#Data], MATCH(SnC_5[[#This Row],[Full Name]], AthleteInfo[Full name], 0), 6))/365), 99)</f>
        <v>15</v>
      </c>
      <c r="G396" s="9">
        <v>45197</v>
      </c>
      <c r="H396" t="s">
        <v>793</v>
      </c>
      <c r="I396" t="s">
        <v>566</v>
      </c>
      <c r="J396">
        <v>77.290000000000006</v>
      </c>
      <c r="U396">
        <v>25</v>
      </c>
      <c r="V396">
        <v>20</v>
      </c>
      <c r="W396">
        <v>27</v>
      </c>
      <c r="X396">
        <v>6</v>
      </c>
      <c r="AI396">
        <v>0.81799999999999995</v>
      </c>
      <c r="AJ396">
        <v>3.7949999999999999</v>
      </c>
      <c r="AK396">
        <v>27.19</v>
      </c>
      <c r="AL396">
        <v>44.21</v>
      </c>
      <c r="AM396">
        <v>0.4</v>
      </c>
      <c r="AN396" s="13">
        <v>23</v>
      </c>
      <c r="AO396">
        <v>3436.61</v>
      </c>
      <c r="AP396">
        <v>4.53</v>
      </c>
      <c r="AQ396" s="15" t="s">
        <v>861</v>
      </c>
    </row>
    <row r="397" spans="1:43">
      <c r="A397" s="3" t="str">
        <f>CONCATENATE(SnC_5[[#This Row],[Full Name]], "   ", TEXT(SnC_5[[#This Row],[Date]], "yyyy-mm-dd"))</f>
        <v>Oliver Bell   2023-09-28</v>
      </c>
      <c r="B397" s="3" t="str">
        <f>CONCATENATE(SnC_5[[#This Row],[First Name]], " ", SnC_5[[#This Row],[Last Name]])</f>
        <v>Oliver Bell</v>
      </c>
      <c r="C397" s="4">
        <f>IFERROR(YEAR(G397) - YEAR(INDEX(AthleteInfo[#Data], MATCH(SnC_5[[#This Row],[Full Name]], AthleteInfo[Full name], 0), 6)), 99)</f>
        <v>17</v>
      </c>
      <c r="D397" s="4">
        <f>IFERROR(INDEX(AthleteInfo[#Data], MATCH(SnC_5[[#This Row],[Full Name]], AthleteInfo[Full name], 0), 5), 99)</f>
        <v>2006</v>
      </c>
      <c r="E397" s="7" t="str" cm="1">
        <f t="array" ref="E397">IFERROR(IF(INDEX(AthleteInfo[#Data], MATCH(SnC_5[[#This Row],[Full Name]], AthleteInfo[Full name], 0), 2)&lt;&gt;"",INDEX(AthleteInfo[#Data], MATCH(SnC_5[[#This Row],[Full Name]], AthleteInfo[Full name], 0), 2), "Edit AthleteInfo Tab"), "Edit AthleteInfo Tab")</f>
        <v>M</v>
      </c>
      <c r="F397" s="6">
        <f>IFERROR(INT((G397 - INDEX(AthleteInfo[#Data], MATCH(SnC_5[[#This Row],[Full Name]], AthleteInfo[Full name], 0), 6))/365), 99)</f>
        <v>17</v>
      </c>
      <c r="G397" s="9">
        <v>45197</v>
      </c>
      <c r="H397" t="s">
        <v>833</v>
      </c>
      <c r="I397" t="s">
        <v>834</v>
      </c>
      <c r="J397">
        <v>72.53</v>
      </c>
      <c r="U397">
        <v>25</v>
      </c>
      <c r="V397">
        <v>22</v>
      </c>
      <c r="W397">
        <v>30</v>
      </c>
      <c r="X397">
        <v>10</v>
      </c>
      <c r="AI397">
        <v>1.6220000000000001</v>
      </c>
      <c r="AJ397">
        <v>2.3725000000000001</v>
      </c>
      <c r="AK397">
        <v>29.72</v>
      </c>
      <c r="AL397">
        <v>45.93</v>
      </c>
      <c r="AM397">
        <v>0.37</v>
      </c>
      <c r="AN397" s="13">
        <v>28.82</v>
      </c>
      <c r="AO397">
        <v>2631.95</v>
      </c>
      <c r="AP397">
        <v>3.69</v>
      </c>
      <c r="AQ397" s="15" t="s">
        <v>861</v>
      </c>
    </row>
    <row r="398" spans="1:43">
      <c r="A398" s="3" t="str">
        <f>CONCATENATE(SnC_5[[#This Row],[Full Name]], "   ", TEXT(SnC_5[[#This Row],[Date]], "yyyy-mm-dd"))</f>
        <v>Raleigh Tarte   2023-09-28</v>
      </c>
      <c r="B398" s="3" t="str">
        <f>CONCATENATE(SnC_5[[#This Row],[First Name]], " ", SnC_5[[#This Row],[Last Name]])</f>
        <v>Raleigh Tarte</v>
      </c>
      <c r="C398" s="4">
        <f>IFERROR(YEAR(G398) - YEAR(INDEX(AthleteInfo[#Data], MATCH(SnC_5[[#This Row],[Full Name]], AthleteInfo[Full name], 0), 6)), 99)</f>
        <v>17</v>
      </c>
      <c r="D398" s="4">
        <f>IFERROR(INDEX(AthleteInfo[#Data], MATCH(SnC_5[[#This Row],[Full Name]], AthleteInfo[Full name], 0), 5), 99)</f>
        <v>2006</v>
      </c>
      <c r="E398" s="7" t="str" cm="1">
        <f t="array" ref="E398">IFERROR(IF(INDEX(AthleteInfo[#Data], MATCH(SnC_5[[#This Row],[Full Name]], AthleteInfo[Full name], 0), 2)&lt;&gt;"",INDEX(AthleteInfo[#Data], MATCH(SnC_5[[#This Row],[Full Name]], AthleteInfo[Full name], 0), 2), "Edit AthleteInfo Tab"), "Edit AthleteInfo Tab")</f>
        <v>M</v>
      </c>
      <c r="F398" s="6">
        <f>IFERROR(INT((G398 - INDEX(AthleteInfo[#Data], MATCH(SnC_5[[#This Row],[Full Name]], AthleteInfo[Full name], 0), 6))/365), 99)</f>
        <v>17</v>
      </c>
      <c r="G398" s="9">
        <v>45197</v>
      </c>
      <c r="H398" t="s">
        <v>813</v>
      </c>
      <c r="I398" t="s">
        <v>814</v>
      </c>
      <c r="J398">
        <v>75.489999999999995</v>
      </c>
      <c r="U398">
        <v>25</v>
      </c>
      <c r="V398">
        <v>57</v>
      </c>
      <c r="W398">
        <v>73</v>
      </c>
      <c r="X398">
        <v>21</v>
      </c>
      <c r="AI398">
        <v>0.68866666666666698</v>
      </c>
      <c r="AJ398">
        <v>3.5270000000000001</v>
      </c>
      <c r="AK398">
        <v>45.24</v>
      </c>
      <c r="AL398">
        <v>61.98</v>
      </c>
      <c r="AM398">
        <v>0.6</v>
      </c>
      <c r="AN398" s="13">
        <v>39.57</v>
      </c>
      <c r="AO398">
        <v>3301.25</v>
      </c>
      <c r="AP398" s="10">
        <v>4.4800000000000004</v>
      </c>
      <c r="AQ398" t="s">
        <v>856</v>
      </c>
    </row>
    <row r="399" spans="1:43">
      <c r="A399" s="3" t="str">
        <f>CONCATENATE(SnC_5[[#This Row],[Full Name]], "   ", TEXT(SnC_5[[#This Row],[Date]], "yyyy-mm-dd"))</f>
        <v>Sophie Bertrand   2023-09-28</v>
      </c>
      <c r="B399" s="3" t="str">
        <f>CONCATENATE(SnC_5[[#This Row],[First Name]], " ", SnC_5[[#This Row],[Last Name]])</f>
        <v>Sophie Bertrand</v>
      </c>
      <c r="C399" s="4">
        <f>IFERROR(YEAR(G399) - YEAR(INDEX(AthleteInfo[#Data], MATCH(SnC_5[[#This Row],[Full Name]], AthleteInfo[Full name], 0), 6)), 99)</f>
        <v>16</v>
      </c>
      <c r="D399" s="4">
        <f>IFERROR(INDEX(AthleteInfo[#Data], MATCH(SnC_5[[#This Row],[Full Name]], AthleteInfo[Full name], 0), 5), 99)</f>
        <v>2007</v>
      </c>
      <c r="E399" s="7" t="str" cm="1">
        <f t="array" ref="E399">IFERROR(IF(INDEX(AthleteInfo[#Data], MATCH(SnC_5[[#This Row],[Full Name]], AthleteInfo[Full name], 0), 2)&lt;&gt;"",INDEX(AthleteInfo[#Data], MATCH(SnC_5[[#This Row],[Full Name]], AthleteInfo[Full name], 0), 2), "Edit AthleteInfo Tab"), "Edit AthleteInfo Tab")</f>
        <v>F</v>
      </c>
      <c r="F399" s="6">
        <f>IFERROR(INT((G399 - INDEX(AthleteInfo[#Data], MATCH(SnC_5[[#This Row],[Full Name]], AthleteInfo[Full name], 0), 6))/365), 99)</f>
        <v>16</v>
      </c>
      <c r="G399" s="9">
        <v>45197</v>
      </c>
      <c r="H399" t="s">
        <v>802</v>
      </c>
      <c r="I399" t="s">
        <v>835</v>
      </c>
      <c r="J399">
        <v>51.73</v>
      </c>
      <c r="U399">
        <v>15</v>
      </c>
      <c r="V399">
        <v>37</v>
      </c>
      <c r="W399">
        <v>37</v>
      </c>
      <c r="X399">
        <v>2</v>
      </c>
      <c r="AI399">
        <v>1.0166666666666699</v>
      </c>
      <c r="AJ399">
        <v>3.1296666666666701</v>
      </c>
      <c r="AK399">
        <v>24.12</v>
      </c>
      <c r="AL399">
        <v>41.92</v>
      </c>
      <c r="AM399">
        <v>0.2</v>
      </c>
      <c r="AN399" s="13">
        <v>20.51</v>
      </c>
      <c r="AO399">
        <v>1919.65</v>
      </c>
      <c r="AP399">
        <v>3.83</v>
      </c>
      <c r="AQ399" s="15" t="s">
        <v>869</v>
      </c>
    </row>
    <row r="400" spans="1:43">
      <c r="A400" s="3" t="str">
        <f>CONCATENATE(SnC_5[[#This Row],[Full Name]], "   ", TEXT(SnC_5[[#This Row],[Date]], "yyyy-mm-dd"))</f>
        <v>Tanner McConkey   2023-09-28</v>
      </c>
      <c r="B400" s="3" t="str">
        <f>CONCATENATE(SnC_5[[#This Row],[First Name]], " ", SnC_5[[#This Row],[Last Name]])</f>
        <v>Tanner McConkey</v>
      </c>
      <c r="C400" s="4">
        <f>IFERROR(YEAR(G400) - YEAR(INDEX(AthleteInfo[#Data], MATCH(SnC_5[[#This Row],[Full Name]], AthleteInfo[Full name], 0), 6)), 99)</f>
        <v>16</v>
      </c>
      <c r="D400" s="4">
        <f>IFERROR(INDEX(AthleteInfo[#Data], MATCH(SnC_5[[#This Row],[Full Name]], AthleteInfo[Full name], 0), 5), 99)</f>
        <v>2007</v>
      </c>
      <c r="E400" s="7" t="str" cm="1">
        <f t="array" ref="E400">IFERROR(IF(INDEX(AthleteInfo[#Data], MATCH(SnC_5[[#This Row],[Full Name]], AthleteInfo[Full name], 0), 2)&lt;&gt;"",INDEX(AthleteInfo[#Data], MATCH(SnC_5[[#This Row],[Full Name]], AthleteInfo[Full name], 0), 2), "Edit AthleteInfo Tab"), "Edit AthleteInfo Tab")</f>
        <v>M</v>
      </c>
      <c r="F400" s="6">
        <f>IFERROR(INT((G400 - INDEX(AthleteInfo[#Data], MATCH(SnC_5[[#This Row],[Full Name]], AthleteInfo[Full name], 0), 6))/365), 99)</f>
        <v>16</v>
      </c>
      <c r="G400" s="9">
        <v>45197</v>
      </c>
      <c r="H400" t="s">
        <v>753</v>
      </c>
      <c r="I400" t="s">
        <v>754</v>
      </c>
      <c r="J400">
        <v>64.989999999999995</v>
      </c>
      <c r="U400">
        <v>25</v>
      </c>
      <c r="V400">
        <v>44</v>
      </c>
      <c r="W400">
        <v>21</v>
      </c>
      <c r="X400">
        <v>12</v>
      </c>
      <c r="AI400">
        <v>0.87</v>
      </c>
      <c r="AJ400">
        <v>2.9944999999999999</v>
      </c>
      <c r="AK400">
        <v>24.75</v>
      </c>
      <c r="AL400">
        <v>40.68</v>
      </c>
      <c r="AM400">
        <v>0.23</v>
      </c>
      <c r="AN400" s="13">
        <v>23.47</v>
      </c>
      <c r="AO400">
        <v>2752.03</v>
      </c>
      <c r="AP400">
        <v>4.32</v>
      </c>
      <c r="AQ400" s="15" t="s">
        <v>870</v>
      </c>
    </row>
    <row r="401" spans="1:43">
      <c r="A401" s="3" t="str">
        <f>CONCATENATE(SnC_5[[#This Row],[Full Name]], "   ", TEXT(SnC_5[[#This Row],[Date]], "yyyy-mm-dd"))</f>
        <v>Xavier Wallace   2023-09-28</v>
      </c>
      <c r="B401" s="3" t="str">
        <f>CONCATENATE(SnC_5[[#This Row],[First Name]], " ", SnC_5[[#This Row],[Last Name]])</f>
        <v>Xavier Wallace</v>
      </c>
      <c r="C401" s="4">
        <f>IFERROR(YEAR(G401) - YEAR(INDEX(AthleteInfo[#Data], MATCH(SnC_5[[#This Row],[Full Name]], AthleteInfo[Full name], 0), 6)), 99)</f>
        <v>17</v>
      </c>
      <c r="D401" s="4">
        <f>IFERROR(INDEX(AthleteInfo[#Data], MATCH(SnC_5[[#This Row],[Full Name]], AthleteInfo[Full name], 0), 5), 99)</f>
        <v>2006</v>
      </c>
      <c r="E401" s="7" t="str" cm="1">
        <f t="array" ref="E401">IFERROR(IF(INDEX(AthleteInfo[#Data], MATCH(SnC_5[[#This Row],[Full Name]], AthleteInfo[Full name], 0), 2)&lt;&gt;"",INDEX(AthleteInfo[#Data], MATCH(SnC_5[[#This Row],[Full Name]], AthleteInfo[Full name], 0), 2), "Edit AthleteInfo Tab"), "Edit AthleteInfo Tab")</f>
        <v>M</v>
      </c>
      <c r="F401" s="6">
        <f>IFERROR(INT((G401 - INDEX(AthleteInfo[#Data], MATCH(SnC_5[[#This Row],[Full Name]], AthleteInfo[Full name], 0), 6))/365), 99)</f>
        <v>17</v>
      </c>
      <c r="G401" s="9">
        <v>45197</v>
      </c>
      <c r="H401" t="s">
        <v>765</v>
      </c>
      <c r="I401" t="s">
        <v>701</v>
      </c>
      <c r="J401">
        <v>71.52</v>
      </c>
      <c r="U401">
        <v>25</v>
      </c>
      <c r="V401">
        <v>42</v>
      </c>
      <c r="W401">
        <v>37</v>
      </c>
      <c r="X401">
        <v>10</v>
      </c>
      <c r="AI401">
        <v>1.0733333333333299</v>
      </c>
      <c r="AJ401">
        <v>3.0870000000000002</v>
      </c>
      <c r="AK401">
        <v>27.03</v>
      </c>
      <c r="AL401">
        <v>40.75</v>
      </c>
      <c r="AM401">
        <v>0.27</v>
      </c>
      <c r="AO401">
        <v>2444.54</v>
      </c>
      <c r="AP401">
        <v>3.47</v>
      </c>
      <c r="AQ401" s="15" t="s">
        <v>845</v>
      </c>
    </row>
    <row r="402" spans="1:43">
      <c r="A402" s="3" t="str">
        <f>CONCATENATE(SnC_5[[#This Row],[Full Name]], "   ", TEXT(SnC_5[[#This Row],[Date]], "yyyy-mm-dd"))</f>
        <v>Adrian Wickham   2024-05-17</v>
      </c>
      <c r="B402" s="3" t="str">
        <f>CONCATENATE(SnC_5[[#This Row],[First Name]], " ", SnC_5[[#This Row],[Last Name]])</f>
        <v>Adrian Wickham</v>
      </c>
      <c r="C402" s="4">
        <f>IFERROR(YEAR(G402) - YEAR(INDEX(AthleteInfo[#Data], MATCH(SnC_5[[#This Row],[Full Name]], AthleteInfo[Full name], 0), 6)), 99)</f>
        <v>15</v>
      </c>
      <c r="D402" s="4">
        <f>IFERROR(INDEX(AthleteInfo[#Data], MATCH(SnC_5[[#This Row],[Full Name]], AthleteInfo[Full name], 0), 5), 99)</f>
        <v>2009</v>
      </c>
      <c r="E402" s="7" t="str" cm="1">
        <f t="array" ref="E402">IFERROR(IF(INDEX(AthleteInfo[#Data], MATCH(SnC_5[[#This Row],[Full Name]], AthleteInfo[Full name], 0), 2)&lt;&gt;"",INDEX(AthleteInfo[#Data], MATCH(SnC_5[[#This Row],[Full Name]], AthleteInfo[Full name], 0), 2), "Edit AthleteInfo Tab"), "Edit AthleteInfo Tab")</f>
        <v>M</v>
      </c>
      <c r="F402" s="6">
        <f>IFERROR(INT((G402 - INDEX(AthleteInfo[#Data], MATCH(SnC_5[[#This Row],[Full Name]], AthleteInfo[Full name], 0), 6))/365), 99)</f>
        <v>15</v>
      </c>
      <c r="G402" s="18">
        <v>45429</v>
      </c>
      <c r="H402" t="s">
        <v>871</v>
      </c>
      <c r="I402" t="s">
        <v>872</v>
      </c>
      <c r="J402">
        <v>59.9</v>
      </c>
      <c r="U402">
        <v>25</v>
      </c>
      <c r="V402">
        <v>29</v>
      </c>
      <c r="W402">
        <v>30</v>
      </c>
      <c r="AG402">
        <v>13</v>
      </c>
      <c r="AH402" s="1">
        <v>3.5</v>
      </c>
      <c r="AK402">
        <v>33.28</v>
      </c>
      <c r="AL402">
        <v>48.44</v>
      </c>
      <c r="AM402">
        <v>0.26</v>
      </c>
      <c r="AQ402" s="15" t="s">
        <v>866</v>
      </c>
    </row>
    <row r="403" spans="1:43">
      <c r="A403" s="3" t="str">
        <f>CONCATENATE(SnC_5[[#This Row],[Full Name]], "   ", TEXT(SnC_5[[#This Row],[Date]], "yyyy-mm-dd"))</f>
        <v>Aidan Hay   2024-05-18</v>
      </c>
      <c r="B403" s="3" t="str">
        <f>CONCATENATE(SnC_5[[#This Row],[First Name]], " ", SnC_5[[#This Row],[Last Name]])</f>
        <v>Aidan Hay</v>
      </c>
      <c r="C403" s="4">
        <f>IFERROR(YEAR(G403) - YEAR(INDEX(AthleteInfo[#Data], MATCH(SnC_5[[#This Row],[Full Name]], AthleteInfo[Full name], 0), 6)), 99)</f>
        <v>20</v>
      </c>
      <c r="D403" s="4">
        <f>IFERROR(INDEX(AthleteInfo[#Data], MATCH(SnC_5[[#This Row],[Full Name]], AthleteInfo[Full name], 0), 5), 99)</f>
        <v>2004</v>
      </c>
      <c r="E403" s="7" t="str" cm="1">
        <f t="array" ref="E403">IFERROR(IF(INDEX(AthleteInfo[#Data], MATCH(SnC_5[[#This Row],[Full Name]], AthleteInfo[Full name], 0), 2)&lt;&gt;"",INDEX(AthleteInfo[#Data], MATCH(SnC_5[[#This Row],[Full Name]], AthleteInfo[Full name], 0), 2), "Edit AthleteInfo Tab"), "Edit AthleteInfo Tab")</f>
        <v>M</v>
      </c>
      <c r="F403" s="6">
        <f>IFERROR(INT((G403 - INDEX(AthleteInfo[#Data], MATCH(SnC_5[[#This Row],[Full Name]], AthleteInfo[Full name], 0), 6))/365), 99)</f>
        <v>20</v>
      </c>
      <c r="G403" s="18">
        <v>45430</v>
      </c>
      <c r="H403" t="s">
        <v>544</v>
      </c>
      <c r="I403" t="s">
        <v>545</v>
      </c>
      <c r="J403">
        <v>73.42</v>
      </c>
      <c r="U403">
        <v>25</v>
      </c>
      <c r="V403">
        <v>50</v>
      </c>
      <c r="W403">
        <v>36</v>
      </c>
      <c r="AG403">
        <v>16</v>
      </c>
      <c r="AH403" s="1">
        <v>3.75</v>
      </c>
      <c r="AJ403">
        <v>2.83</v>
      </c>
      <c r="AK403">
        <v>36.01</v>
      </c>
      <c r="AL403">
        <v>53.65</v>
      </c>
      <c r="AM403">
        <v>0.5</v>
      </c>
      <c r="AP403">
        <v>4.08</v>
      </c>
      <c r="AQ403" s="15" t="s">
        <v>866</v>
      </c>
    </row>
    <row r="404" spans="1:43">
      <c r="A404" s="3" t="str">
        <f>CONCATENATE(SnC_5[[#This Row],[Full Name]], "   ", TEXT(SnC_5[[#This Row],[Date]], "yyyy-mm-dd"))</f>
        <v>Aleah Smith   2024-05-18</v>
      </c>
      <c r="B404" s="3" t="str">
        <f>CONCATENATE(SnC_5[[#This Row],[First Name]], " ", SnC_5[[#This Row],[Last Name]])</f>
        <v>Aleah Smith</v>
      </c>
      <c r="C404" s="4">
        <f>IFERROR(YEAR(G404) - YEAR(INDEX(AthleteInfo[#Data], MATCH(SnC_5[[#This Row],[Full Name]], AthleteInfo[Full name], 0), 6)), 99)</f>
        <v>16</v>
      </c>
      <c r="D404" s="4">
        <f>IFERROR(INDEX(AthleteInfo[#Data], MATCH(SnC_5[[#This Row],[Full Name]], AthleteInfo[Full name], 0), 5), 99)</f>
        <v>2008</v>
      </c>
      <c r="E404" s="7" t="str" cm="1">
        <f t="array" ref="E404">IFERROR(IF(INDEX(AthleteInfo[#Data], MATCH(SnC_5[[#This Row],[Full Name]], AthleteInfo[Full name], 0), 2)&lt;&gt;"",INDEX(AthleteInfo[#Data], MATCH(SnC_5[[#This Row],[Full Name]], AthleteInfo[Full name], 0), 2), "Edit AthleteInfo Tab"), "Edit AthleteInfo Tab")</f>
        <v>F</v>
      </c>
      <c r="F404" s="6">
        <f>IFERROR(INT((G404 - INDEX(AthleteInfo[#Data], MATCH(SnC_5[[#This Row],[Full Name]], AthleteInfo[Full name], 0), 6))/365), 99)</f>
        <v>15</v>
      </c>
      <c r="G404" s="18">
        <v>45430</v>
      </c>
      <c r="H404" t="s">
        <v>816</v>
      </c>
      <c r="I404" t="s">
        <v>817</v>
      </c>
      <c r="J404">
        <v>64.42</v>
      </c>
      <c r="U404">
        <v>15</v>
      </c>
      <c r="V404">
        <v>81</v>
      </c>
      <c r="W404">
        <v>54</v>
      </c>
      <c r="AG404">
        <v>9</v>
      </c>
      <c r="AH404" s="1">
        <v>3.06</v>
      </c>
      <c r="AJ404">
        <v>3.36</v>
      </c>
      <c r="AK404">
        <v>23.88</v>
      </c>
      <c r="AL404">
        <v>36.65</v>
      </c>
      <c r="AM404">
        <v>0.23</v>
      </c>
      <c r="AP404">
        <v>3.89</v>
      </c>
      <c r="AQ404" t="s">
        <v>873</v>
      </c>
    </row>
    <row r="405" spans="1:43">
      <c r="A405" s="3" t="str">
        <f>CONCATENATE(SnC_5[[#This Row],[Full Name]], "   ", TEXT(SnC_5[[#This Row],[Date]], "yyyy-mm-dd"))</f>
        <v>Alex Forsyth   2024-05-17</v>
      </c>
      <c r="B405" s="3" t="str">
        <f>CONCATENATE(SnC_5[[#This Row],[First Name]], " ", SnC_5[[#This Row],[Last Name]])</f>
        <v>Alex Forsyth</v>
      </c>
      <c r="C405" s="4">
        <f>IFERROR(YEAR(G405) - YEAR(INDEX(AthleteInfo[#Data], MATCH(SnC_5[[#This Row],[Full Name]], AthleteInfo[Full name], 0), 6)), 99)</f>
        <v>99</v>
      </c>
      <c r="D405" s="4">
        <f>IFERROR(INDEX(AthleteInfo[#Data], MATCH(SnC_5[[#This Row],[Full Name]], AthleteInfo[Full name], 0), 5), 99)</f>
        <v>99</v>
      </c>
      <c r="E405" s="7" t="str" cm="1">
        <f t="array" ref="E405">IFERROR(IF(INDEX(AthleteInfo[#Data], MATCH(SnC_5[[#This Row],[Full Name]], AthleteInfo[Full name], 0), 2)&lt;&gt;"",INDEX(AthleteInfo[#Data], MATCH(SnC_5[[#This Row],[Full Name]], AthleteInfo[Full name], 0), 2), "Edit AthleteInfo Tab"), "Edit AthleteInfo Tab")</f>
        <v>Edit AthleteInfo Tab</v>
      </c>
      <c r="F405" s="6">
        <f>IFERROR(INT((G405 - INDEX(AthleteInfo[#Data], MATCH(SnC_5[[#This Row],[Full Name]], AthleteInfo[Full name], 0), 6))/365), 99)</f>
        <v>99</v>
      </c>
      <c r="G405" s="18">
        <v>45429</v>
      </c>
      <c r="H405" t="s">
        <v>455</v>
      </c>
      <c r="I405" t="s">
        <v>874</v>
      </c>
      <c r="J405">
        <v>65.69</v>
      </c>
      <c r="U405">
        <v>25</v>
      </c>
      <c r="V405">
        <v>29</v>
      </c>
      <c r="W405">
        <v>30</v>
      </c>
      <c r="AG405">
        <v>6</v>
      </c>
      <c r="AH405" s="1">
        <v>3.85</v>
      </c>
      <c r="AK405">
        <v>25.89</v>
      </c>
      <c r="AL405">
        <v>40.020000000000003</v>
      </c>
      <c r="AM405">
        <v>0.25</v>
      </c>
      <c r="AQ405" s="15" t="s">
        <v>861</v>
      </c>
    </row>
    <row r="406" spans="1:43">
      <c r="A406" s="3" t="str">
        <f>CONCATENATE(SnC_5[[#This Row],[Full Name]], "   ", TEXT(SnC_5[[#This Row],[Date]], "yyyy-mm-dd"))</f>
        <v>Alex Heale   2024-05-17</v>
      </c>
      <c r="B406" s="3" t="str">
        <f>CONCATENATE(SnC_5[[#This Row],[First Name]], " ", SnC_5[[#This Row],[Last Name]])</f>
        <v>Alex Heale</v>
      </c>
      <c r="C406" s="4">
        <f>IFERROR(YEAR(G406) - YEAR(INDEX(AthleteInfo[#Data], MATCH(SnC_5[[#This Row],[Full Name]], AthleteInfo[Full name], 0), 6)), 99)</f>
        <v>15</v>
      </c>
      <c r="D406" s="4">
        <f>IFERROR(INDEX(AthleteInfo[#Data], MATCH(SnC_5[[#This Row],[Full Name]], AthleteInfo[Full name], 0), 5), 99)</f>
        <v>2009</v>
      </c>
      <c r="E406" s="7" t="str" cm="1">
        <f t="array" ref="E406">IFERROR(IF(INDEX(AthleteInfo[#Data], MATCH(SnC_5[[#This Row],[Full Name]], AthleteInfo[Full name], 0), 2)&lt;&gt;"",INDEX(AthleteInfo[#Data], MATCH(SnC_5[[#This Row],[Full Name]], AthleteInfo[Full name], 0), 2), "Edit AthleteInfo Tab"), "Edit AthleteInfo Tab")</f>
        <v>M</v>
      </c>
      <c r="F406" s="6">
        <f>IFERROR(INT((G406 - INDEX(AthleteInfo[#Data], MATCH(SnC_5[[#This Row],[Full Name]], AthleteInfo[Full name], 0), 6))/365), 99)</f>
        <v>15</v>
      </c>
      <c r="G406" s="18">
        <v>45429</v>
      </c>
      <c r="H406" t="s">
        <v>455</v>
      </c>
      <c r="I406" t="s">
        <v>603</v>
      </c>
      <c r="J406">
        <v>64.069999999999993</v>
      </c>
      <c r="U406">
        <v>25</v>
      </c>
      <c r="V406">
        <v>42</v>
      </c>
      <c r="W406">
        <v>21</v>
      </c>
      <c r="AG406">
        <v>12</v>
      </c>
      <c r="AH406" s="1">
        <v>4.01</v>
      </c>
      <c r="AK406">
        <v>36.9</v>
      </c>
      <c r="AL406">
        <v>51.34</v>
      </c>
      <c r="AM406">
        <v>0.34</v>
      </c>
      <c r="AQ406" s="15" t="s">
        <v>866</v>
      </c>
    </row>
    <row r="407" spans="1:43">
      <c r="A407" s="3" t="str">
        <f>CONCATENATE(SnC_5[[#This Row],[Full Name]], "   ", TEXT(SnC_5[[#This Row],[Date]], "yyyy-mm-dd"))</f>
        <v>Alexandra Luxmoore   2024-05-18</v>
      </c>
      <c r="B407" s="3" t="str">
        <f>CONCATENATE(SnC_5[[#This Row],[First Name]], " ", SnC_5[[#This Row],[Last Name]])</f>
        <v>Alexandra Luxmoore</v>
      </c>
      <c r="C407" s="4">
        <f>IFERROR(YEAR(G407) - YEAR(INDEX(AthleteInfo[#Data], MATCH(SnC_5[[#This Row],[Full Name]], AthleteInfo[Full name], 0), 6)), 99)</f>
        <v>20</v>
      </c>
      <c r="D407" s="4">
        <f>IFERROR(INDEX(AthleteInfo[#Data], MATCH(SnC_5[[#This Row],[Full Name]], AthleteInfo[Full name], 0), 5), 99)</f>
        <v>2004</v>
      </c>
      <c r="E407" s="7" t="str" cm="1">
        <f t="array" ref="E407">IFERROR(IF(INDEX(AthleteInfo[#Data], MATCH(SnC_5[[#This Row],[Full Name]], AthleteInfo[Full name], 0), 2)&lt;&gt;"",INDEX(AthleteInfo[#Data], MATCH(SnC_5[[#This Row],[Full Name]], AthleteInfo[Full name], 0), 2), "Edit AthleteInfo Tab"), "Edit AthleteInfo Tab")</f>
        <v>F</v>
      </c>
      <c r="F407" s="6">
        <f>IFERROR(INT((G407 - INDEX(AthleteInfo[#Data], MATCH(SnC_5[[#This Row],[Full Name]], AthleteInfo[Full name], 0), 6))/365), 99)</f>
        <v>19</v>
      </c>
      <c r="G407" s="18">
        <v>45430</v>
      </c>
      <c r="H407" t="s">
        <v>556</v>
      </c>
      <c r="I407" t="s">
        <v>506</v>
      </c>
      <c r="J407">
        <v>64.5</v>
      </c>
      <c r="U407">
        <v>15</v>
      </c>
      <c r="V407">
        <v>73</v>
      </c>
      <c r="W407">
        <v>62</v>
      </c>
      <c r="AG407">
        <v>4</v>
      </c>
      <c r="AH407" s="1">
        <v>3.68</v>
      </c>
      <c r="AJ407">
        <v>2.89</v>
      </c>
      <c r="AK407">
        <v>28.64</v>
      </c>
      <c r="AL407">
        <v>46.66</v>
      </c>
      <c r="AM407">
        <v>0.32</v>
      </c>
      <c r="AP407">
        <v>3.13</v>
      </c>
      <c r="AQ407" s="15" t="s">
        <v>861</v>
      </c>
    </row>
    <row r="408" spans="1:43">
      <c r="A408" s="3" t="str">
        <f>CONCATENATE(SnC_5[[#This Row],[Full Name]], "   ", TEXT(SnC_5[[#This Row],[Date]], "yyyy-mm-dd"))</f>
        <v>Andreas Inkster   2024-05-18</v>
      </c>
      <c r="B408" s="3" t="str">
        <f>CONCATENATE(SnC_5[[#This Row],[First Name]], " ", SnC_5[[#This Row],[Last Name]])</f>
        <v>Andreas Inkster</v>
      </c>
      <c r="C408" s="4">
        <f>IFERROR(YEAR(G408) - YEAR(INDEX(AthleteInfo[#Data], MATCH(SnC_5[[#This Row],[Full Name]], AthleteInfo[Full name], 0), 6)), 99)</f>
        <v>16</v>
      </c>
      <c r="D408" s="4">
        <f>IFERROR(INDEX(AthleteInfo[#Data], MATCH(SnC_5[[#This Row],[Full Name]], AthleteInfo[Full name], 0), 5), 99)</f>
        <v>2008</v>
      </c>
      <c r="E408" s="7" t="str" cm="1">
        <f t="array" ref="E408">IFERROR(IF(INDEX(AthleteInfo[#Data], MATCH(SnC_5[[#This Row],[Full Name]], AthleteInfo[Full name], 0), 2)&lt;&gt;"",INDEX(AthleteInfo[#Data], MATCH(SnC_5[[#This Row],[Full Name]], AthleteInfo[Full name], 0), 2), "Edit AthleteInfo Tab"), "Edit AthleteInfo Tab")</f>
        <v>M</v>
      </c>
      <c r="F408" s="6">
        <f>IFERROR(INT((G408 - INDEX(AthleteInfo[#Data], MATCH(SnC_5[[#This Row],[Full Name]], AthleteInfo[Full name], 0), 6))/365), 99)</f>
        <v>15</v>
      </c>
      <c r="G408" s="18">
        <v>45430</v>
      </c>
      <c r="H408" t="s">
        <v>818</v>
      </c>
      <c r="I408" t="s">
        <v>819</v>
      </c>
      <c r="J408">
        <v>77.319999999999993</v>
      </c>
      <c r="U408">
        <v>25</v>
      </c>
      <c r="V408">
        <v>45</v>
      </c>
      <c r="W408">
        <v>35</v>
      </c>
      <c r="AG408">
        <v>9</v>
      </c>
      <c r="AH408" s="1">
        <v>4.7699999999999996</v>
      </c>
      <c r="AJ408">
        <v>3.56</v>
      </c>
      <c r="AK408">
        <v>32.71</v>
      </c>
      <c r="AL408">
        <v>46.81</v>
      </c>
      <c r="AM408">
        <v>0.28999999999999998</v>
      </c>
      <c r="AP408">
        <v>4.0999999999999996</v>
      </c>
      <c r="AQ408" s="15" t="s">
        <v>866</v>
      </c>
    </row>
    <row r="409" spans="1:43">
      <c r="A409" s="3" t="str">
        <f>CONCATENATE(SnC_5[[#This Row],[Full Name]], "   ", TEXT(SnC_5[[#This Row],[Date]], "yyyy-mm-dd"))</f>
        <v>Anika Wallin   2024-05-18</v>
      </c>
      <c r="B409" s="3" t="str">
        <f>CONCATENATE(SnC_5[[#This Row],[First Name]], " ", SnC_5[[#This Row],[Last Name]])</f>
        <v>Anika Wallin</v>
      </c>
      <c r="C409" s="4">
        <f>IFERROR(YEAR(G409) - YEAR(INDEX(AthleteInfo[#Data], MATCH(SnC_5[[#This Row],[Full Name]], AthleteInfo[Full name], 0), 6)), 99)</f>
        <v>18</v>
      </c>
      <c r="D409" s="4">
        <f>IFERROR(INDEX(AthleteInfo[#Data], MATCH(SnC_5[[#This Row],[Full Name]], AthleteInfo[Full name], 0), 5), 99)</f>
        <v>2006</v>
      </c>
      <c r="E409" s="7" t="str" cm="1">
        <f t="array" ref="E409">IFERROR(IF(INDEX(AthleteInfo[#Data], MATCH(SnC_5[[#This Row],[Full Name]], AthleteInfo[Full name], 0), 2)&lt;&gt;"",INDEX(AthleteInfo[#Data], MATCH(SnC_5[[#This Row],[Full Name]], AthleteInfo[Full name], 0), 2), "Edit AthleteInfo Tab"), "Edit AthleteInfo Tab")</f>
        <v>F</v>
      </c>
      <c r="F409" s="6">
        <f>IFERROR(INT((G409 - INDEX(AthleteInfo[#Data], MATCH(SnC_5[[#This Row],[Full Name]], AthleteInfo[Full name], 0), 6))/365), 99)</f>
        <v>17</v>
      </c>
      <c r="G409" s="18">
        <v>45430</v>
      </c>
      <c r="H409" t="s">
        <v>632</v>
      </c>
      <c r="I409" t="s">
        <v>633</v>
      </c>
      <c r="J409">
        <v>59.83</v>
      </c>
      <c r="U409">
        <v>15</v>
      </c>
      <c r="V409">
        <v>76</v>
      </c>
      <c r="W409">
        <v>59</v>
      </c>
      <c r="AG409">
        <v>12</v>
      </c>
      <c r="AH409" s="1">
        <v>3.25</v>
      </c>
      <c r="AJ409">
        <v>2.37</v>
      </c>
      <c r="AK409">
        <v>24.85</v>
      </c>
      <c r="AL409">
        <v>38.74</v>
      </c>
      <c r="AM409">
        <v>0.24</v>
      </c>
      <c r="AP409">
        <v>3.55</v>
      </c>
      <c r="AQ409" t="s">
        <v>873</v>
      </c>
    </row>
    <row r="410" spans="1:43">
      <c r="A410" s="3" t="str">
        <f>CONCATENATE(SnC_5[[#This Row],[Full Name]], "   ", TEXT(SnC_5[[#This Row],[Date]], "yyyy-mm-dd"))</f>
        <v>Anna Segelken   2024-05-18</v>
      </c>
      <c r="B410" s="3" t="str">
        <f>CONCATENATE(SnC_5[[#This Row],[First Name]], " ", SnC_5[[#This Row],[Last Name]])</f>
        <v>Anna Segelken</v>
      </c>
      <c r="C410" s="4">
        <f>IFERROR(YEAR(G410) - YEAR(INDEX(AthleteInfo[#Data], MATCH(SnC_5[[#This Row],[Full Name]], AthleteInfo[Full name], 0), 6)), 99)</f>
        <v>17</v>
      </c>
      <c r="D410" s="4">
        <f>IFERROR(INDEX(AthleteInfo[#Data], MATCH(SnC_5[[#This Row],[Full Name]], AthleteInfo[Full name], 0), 5), 99)</f>
        <v>2007</v>
      </c>
      <c r="E410" s="7" t="str" cm="1">
        <f t="array" ref="E410">IFERROR(IF(INDEX(AthleteInfo[#Data], MATCH(SnC_5[[#This Row],[Full Name]], AthleteInfo[Full name], 0), 2)&lt;&gt;"",INDEX(AthleteInfo[#Data], MATCH(SnC_5[[#This Row],[Full Name]], AthleteInfo[Full name], 0), 2), "Edit AthleteInfo Tab"), "Edit AthleteInfo Tab")</f>
        <v>F</v>
      </c>
      <c r="F410" s="6">
        <f>IFERROR(INT((G410 - INDEX(AthleteInfo[#Data], MATCH(SnC_5[[#This Row],[Full Name]], AthleteInfo[Full name], 0), 6))/365), 99)</f>
        <v>17</v>
      </c>
      <c r="G410" s="18">
        <v>45430</v>
      </c>
      <c r="H410" t="s">
        <v>457</v>
      </c>
      <c r="I410" t="s">
        <v>761</v>
      </c>
      <c r="J410">
        <v>79.12</v>
      </c>
      <c r="U410">
        <v>15</v>
      </c>
      <c r="V410">
        <v>46</v>
      </c>
      <c r="W410">
        <v>55</v>
      </c>
      <c r="AG410">
        <v>0</v>
      </c>
      <c r="AH410" s="1">
        <v>3.4</v>
      </c>
      <c r="AJ410">
        <v>4.62</v>
      </c>
      <c r="AK410">
        <v>20.76</v>
      </c>
      <c r="AL410">
        <v>35.090000000000003</v>
      </c>
      <c r="AM410">
        <v>0.21</v>
      </c>
      <c r="AP410">
        <v>3.44</v>
      </c>
      <c r="AQ410" t="s">
        <v>875</v>
      </c>
    </row>
    <row r="411" spans="1:43">
      <c r="A411" s="3" t="str">
        <f>CONCATENATE(SnC_5[[#This Row],[Full Name]], "   ", TEXT(SnC_5[[#This Row],[Date]], "yyyy-mm-dd"))</f>
        <v>Annika Vipler   2024-05-17</v>
      </c>
      <c r="B411" s="3" t="str">
        <f>CONCATENATE(SnC_5[[#This Row],[First Name]], " ", SnC_5[[#This Row],[Last Name]])</f>
        <v>Annika Vipler</v>
      </c>
      <c r="C411" s="4">
        <f>IFERROR(YEAR(G411) - YEAR(INDEX(AthleteInfo[#Data], MATCH(SnC_5[[#This Row],[Full Name]], AthleteInfo[Full name], 0), 6)), 99)</f>
        <v>15</v>
      </c>
      <c r="D411" s="4">
        <f>IFERROR(INDEX(AthleteInfo[#Data], MATCH(SnC_5[[#This Row],[Full Name]], AthleteInfo[Full name], 0), 5), 99)</f>
        <v>2009</v>
      </c>
      <c r="E411" s="7" t="str" cm="1">
        <f t="array" ref="E411">IFERROR(IF(INDEX(AthleteInfo[#Data], MATCH(SnC_5[[#This Row],[Full Name]], AthleteInfo[Full name], 0), 2)&lt;&gt;"",INDEX(AthleteInfo[#Data], MATCH(SnC_5[[#This Row],[Full Name]], AthleteInfo[Full name], 0), 2), "Edit AthleteInfo Tab"), "Edit AthleteInfo Tab")</f>
        <v>F</v>
      </c>
      <c r="F411" s="6">
        <f>IFERROR(INT((G411 - INDEX(AthleteInfo[#Data], MATCH(SnC_5[[#This Row],[Full Name]], AthleteInfo[Full name], 0), 6))/365), 99)</f>
        <v>14</v>
      </c>
      <c r="G411" s="18">
        <v>45429</v>
      </c>
      <c r="H411" t="s">
        <v>876</v>
      </c>
      <c r="I411" t="s">
        <v>877</v>
      </c>
      <c r="J411">
        <v>60.64</v>
      </c>
      <c r="U411">
        <v>15</v>
      </c>
      <c r="V411">
        <v>32</v>
      </c>
      <c r="W411">
        <v>50</v>
      </c>
      <c r="AG411">
        <v>1</v>
      </c>
      <c r="AH411" s="1">
        <v>2.91</v>
      </c>
      <c r="AK411">
        <v>27.43</v>
      </c>
      <c r="AL411">
        <v>44.23</v>
      </c>
      <c r="AM411">
        <v>0.34</v>
      </c>
      <c r="AQ411" s="15" t="s">
        <v>878</v>
      </c>
    </row>
    <row r="412" spans="1:43">
      <c r="A412" s="3" t="str">
        <f>CONCATENATE(SnC_5[[#This Row],[Full Name]], "   ", TEXT(SnC_5[[#This Row],[Date]], "yyyy-mm-dd"))</f>
        <v>Avafei Clark   2024-05-17</v>
      </c>
      <c r="B412" s="3" t="str">
        <f>CONCATENATE(SnC_5[[#This Row],[First Name]], " ", SnC_5[[#This Row],[Last Name]])</f>
        <v>Avafei Clark</v>
      </c>
      <c r="C412" s="4">
        <f>IFERROR(YEAR(G412) - YEAR(INDEX(AthleteInfo[#Data], MATCH(SnC_5[[#This Row],[Full Name]], AthleteInfo[Full name], 0), 6)), 99)</f>
        <v>15</v>
      </c>
      <c r="D412" s="4">
        <f>IFERROR(INDEX(AthleteInfo[#Data], MATCH(SnC_5[[#This Row],[Full Name]], AthleteInfo[Full name], 0), 5), 99)</f>
        <v>2009</v>
      </c>
      <c r="E412" s="7" t="str" cm="1">
        <f t="array" ref="E412">IFERROR(IF(INDEX(AthleteInfo[#Data], MATCH(SnC_5[[#This Row],[Full Name]], AthleteInfo[Full name], 0), 2)&lt;&gt;"",INDEX(AthleteInfo[#Data], MATCH(SnC_5[[#This Row],[Full Name]], AthleteInfo[Full name], 0), 2), "Edit AthleteInfo Tab"), "Edit AthleteInfo Tab")</f>
        <v>F</v>
      </c>
      <c r="F412" s="6">
        <f>IFERROR(INT((G412 - INDEX(AthleteInfo[#Data], MATCH(SnC_5[[#This Row],[Full Name]], AthleteInfo[Full name], 0), 6))/365), 99)</f>
        <v>14</v>
      </c>
      <c r="G412" s="18">
        <v>45429</v>
      </c>
      <c r="H412" t="s">
        <v>879</v>
      </c>
      <c r="I412" t="s">
        <v>775</v>
      </c>
      <c r="J412">
        <v>51.56</v>
      </c>
      <c r="U412">
        <v>15</v>
      </c>
      <c r="V412">
        <v>20</v>
      </c>
      <c r="W412">
        <v>28</v>
      </c>
      <c r="AG412">
        <v>1</v>
      </c>
      <c r="AH412" s="1">
        <v>2.52</v>
      </c>
      <c r="AK412">
        <v>28.69</v>
      </c>
      <c r="AL412">
        <v>45.11</v>
      </c>
      <c r="AM412">
        <v>0.34</v>
      </c>
      <c r="AQ412" s="15" t="s">
        <v>878</v>
      </c>
    </row>
    <row r="413" spans="1:43">
      <c r="A413" s="3" t="str">
        <f>CONCATENATE(SnC_5[[#This Row],[Full Name]], "   ", TEXT(SnC_5[[#This Row],[Date]], "yyyy-mm-dd"))</f>
        <v>Axel Hostyn   2024-05-18</v>
      </c>
      <c r="B413" s="3" t="str">
        <f>CONCATENATE(SnC_5[[#This Row],[First Name]], " ", SnC_5[[#This Row],[Last Name]])</f>
        <v>Axel Hostyn</v>
      </c>
      <c r="C413" s="4">
        <f>IFERROR(YEAR(G413) - YEAR(INDEX(AthleteInfo[#Data], MATCH(SnC_5[[#This Row],[Full Name]], AthleteInfo[Full name], 0), 6)), 99)</f>
        <v>17</v>
      </c>
      <c r="D413" s="4">
        <f>IFERROR(INDEX(AthleteInfo[#Data], MATCH(SnC_5[[#This Row],[Full Name]], AthleteInfo[Full name], 0), 5), 99)</f>
        <v>2007</v>
      </c>
      <c r="E413" s="7" t="str" cm="1">
        <f t="array" ref="E413">IFERROR(IF(INDEX(AthleteInfo[#Data], MATCH(SnC_5[[#This Row],[Full Name]], AthleteInfo[Full name], 0), 2)&lt;&gt;"",INDEX(AthleteInfo[#Data], MATCH(SnC_5[[#This Row],[Full Name]], AthleteInfo[Full name], 0), 2), "Edit AthleteInfo Tab"), "Edit AthleteInfo Tab")</f>
        <v>M</v>
      </c>
      <c r="F413" s="6">
        <f>IFERROR(INT((G413 - INDEX(AthleteInfo[#Data], MATCH(SnC_5[[#This Row],[Full Name]], AthleteInfo[Full name], 0), 6))/365), 99)</f>
        <v>17</v>
      </c>
      <c r="G413" s="18">
        <v>45430</v>
      </c>
      <c r="H413" t="s">
        <v>771</v>
      </c>
      <c r="I413" t="s">
        <v>772</v>
      </c>
      <c r="J413">
        <v>82.61</v>
      </c>
      <c r="U413">
        <v>25</v>
      </c>
      <c r="V413">
        <v>57</v>
      </c>
      <c r="W413">
        <v>40</v>
      </c>
      <c r="AG413">
        <v>13</v>
      </c>
      <c r="AH413" s="1">
        <v>4.41</v>
      </c>
      <c r="AJ413">
        <v>3.49</v>
      </c>
      <c r="AK413">
        <v>32.97</v>
      </c>
      <c r="AL413">
        <v>49.42</v>
      </c>
      <c r="AM413">
        <v>0.33</v>
      </c>
      <c r="AP413">
        <v>3.72</v>
      </c>
      <c r="AQ413" t="s">
        <v>873</v>
      </c>
    </row>
    <row r="414" spans="1:43">
      <c r="A414" s="3" t="str">
        <f>CONCATENATE(SnC_5[[#This Row],[Full Name]], "   ", TEXT(SnC_5[[#This Row],[Date]], "yyyy-mm-dd"))</f>
        <v>Ayla Musselman Bell   2024-05-17</v>
      </c>
      <c r="B414" s="3" t="str">
        <f>CONCATENATE(SnC_5[[#This Row],[First Name]], " ", SnC_5[[#This Row],[Last Name]])</f>
        <v>Ayla Musselman Bell</v>
      </c>
      <c r="C414" s="4">
        <f>IFERROR(YEAR(G414) - YEAR(INDEX(AthleteInfo[#Data], MATCH(SnC_5[[#This Row],[Full Name]], AthleteInfo[Full name], 0), 6)), 99)</f>
        <v>15</v>
      </c>
      <c r="D414" s="4">
        <f>IFERROR(INDEX(AthleteInfo[#Data], MATCH(SnC_5[[#This Row],[Full Name]], AthleteInfo[Full name], 0), 5), 99)</f>
        <v>2009</v>
      </c>
      <c r="E414" s="7" t="str" cm="1">
        <f t="array" ref="E414">IFERROR(IF(INDEX(AthleteInfo[#Data], MATCH(SnC_5[[#This Row],[Full Name]], AthleteInfo[Full name], 0), 2)&lt;&gt;"",INDEX(AthleteInfo[#Data], MATCH(SnC_5[[#This Row],[Full Name]], AthleteInfo[Full name], 0), 2), "Edit AthleteInfo Tab"), "Edit AthleteInfo Tab")</f>
        <v>F</v>
      </c>
      <c r="F414" s="6">
        <f>IFERROR(INT((G414 - INDEX(AthleteInfo[#Data], MATCH(SnC_5[[#This Row],[Full Name]], AthleteInfo[Full name], 0), 6))/365), 99)</f>
        <v>15</v>
      </c>
      <c r="G414" s="18">
        <v>45429</v>
      </c>
      <c r="H414" t="s">
        <v>880</v>
      </c>
      <c r="I414" t="s">
        <v>881</v>
      </c>
      <c r="J414">
        <v>57.71</v>
      </c>
      <c r="U414">
        <v>15</v>
      </c>
      <c r="V414">
        <v>56</v>
      </c>
      <c r="W414">
        <v>64</v>
      </c>
      <c r="AG414">
        <v>11</v>
      </c>
      <c r="AH414" s="1">
        <v>2.7</v>
      </c>
      <c r="AK414">
        <v>19.309999999999999</v>
      </c>
      <c r="AL414">
        <v>34.6</v>
      </c>
      <c r="AM414">
        <v>0.23</v>
      </c>
      <c r="AQ414" t="s">
        <v>846</v>
      </c>
    </row>
    <row r="415" spans="1:43">
      <c r="A415" s="3" t="str">
        <f>CONCATENATE(SnC_5[[#This Row],[Full Name]], "   ", TEXT(SnC_5[[#This Row],[Date]], "yyyy-mm-dd"))</f>
        <v>Breagh Bridge   2024-05-18</v>
      </c>
      <c r="B415" s="3" t="str">
        <f>CONCATENATE(SnC_5[[#This Row],[First Name]], " ", SnC_5[[#This Row],[Last Name]])</f>
        <v>Breagh Bridge</v>
      </c>
      <c r="C415" s="4">
        <f>IFERROR(YEAR(G415) - YEAR(INDEX(AthleteInfo[#Data], MATCH(SnC_5[[#This Row],[Full Name]], AthleteInfo[Full name], 0), 6)), 99)</f>
        <v>19</v>
      </c>
      <c r="D415" s="4">
        <f>IFERROR(INDEX(AthleteInfo[#Data], MATCH(SnC_5[[#This Row],[Full Name]], AthleteInfo[Full name], 0), 5), 99)</f>
        <v>2005</v>
      </c>
      <c r="E415" s="7" t="str" cm="1">
        <f t="array" ref="E415">IFERROR(IF(INDEX(AthleteInfo[#Data], MATCH(SnC_5[[#This Row],[Full Name]], AthleteInfo[Full name], 0), 2)&lt;&gt;"",INDEX(AthleteInfo[#Data], MATCH(SnC_5[[#This Row],[Full Name]], AthleteInfo[Full name], 0), 2), "Edit AthleteInfo Tab"), "Edit AthleteInfo Tab")</f>
        <v>F</v>
      </c>
      <c r="F415" s="6">
        <f>IFERROR(INT((G415 - INDEX(AthleteInfo[#Data], MATCH(SnC_5[[#This Row],[Full Name]], AthleteInfo[Full name], 0), 6))/365), 99)</f>
        <v>19</v>
      </c>
      <c r="G415" s="18">
        <v>45430</v>
      </c>
      <c r="H415" t="s">
        <v>649</v>
      </c>
      <c r="I415" t="s">
        <v>650</v>
      </c>
      <c r="J415">
        <v>71.02</v>
      </c>
      <c r="U415">
        <v>15</v>
      </c>
      <c r="V415">
        <v>70</v>
      </c>
      <c r="W415">
        <v>67</v>
      </c>
      <c r="AG415">
        <v>2</v>
      </c>
      <c r="AH415" s="1">
        <v>3.57</v>
      </c>
      <c r="AJ415">
        <v>3.36</v>
      </c>
      <c r="AK415">
        <v>23.19</v>
      </c>
      <c r="AL415">
        <v>36.200000000000003</v>
      </c>
      <c r="AM415">
        <v>0.24</v>
      </c>
      <c r="AP415">
        <v>4.1100000000000003</v>
      </c>
      <c r="AQ415" t="s">
        <v>841</v>
      </c>
    </row>
    <row r="416" spans="1:43">
      <c r="A416" s="3" t="str">
        <f>CONCATENATE(SnC_5[[#This Row],[Full Name]], "   ", TEXT(SnC_5[[#This Row],[Date]], "yyyy-mm-dd"))</f>
        <v>Cameron Meldrum   2024-05-17</v>
      </c>
      <c r="B416" s="3" t="str">
        <f>CONCATENATE(SnC_5[[#This Row],[First Name]], " ", SnC_5[[#This Row],[Last Name]])</f>
        <v>Cameron Meldrum</v>
      </c>
      <c r="C416" s="4">
        <f>IFERROR(YEAR(G416) - YEAR(INDEX(AthleteInfo[#Data], MATCH(SnC_5[[#This Row],[Full Name]], AthleteInfo[Full name], 0), 6)), 99)</f>
        <v>15</v>
      </c>
      <c r="D416" s="4">
        <f>IFERROR(INDEX(AthleteInfo[#Data], MATCH(SnC_5[[#This Row],[Full Name]], AthleteInfo[Full name], 0), 5), 99)</f>
        <v>2009</v>
      </c>
      <c r="E416" s="7" t="str" cm="1">
        <f t="array" ref="E416">IFERROR(IF(INDEX(AthleteInfo[#Data], MATCH(SnC_5[[#This Row],[Full Name]], AthleteInfo[Full name], 0), 2)&lt;&gt;"",INDEX(AthleteInfo[#Data], MATCH(SnC_5[[#This Row],[Full Name]], AthleteInfo[Full name], 0), 2), "Edit AthleteInfo Tab"), "Edit AthleteInfo Tab")</f>
        <v>M</v>
      </c>
      <c r="F416" s="6">
        <f>IFERROR(INT((G416 - INDEX(AthleteInfo[#Data], MATCH(SnC_5[[#This Row],[Full Name]], AthleteInfo[Full name], 0), 6))/365), 99)</f>
        <v>15</v>
      </c>
      <c r="G416" s="18">
        <v>45429</v>
      </c>
      <c r="H416" t="s">
        <v>882</v>
      </c>
      <c r="I416" t="s">
        <v>883</v>
      </c>
      <c r="J416">
        <v>68.39</v>
      </c>
      <c r="U416">
        <v>25</v>
      </c>
      <c r="V416">
        <v>50</v>
      </c>
      <c r="W416">
        <v>33</v>
      </c>
      <c r="AG416">
        <v>12</v>
      </c>
      <c r="AH416" s="1">
        <v>3.83</v>
      </c>
      <c r="AK416">
        <v>33.56</v>
      </c>
      <c r="AL416">
        <v>51.17</v>
      </c>
      <c r="AM416">
        <v>0.43</v>
      </c>
      <c r="AQ416" s="15" t="s">
        <v>866</v>
      </c>
    </row>
    <row r="417" spans="1:43">
      <c r="A417" s="3" t="str">
        <f>CONCATENATE(SnC_5[[#This Row],[Full Name]], "   ", TEXT(SnC_5[[#This Row],[Date]], "yyyy-mm-dd"))</f>
        <v>Cameron Etue   2024-05-17</v>
      </c>
      <c r="B417" s="3" t="str">
        <f>CONCATENATE(SnC_5[[#This Row],[First Name]], " ", SnC_5[[#This Row],[Last Name]])</f>
        <v>Cameron Etue</v>
      </c>
      <c r="C417" s="4">
        <f>IFERROR(YEAR(G417) - YEAR(INDEX(AthleteInfo[#Data], MATCH(SnC_5[[#This Row],[Full Name]], AthleteInfo[Full name], 0), 6)), 99)</f>
        <v>15</v>
      </c>
      <c r="D417" s="4">
        <f>IFERROR(INDEX(AthleteInfo[#Data], MATCH(SnC_5[[#This Row],[Full Name]], AthleteInfo[Full name], 0), 5), 99)</f>
        <v>2009</v>
      </c>
      <c r="E417" s="7" t="str" cm="1">
        <f t="array" ref="E417">IFERROR(IF(INDEX(AthleteInfo[#Data], MATCH(SnC_5[[#This Row],[Full Name]], AthleteInfo[Full name], 0), 2)&lt;&gt;"",INDEX(AthleteInfo[#Data], MATCH(SnC_5[[#This Row],[Full Name]], AthleteInfo[Full name], 0), 2), "Edit AthleteInfo Tab"), "Edit AthleteInfo Tab")</f>
        <v>M</v>
      </c>
      <c r="F417" s="6">
        <f>IFERROR(INT((G417 - INDEX(AthleteInfo[#Data], MATCH(SnC_5[[#This Row],[Full Name]], AthleteInfo[Full name], 0), 6))/365), 99)</f>
        <v>15</v>
      </c>
      <c r="G417" s="18">
        <v>45429</v>
      </c>
      <c r="H417" t="s">
        <v>882</v>
      </c>
      <c r="I417" t="s">
        <v>884</v>
      </c>
      <c r="J417">
        <v>78.61</v>
      </c>
      <c r="U417">
        <v>25</v>
      </c>
      <c r="V417">
        <v>20</v>
      </c>
      <c r="W417">
        <v>31</v>
      </c>
      <c r="AG417">
        <v>7</v>
      </c>
      <c r="AH417" s="1">
        <v>4.0999999999999996</v>
      </c>
      <c r="AK417">
        <v>32.090000000000003</v>
      </c>
      <c r="AL417">
        <v>50.82</v>
      </c>
      <c r="AM417">
        <v>0.28999999999999998</v>
      </c>
      <c r="AQ417" s="15" t="s">
        <v>861</v>
      </c>
    </row>
    <row r="418" spans="1:43">
      <c r="A418" s="3" t="str">
        <f>CONCATENATE(SnC_5[[#This Row],[Full Name]], "   ", TEXT(SnC_5[[#This Row],[Date]], "yyyy-mm-dd"))</f>
        <v>Carly Ram   2024-05-18</v>
      </c>
      <c r="B418" s="3" t="str">
        <f>CONCATENATE(SnC_5[[#This Row],[First Name]], " ", SnC_5[[#This Row],[Last Name]])</f>
        <v>Carly Ram</v>
      </c>
      <c r="C418" s="4">
        <f>IFERROR(YEAR(G418) - YEAR(INDEX(AthleteInfo[#Data], MATCH(SnC_5[[#This Row],[Full Name]], AthleteInfo[Full name], 0), 6)), 99)</f>
        <v>18</v>
      </c>
      <c r="D418" s="4">
        <f>IFERROR(INDEX(AthleteInfo[#Data], MATCH(SnC_5[[#This Row],[Full Name]], AthleteInfo[Full name], 0), 5), 99)</f>
        <v>2006</v>
      </c>
      <c r="E418" s="7" t="str" cm="1">
        <f t="array" ref="E418">IFERROR(IF(INDEX(AthleteInfo[#Data], MATCH(SnC_5[[#This Row],[Full Name]], AthleteInfo[Full name], 0), 2)&lt;&gt;"",INDEX(AthleteInfo[#Data], MATCH(SnC_5[[#This Row],[Full Name]], AthleteInfo[Full name], 0), 2), "Edit AthleteInfo Tab"), "Edit AthleteInfo Tab")</f>
        <v>F</v>
      </c>
      <c r="F418" s="6">
        <f>IFERROR(INT((G418 - INDEX(AthleteInfo[#Data], MATCH(SnC_5[[#This Row],[Full Name]], AthleteInfo[Full name], 0), 6))/365), 99)</f>
        <v>17</v>
      </c>
      <c r="G418" s="18">
        <v>45430</v>
      </c>
      <c r="H418" t="s">
        <v>647</v>
      </c>
      <c r="I418" t="s">
        <v>648</v>
      </c>
      <c r="J418">
        <v>58.79</v>
      </c>
      <c r="U418">
        <v>15</v>
      </c>
      <c r="V418">
        <v>44</v>
      </c>
      <c r="W418">
        <v>36</v>
      </c>
      <c r="AG418">
        <v>5</v>
      </c>
      <c r="AH418" s="1">
        <v>3.35</v>
      </c>
      <c r="AJ418">
        <v>3.91</v>
      </c>
      <c r="AK418">
        <v>19.87</v>
      </c>
      <c r="AL418">
        <v>36.93</v>
      </c>
      <c r="AM418">
        <v>0.19</v>
      </c>
      <c r="AP418">
        <v>3.52</v>
      </c>
      <c r="AQ418" t="s">
        <v>873</v>
      </c>
    </row>
    <row r="419" spans="1:43">
      <c r="A419" s="3" t="str">
        <f>CONCATENATE(SnC_5[[#This Row],[Full Name]], "   ", TEXT(SnC_5[[#This Row],[Date]], "yyyy-mm-dd"))</f>
        <v>Chloe Shivers   2024-05-18</v>
      </c>
      <c r="B419" s="3" t="str">
        <f>CONCATENATE(SnC_5[[#This Row],[First Name]], " ", SnC_5[[#This Row],[Last Name]])</f>
        <v>Chloe Shivers</v>
      </c>
      <c r="C419" s="4">
        <f>IFERROR(YEAR(G419) - YEAR(INDEX(AthleteInfo[#Data], MATCH(SnC_5[[#This Row],[Full Name]], AthleteInfo[Full name], 0), 6)), 99)</f>
        <v>17</v>
      </c>
      <c r="D419" s="4">
        <f>IFERROR(INDEX(AthleteInfo[#Data], MATCH(SnC_5[[#This Row],[Full Name]], AthleteInfo[Full name], 0), 5), 99)</f>
        <v>2007</v>
      </c>
      <c r="E419" s="7" t="str" cm="1">
        <f t="array" ref="E419">IFERROR(IF(INDEX(AthleteInfo[#Data], MATCH(SnC_5[[#This Row],[Full Name]], AthleteInfo[Full name], 0), 2)&lt;&gt;"",INDEX(AthleteInfo[#Data], MATCH(SnC_5[[#This Row],[Full Name]], AthleteInfo[Full name], 0), 2), "Edit AthleteInfo Tab"), "Edit AthleteInfo Tab")</f>
        <v>F</v>
      </c>
      <c r="F419" s="6">
        <f>IFERROR(INT((G419 - INDEX(AthleteInfo[#Data], MATCH(SnC_5[[#This Row],[Full Name]], AthleteInfo[Full name], 0), 6))/365), 99)</f>
        <v>17</v>
      </c>
      <c r="G419" s="18">
        <v>45430</v>
      </c>
      <c r="H419" t="s">
        <v>748</v>
      </c>
      <c r="I419" t="s">
        <v>822</v>
      </c>
      <c r="J419">
        <v>63.41</v>
      </c>
      <c r="U419">
        <v>15</v>
      </c>
      <c r="V419">
        <v>52</v>
      </c>
      <c r="W419">
        <v>47</v>
      </c>
      <c r="AG419">
        <v>9</v>
      </c>
      <c r="AH419" s="1">
        <v>3.61</v>
      </c>
      <c r="AJ419">
        <v>3.68</v>
      </c>
      <c r="AK419">
        <v>28.31</v>
      </c>
      <c r="AL419">
        <v>43.09</v>
      </c>
      <c r="AM419">
        <v>0.28000000000000003</v>
      </c>
      <c r="AP419">
        <v>3.97</v>
      </c>
      <c r="AQ419" t="s">
        <v>841</v>
      </c>
    </row>
    <row r="420" spans="1:43">
      <c r="A420" s="3" t="str">
        <f>CONCATENATE(SnC_5[[#This Row],[Full Name]], "   ", TEXT(SnC_5[[#This Row],[Date]], "yyyy-mm-dd"))</f>
        <v>Dawson Abraham   2024-05-17</v>
      </c>
      <c r="B420" s="3" t="str">
        <f>CONCATENATE(SnC_5[[#This Row],[First Name]], " ", SnC_5[[#This Row],[Last Name]])</f>
        <v>Dawson Abraham</v>
      </c>
      <c r="C420" s="4">
        <f>IFERROR(YEAR(G420) - YEAR(INDEX(AthleteInfo[#Data], MATCH(SnC_5[[#This Row],[Full Name]], AthleteInfo[Full name], 0), 6)), 99)</f>
        <v>15</v>
      </c>
      <c r="D420" s="4">
        <f>IFERROR(INDEX(AthleteInfo[#Data], MATCH(SnC_5[[#This Row],[Full Name]], AthleteInfo[Full name], 0), 5), 99)</f>
        <v>2009</v>
      </c>
      <c r="E420" s="7" t="str" cm="1">
        <f t="array" ref="E420">IFERROR(IF(INDEX(AthleteInfo[#Data], MATCH(SnC_5[[#This Row],[Full Name]], AthleteInfo[Full name], 0), 2)&lt;&gt;"",INDEX(AthleteInfo[#Data], MATCH(SnC_5[[#This Row],[Full Name]], AthleteInfo[Full name], 0), 2), "Edit AthleteInfo Tab"), "Edit AthleteInfo Tab")</f>
        <v>M</v>
      </c>
      <c r="F420" s="6">
        <f>IFERROR(INT((G420 - INDEX(AthleteInfo[#Data], MATCH(SnC_5[[#This Row],[Full Name]], AthleteInfo[Full name], 0), 6))/365), 99)</f>
        <v>15</v>
      </c>
      <c r="G420" s="18">
        <v>45429</v>
      </c>
      <c r="H420" t="s">
        <v>885</v>
      </c>
      <c r="I420" t="s">
        <v>641</v>
      </c>
      <c r="J420">
        <v>50.06</v>
      </c>
      <c r="U420">
        <v>25</v>
      </c>
      <c r="V420">
        <v>35</v>
      </c>
      <c r="W420">
        <v>13</v>
      </c>
      <c r="AG420">
        <v>12</v>
      </c>
      <c r="AH420" s="1">
        <v>3.05</v>
      </c>
      <c r="AK420">
        <v>25.9</v>
      </c>
      <c r="AL420">
        <v>42.74</v>
      </c>
      <c r="AM420">
        <v>0.33</v>
      </c>
      <c r="AQ420" s="15" t="s">
        <v>866</v>
      </c>
    </row>
    <row r="421" spans="1:43">
      <c r="A421" s="3" t="str">
        <f>CONCATENATE(SnC_5[[#This Row],[Full Name]], "   ", TEXT(SnC_5[[#This Row],[Date]], "yyyy-mm-dd"))</f>
        <v>Eamon Wilson   2024-05-18</v>
      </c>
      <c r="B421" s="3" t="str">
        <f>CONCATENATE(SnC_5[[#This Row],[First Name]], " ", SnC_5[[#This Row],[Last Name]])</f>
        <v>Eamon Wilson</v>
      </c>
      <c r="C421" s="4">
        <f>IFERROR(YEAR(G421) - YEAR(INDEX(AthleteInfo[#Data], MATCH(SnC_5[[#This Row],[Full Name]], AthleteInfo[Full name], 0), 6)), 99)</f>
        <v>18</v>
      </c>
      <c r="D421" s="4">
        <f>IFERROR(INDEX(AthleteInfo[#Data], MATCH(SnC_5[[#This Row],[Full Name]], AthleteInfo[Full name], 0), 5), 99)</f>
        <v>2006</v>
      </c>
      <c r="E421" s="7" t="str" cm="1">
        <f t="array" ref="E421">IFERROR(IF(INDEX(AthleteInfo[#Data], MATCH(SnC_5[[#This Row],[Full Name]], AthleteInfo[Full name], 0), 2)&lt;&gt;"",INDEX(AthleteInfo[#Data], MATCH(SnC_5[[#This Row],[Full Name]], AthleteInfo[Full name], 0), 2), "Edit AthleteInfo Tab"), "Edit AthleteInfo Tab")</f>
        <v>M</v>
      </c>
      <c r="F421" s="6">
        <f>IFERROR(INT((G421 - INDEX(AthleteInfo[#Data], MATCH(SnC_5[[#This Row],[Full Name]], AthleteInfo[Full name], 0), 6))/365), 99)</f>
        <v>18</v>
      </c>
      <c r="G421" s="18">
        <v>45430</v>
      </c>
      <c r="H421" t="s">
        <v>635</v>
      </c>
      <c r="I421" t="s">
        <v>566</v>
      </c>
      <c r="J421">
        <v>72.67</v>
      </c>
      <c r="U421">
        <v>25</v>
      </c>
      <c r="V421">
        <v>48</v>
      </c>
      <c r="W421">
        <v>50</v>
      </c>
      <c r="AG421">
        <v>16</v>
      </c>
      <c r="AH421" s="1">
        <v>4.3499999999999996</v>
      </c>
      <c r="AJ421">
        <v>3.01</v>
      </c>
      <c r="AK421">
        <v>29.06</v>
      </c>
      <c r="AL421">
        <v>43.84</v>
      </c>
      <c r="AM421">
        <v>0.31</v>
      </c>
      <c r="AP421">
        <v>3.92</v>
      </c>
      <c r="AQ421" t="s">
        <v>841</v>
      </c>
    </row>
    <row r="422" spans="1:43">
      <c r="A422" s="3" t="str">
        <f>CONCATENATE(SnC_5[[#This Row],[Full Name]], "   ", TEXT(SnC_5[[#This Row],[Date]], "yyyy-mm-dd"))</f>
        <v>Elia Comeau   2024-05-18</v>
      </c>
      <c r="B422" s="3" t="str">
        <f>CONCATENATE(SnC_5[[#This Row],[First Name]], " ", SnC_5[[#This Row],[Last Name]])</f>
        <v>Elia Comeau</v>
      </c>
      <c r="C422" s="4">
        <f>IFERROR(YEAR(G422) - YEAR(INDEX(AthleteInfo[#Data], MATCH(SnC_5[[#This Row],[Full Name]], AthleteInfo[Full name], 0), 6)), 99)</f>
        <v>15</v>
      </c>
      <c r="D422" s="4">
        <f>IFERROR(INDEX(AthleteInfo[#Data], MATCH(SnC_5[[#This Row],[Full Name]], AthleteInfo[Full name], 0), 5), 99)</f>
        <v>2009</v>
      </c>
      <c r="E422" s="7" t="str" cm="1">
        <f t="array" ref="E422">IFERROR(IF(INDEX(AthleteInfo[#Data], MATCH(SnC_5[[#This Row],[Full Name]], AthleteInfo[Full name], 0), 2)&lt;&gt;"",INDEX(AthleteInfo[#Data], MATCH(SnC_5[[#This Row],[Full Name]], AthleteInfo[Full name], 0), 2), "Edit AthleteInfo Tab"), "Edit AthleteInfo Tab")</f>
        <v>F</v>
      </c>
      <c r="F422" s="6">
        <f>IFERROR(INT((G422 - INDEX(AthleteInfo[#Data], MATCH(SnC_5[[#This Row],[Full Name]], AthleteInfo[Full name], 0), 6))/365), 99)</f>
        <v>14</v>
      </c>
      <c r="G422" s="18">
        <v>45430</v>
      </c>
      <c r="H422" t="s">
        <v>886</v>
      </c>
      <c r="I422" t="s">
        <v>797</v>
      </c>
      <c r="J422">
        <v>51.29</v>
      </c>
      <c r="U422">
        <v>15</v>
      </c>
      <c r="V422">
        <v>30</v>
      </c>
      <c r="W422">
        <v>31</v>
      </c>
      <c r="AG422">
        <v>0</v>
      </c>
      <c r="AH422" s="1">
        <v>2.2999999999999998</v>
      </c>
      <c r="AK422">
        <v>19.399999999999999</v>
      </c>
      <c r="AL422">
        <v>35.07</v>
      </c>
      <c r="AM422">
        <v>0.24</v>
      </c>
      <c r="AQ422" s="15" t="s">
        <v>861</v>
      </c>
    </row>
    <row r="423" spans="1:43">
      <c r="A423" s="3" t="str">
        <f>CONCATENATE(SnC_5[[#This Row],[Full Name]], "   ", TEXT(SnC_5[[#This Row],[Date]], "yyyy-mm-dd"))</f>
        <v>Ella Fuller   2024-05-17</v>
      </c>
      <c r="B423" s="3" t="str">
        <f>CONCATENATE(SnC_5[[#This Row],[First Name]], " ", SnC_5[[#This Row],[Last Name]])</f>
        <v>Ella Fuller</v>
      </c>
      <c r="C423" s="4">
        <f>IFERROR(YEAR(G423) - YEAR(INDEX(AthleteInfo[#Data], MATCH(SnC_5[[#This Row],[Full Name]], AthleteInfo[Full name], 0), 6)), 99)</f>
        <v>15</v>
      </c>
      <c r="D423" s="4">
        <f>IFERROR(INDEX(AthleteInfo[#Data], MATCH(SnC_5[[#This Row],[Full Name]], AthleteInfo[Full name], 0), 5), 99)</f>
        <v>2009</v>
      </c>
      <c r="E423" s="7" t="str" cm="1">
        <f t="array" ref="E423">IFERROR(IF(INDEX(AthleteInfo[#Data], MATCH(SnC_5[[#This Row],[Full Name]], AthleteInfo[Full name], 0), 2)&lt;&gt;"",INDEX(AthleteInfo[#Data], MATCH(SnC_5[[#This Row],[Full Name]], AthleteInfo[Full name], 0), 2), "Edit AthleteInfo Tab"), "Edit AthleteInfo Tab")</f>
        <v>F</v>
      </c>
      <c r="F423" s="6">
        <f>IFERROR(INT((G423 - INDEX(AthleteInfo[#Data], MATCH(SnC_5[[#This Row],[Full Name]], AthleteInfo[Full name], 0), 6))/365), 99)</f>
        <v>14</v>
      </c>
      <c r="G423" s="18">
        <v>45429</v>
      </c>
      <c r="H423" t="s">
        <v>823</v>
      </c>
      <c r="I423" t="s">
        <v>887</v>
      </c>
      <c r="J423">
        <v>48.97</v>
      </c>
      <c r="U423">
        <v>15</v>
      </c>
      <c r="V423">
        <v>40</v>
      </c>
      <c r="W423">
        <v>61</v>
      </c>
      <c r="AG423">
        <v>11</v>
      </c>
      <c r="AH423" s="1">
        <v>2.52</v>
      </c>
      <c r="AK423">
        <v>32.479999999999997</v>
      </c>
      <c r="AL423">
        <v>48.26</v>
      </c>
      <c r="AM423">
        <v>0.38</v>
      </c>
      <c r="AQ423" s="15" t="s">
        <v>888</v>
      </c>
    </row>
    <row r="424" spans="1:43">
      <c r="A424" s="3" t="str">
        <f>CONCATENATE(SnC_5[[#This Row],[Full Name]], "   ", TEXT(SnC_5[[#This Row],[Date]], "yyyy-mm-dd"))</f>
        <v>Ella Svenson   2024-05-18</v>
      </c>
      <c r="B424" s="3" t="str">
        <f>CONCATENATE(SnC_5[[#This Row],[First Name]], " ", SnC_5[[#This Row],[Last Name]])</f>
        <v>Ella Svenson</v>
      </c>
      <c r="C424" s="4">
        <f>IFERROR(YEAR(G424) - YEAR(INDEX(AthleteInfo[#Data], MATCH(SnC_5[[#This Row],[Full Name]], AthleteInfo[Full name], 0), 6)), 99)</f>
        <v>17</v>
      </c>
      <c r="D424" s="4">
        <f>IFERROR(INDEX(AthleteInfo[#Data], MATCH(SnC_5[[#This Row],[Full Name]], AthleteInfo[Full name], 0), 5), 99)</f>
        <v>2007</v>
      </c>
      <c r="E424" s="7" t="str" cm="1">
        <f t="array" ref="E424">IFERROR(IF(INDEX(AthleteInfo[#Data], MATCH(SnC_5[[#This Row],[Full Name]], AthleteInfo[Full name], 0), 2)&lt;&gt;"",INDEX(AthleteInfo[#Data], MATCH(SnC_5[[#This Row],[Full Name]], AthleteInfo[Full name], 0), 2), "Edit AthleteInfo Tab"), "Edit AthleteInfo Tab")</f>
        <v>F</v>
      </c>
      <c r="F424" s="6">
        <f>IFERROR(INT((G424 - INDEX(AthleteInfo[#Data], MATCH(SnC_5[[#This Row],[Full Name]], AthleteInfo[Full name], 0), 6))/365), 99)</f>
        <v>16</v>
      </c>
      <c r="G424" s="18">
        <v>45430</v>
      </c>
      <c r="H424" t="s">
        <v>823</v>
      </c>
      <c r="I424" t="s">
        <v>824</v>
      </c>
      <c r="J424">
        <v>62.57</v>
      </c>
      <c r="U424">
        <v>15</v>
      </c>
      <c r="V424">
        <v>33</v>
      </c>
      <c r="W424">
        <v>26</v>
      </c>
      <c r="AG424">
        <v>1</v>
      </c>
      <c r="AH424" s="1">
        <v>3.21</v>
      </c>
      <c r="AJ424">
        <v>3.21</v>
      </c>
      <c r="AK424">
        <v>23.8</v>
      </c>
      <c r="AL424">
        <v>40.200000000000003</v>
      </c>
      <c r="AM424">
        <v>0.17</v>
      </c>
      <c r="AP424">
        <v>3.38</v>
      </c>
      <c r="AQ424" t="s">
        <v>889</v>
      </c>
    </row>
    <row r="425" spans="1:43">
      <c r="A425" s="3" t="str">
        <f>CONCATENATE(SnC_5[[#This Row],[Full Name]], "   ", TEXT(SnC_5[[#This Row],[Date]], "yyyy-mm-dd"))</f>
        <v>Ember Smith   2024-05-17</v>
      </c>
      <c r="B425" s="3" t="str">
        <f>CONCATENATE(SnC_5[[#This Row],[First Name]], " ", SnC_5[[#This Row],[Last Name]])</f>
        <v>Ember Smith</v>
      </c>
      <c r="C425" s="4">
        <f>IFERROR(YEAR(G425) - YEAR(INDEX(AthleteInfo[#Data], MATCH(SnC_5[[#This Row],[Full Name]], AthleteInfo[Full name], 0), 6)), 99)</f>
        <v>15</v>
      </c>
      <c r="D425" s="4">
        <f>IFERROR(INDEX(AthleteInfo[#Data], MATCH(SnC_5[[#This Row],[Full Name]], AthleteInfo[Full name], 0), 5), 99)</f>
        <v>2009</v>
      </c>
      <c r="E425" s="7" t="str" cm="1">
        <f t="array" ref="E425">IFERROR(IF(INDEX(AthleteInfo[#Data], MATCH(SnC_5[[#This Row],[Full Name]], AthleteInfo[Full name], 0), 2)&lt;&gt;"",INDEX(AthleteInfo[#Data], MATCH(SnC_5[[#This Row],[Full Name]], AthleteInfo[Full name], 0), 2), "Edit AthleteInfo Tab"), "Edit AthleteInfo Tab")</f>
        <v>F</v>
      </c>
      <c r="F425" s="6">
        <f>IFERROR(INT((G425 - INDEX(AthleteInfo[#Data], MATCH(SnC_5[[#This Row],[Full Name]], AthleteInfo[Full name], 0), 6))/365), 99)</f>
        <v>14</v>
      </c>
      <c r="G425" s="18">
        <v>45429</v>
      </c>
      <c r="H425" t="s">
        <v>890</v>
      </c>
      <c r="I425" t="s">
        <v>817</v>
      </c>
      <c r="J425">
        <v>51.41</v>
      </c>
      <c r="U425">
        <v>15</v>
      </c>
      <c r="V425">
        <v>38</v>
      </c>
      <c r="W425">
        <v>30</v>
      </c>
      <c r="AG425">
        <v>4</v>
      </c>
      <c r="AH425" s="1">
        <v>2.36</v>
      </c>
      <c r="AK425">
        <v>20.010000000000002</v>
      </c>
      <c r="AL425">
        <v>37.630000000000003</v>
      </c>
      <c r="AM425">
        <v>0.2</v>
      </c>
      <c r="AQ425" s="15" t="s">
        <v>861</v>
      </c>
    </row>
    <row r="426" spans="1:43">
      <c r="A426" s="3" t="str">
        <f>CONCATENATE(SnC_5[[#This Row],[Full Name]], "   ", TEXT(SnC_5[[#This Row],[Date]], "yyyy-mm-dd"))</f>
        <v>Emelie Kvick   2024-05-17</v>
      </c>
      <c r="B426" s="3" t="str">
        <f>CONCATENATE(SnC_5[[#This Row],[First Name]], " ", SnC_5[[#This Row],[Last Name]])</f>
        <v>Emelie Kvick</v>
      </c>
      <c r="C426" s="4">
        <f>IFERROR(YEAR(G426) - YEAR(INDEX(AthleteInfo[#Data], MATCH(SnC_5[[#This Row],[Full Name]], AthleteInfo[Full name], 0), 6)), 99)</f>
        <v>15</v>
      </c>
      <c r="D426" s="4">
        <f>IFERROR(INDEX(AthleteInfo[#Data], MATCH(SnC_5[[#This Row],[Full Name]], AthleteInfo[Full name], 0), 5), 99)</f>
        <v>2009</v>
      </c>
      <c r="E426" s="7" t="str" cm="1">
        <f t="array" ref="E426">IFERROR(IF(INDEX(AthleteInfo[#Data], MATCH(SnC_5[[#This Row],[Full Name]], AthleteInfo[Full name], 0), 2)&lt;&gt;"",INDEX(AthleteInfo[#Data], MATCH(SnC_5[[#This Row],[Full Name]], AthleteInfo[Full name], 0), 2), "Edit AthleteInfo Tab"), "Edit AthleteInfo Tab")</f>
        <v>F</v>
      </c>
      <c r="F426" s="6">
        <f>IFERROR(INT((G426 - INDEX(AthleteInfo[#Data], MATCH(SnC_5[[#This Row],[Full Name]], AthleteInfo[Full name], 0), 6))/365), 99)</f>
        <v>14</v>
      </c>
      <c r="G426" s="18">
        <v>45429</v>
      </c>
      <c r="H426" t="s">
        <v>891</v>
      </c>
      <c r="I426" t="s">
        <v>892</v>
      </c>
      <c r="J426">
        <v>63.44</v>
      </c>
      <c r="U426">
        <v>15</v>
      </c>
      <c r="V426">
        <v>54</v>
      </c>
      <c r="W426">
        <v>52</v>
      </c>
      <c r="AG426">
        <v>6</v>
      </c>
      <c r="AH426" s="1">
        <v>3.23</v>
      </c>
      <c r="AK426">
        <v>22.73</v>
      </c>
      <c r="AL426">
        <v>40.53</v>
      </c>
      <c r="AM426">
        <v>0.33</v>
      </c>
      <c r="AQ426" t="s">
        <v>846</v>
      </c>
    </row>
    <row r="427" spans="1:43">
      <c r="A427" s="3" t="str">
        <f>CONCATENATE(SnC_5[[#This Row],[Full Name]], "   ", TEXT(SnC_5[[#This Row],[Date]], "yyyy-mm-dd"))</f>
        <v>Eula Palmer Bird   2024-05-17</v>
      </c>
      <c r="B427" s="3" t="str">
        <f>CONCATENATE(SnC_5[[#This Row],[First Name]], " ", SnC_5[[#This Row],[Last Name]])</f>
        <v>Eula Palmer Bird</v>
      </c>
      <c r="C427" s="4">
        <f>IFERROR(YEAR(G427) - YEAR(INDEX(AthleteInfo[#Data], MATCH(SnC_5[[#This Row],[Full Name]], AthleteInfo[Full name], 0), 6)), 99)</f>
        <v>15</v>
      </c>
      <c r="D427" s="4">
        <f>IFERROR(INDEX(AthleteInfo[#Data], MATCH(SnC_5[[#This Row],[Full Name]], AthleteInfo[Full name], 0), 5), 99)</f>
        <v>2009</v>
      </c>
      <c r="E427" s="7" t="str" cm="1">
        <f t="array" ref="E427">IFERROR(IF(INDEX(AthleteInfo[#Data], MATCH(SnC_5[[#This Row],[Full Name]], AthleteInfo[Full name], 0), 2)&lt;&gt;"",INDEX(AthleteInfo[#Data], MATCH(SnC_5[[#This Row],[Full Name]], AthleteInfo[Full name], 0), 2), "Edit AthleteInfo Tab"), "Edit AthleteInfo Tab")</f>
        <v>F</v>
      </c>
      <c r="F427" s="6">
        <f>IFERROR(INT((G427 - INDEX(AthleteInfo[#Data], MATCH(SnC_5[[#This Row],[Full Name]], AthleteInfo[Full name], 0), 6))/365), 99)</f>
        <v>15</v>
      </c>
      <c r="G427" s="18">
        <v>45429</v>
      </c>
      <c r="H427" t="s">
        <v>893</v>
      </c>
      <c r="I427" t="s">
        <v>894</v>
      </c>
      <c r="J427">
        <v>55.13</v>
      </c>
      <c r="U427">
        <v>15</v>
      </c>
      <c r="V427">
        <v>30</v>
      </c>
      <c r="W427">
        <v>44</v>
      </c>
      <c r="AG427">
        <v>4</v>
      </c>
      <c r="AH427" s="1">
        <v>3</v>
      </c>
      <c r="AK427">
        <v>23.79</v>
      </c>
      <c r="AL427">
        <v>42.12</v>
      </c>
      <c r="AM427">
        <v>0.26</v>
      </c>
      <c r="AQ427" s="15" t="s">
        <v>861</v>
      </c>
    </row>
    <row r="428" spans="1:43">
      <c r="A428" s="3" t="str">
        <f>CONCATENATE(SnC_5[[#This Row],[Full Name]], "   ", TEXT(SnC_5[[#This Row],[Date]], "yyyy-mm-dd"))</f>
        <v>Finn Redman   2024-05-18</v>
      </c>
      <c r="B428" s="3" t="str">
        <f>CONCATENATE(SnC_5[[#This Row],[First Name]], " ", SnC_5[[#This Row],[Last Name]])</f>
        <v>Finn Redman</v>
      </c>
      <c r="C428" s="4">
        <f>IFERROR(YEAR(G428) - YEAR(INDEX(AthleteInfo[#Data], MATCH(SnC_5[[#This Row],[Full Name]], AthleteInfo[Full name], 0), 6)), 99)</f>
        <v>17</v>
      </c>
      <c r="D428" s="4">
        <f>IFERROR(INDEX(AthleteInfo[#Data], MATCH(SnC_5[[#This Row],[Full Name]], AthleteInfo[Full name], 0), 5), 99)</f>
        <v>2007</v>
      </c>
      <c r="E428" s="7" t="str" cm="1">
        <f t="array" ref="E428">IFERROR(IF(INDEX(AthleteInfo[#Data], MATCH(SnC_5[[#This Row],[Full Name]], AthleteInfo[Full name], 0), 2)&lt;&gt;"",INDEX(AthleteInfo[#Data], MATCH(SnC_5[[#This Row],[Full Name]], AthleteInfo[Full name], 0), 2), "Edit AthleteInfo Tab"), "Edit AthleteInfo Tab")</f>
        <v>M</v>
      </c>
      <c r="F428" s="6">
        <f>IFERROR(INT((G428 - INDEX(AthleteInfo[#Data], MATCH(SnC_5[[#This Row],[Full Name]], AthleteInfo[Full name], 0), 6))/365), 99)</f>
        <v>17</v>
      </c>
      <c r="G428" s="18">
        <v>45430</v>
      </c>
      <c r="H428" t="s">
        <v>618</v>
      </c>
      <c r="I428" t="s">
        <v>619</v>
      </c>
      <c r="J428">
        <v>79.41</v>
      </c>
      <c r="U428">
        <v>25</v>
      </c>
      <c r="V428">
        <v>67</v>
      </c>
      <c r="W428">
        <v>43</v>
      </c>
      <c r="AG428">
        <v>17</v>
      </c>
      <c r="AH428" s="1">
        <v>4.93</v>
      </c>
      <c r="AJ428">
        <v>3.02</v>
      </c>
      <c r="AK428">
        <v>39.92</v>
      </c>
      <c r="AL428">
        <v>54.66</v>
      </c>
      <c r="AM428">
        <v>0.4</v>
      </c>
      <c r="AP428">
        <v>5.08</v>
      </c>
      <c r="AQ428" s="15" t="s">
        <v>866</v>
      </c>
    </row>
    <row r="429" spans="1:43">
      <c r="A429" s="3" t="str">
        <f>CONCATENATE(SnC_5[[#This Row],[Full Name]], "   ", TEXT(SnC_5[[#This Row],[Date]], "yyyy-mm-dd"))</f>
        <v>Fiona Woodman   2024-05-18</v>
      </c>
      <c r="B429" s="3" t="str">
        <f>CONCATENATE(SnC_5[[#This Row],[First Name]], " ", SnC_5[[#This Row],[Last Name]])</f>
        <v>Fiona Woodman</v>
      </c>
      <c r="C429" s="4">
        <f>IFERROR(YEAR(G429) - YEAR(INDEX(AthleteInfo[#Data], MATCH(SnC_5[[#This Row],[Full Name]], AthleteInfo[Full name], 0), 6)), 99)</f>
        <v>16</v>
      </c>
      <c r="D429" s="4">
        <f>IFERROR(INDEX(AthleteInfo[#Data], MATCH(SnC_5[[#This Row],[Full Name]], AthleteInfo[Full name], 0), 5), 99)</f>
        <v>2008</v>
      </c>
      <c r="E429" s="7" t="str" cm="1">
        <f t="array" ref="E429">IFERROR(IF(INDEX(AthleteInfo[#Data], MATCH(SnC_5[[#This Row],[Full Name]], AthleteInfo[Full name], 0), 2)&lt;&gt;"",INDEX(AthleteInfo[#Data], MATCH(SnC_5[[#This Row],[Full Name]], AthleteInfo[Full name], 0), 2), "Edit AthleteInfo Tab"), "Edit AthleteInfo Tab")</f>
        <v>F</v>
      </c>
      <c r="F429" s="6">
        <f>IFERROR(INT((G429 - INDEX(AthleteInfo[#Data], MATCH(SnC_5[[#This Row],[Full Name]], AthleteInfo[Full name], 0), 6))/365), 99)</f>
        <v>15</v>
      </c>
      <c r="G429" s="18">
        <v>45430</v>
      </c>
      <c r="H429" t="s">
        <v>825</v>
      </c>
      <c r="I429" t="s">
        <v>826</v>
      </c>
      <c r="J429">
        <v>56.76</v>
      </c>
      <c r="U429">
        <v>15</v>
      </c>
      <c r="V429">
        <v>48</v>
      </c>
      <c r="W429">
        <v>30</v>
      </c>
      <c r="AG429">
        <v>7</v>
      </c>
      <c r="AH429" s="1">
        <v>2.7</v>
      </c>
      <c r="AJ429">
        <v>3.84</v>
      </c>
      <c r="AK429">
        <v>21.21</v>
      </c>
      <c r="AL429">
        <v>38.409999999999997</v>
      </c>
      <c r="AM429">
        <v>0.18</v>
      </c>
      <c r="AP429">
        <v>2.92</v>
      </c>
      <c r="AQ429" t="s">
        <v>895</v>
      </c>
    </row>
    <row r="430" spans="1:43">
      <c r="A430" s="3" t="str">
        <f>CONCATENATE(SnC_5[[#This Row],[Full Name]], "   ", TEXT(SnC_5[[#This Row],[Date]], "yyyy-mm-dd"))</f>
        <v>Gabby Hoehn   2024-05-17</v>
      </c>
      <c r="B430" s="3" t="str">
        <f>CONCATENATE(SnC_5[[#This Row],[First Name]], " ", SnC_5[[#This Row],[Last Name]])</f>
        <v>Gabby Hoehn</v>
      </c>
      <c r="C430" s="4">
        <f>IFERROR(YEAR(G430) - YEAR(INDEX(AthleteInfo[#Data], MATCH(SnC_5[[#This Row],[Full Name]], AthleteInfo[Full name], 0), 6)), 99)</f>
        <v>17</v>
      </c>
      <c r="D430" s="4">
        <f>IFERROR(INDEX(AthleteInfo[#Data], MATCH(SnC_5[[#This Row],[Full Name]], AthleteInfo[Full name], 0), 5), 99)</f>
        <v>2007</v>
      </c>
      <c r="E430" s="7" t="str" cm="1">
        <f t="array" ref="E430">IFERROR(IF(INDEX(AthleteInfo[#Data], MATCH(SnC_5[[#This Row],[Full Name]], AthleteInfo[Full name], 0), 2)&lt;&gt;"",INDEX(AthleteInfo[#Data], MATCH(SnC_5[[#This Row],[Full Name]], AthleteInfo[Full name], 0), 2), "Edit AthleteInfo Tab"), "Edit AthleteInfo Tab")</f>
        <v>F</v>
      </c>
      <c r="F430" s="6">
        <f>IFERROR(INT((G430 - INDEX(AthleteInfo[#Data], MATCH(SnC_5[[#This Row],[Full Name]], AthleteInfo[Full name], 0), 6))/365), 99)</f>
        <v>16</v>
      </c>
      <c r="G430" s="18">
        <v>45429</v>
      </c>
      <c r="H430" t="s">
        <v>896</v>
      </c>
      <c r="I430" t="s">
        <v>897</v>
      </c>
      <c r="J430">
        <v>72.31</v>
      </c>
      <c r="U430">
        <v>15</v>
      </c>
      <c r="V430">
        <v>40</v>
      </c>
      <c r="W430">
        <v>51</v>
      </c>
      <c r="AG430">
        <v>2</v>
      </c>
      <c r="AH430" s="1">
        <v>3.03</v>
      </c>
      <c r="AK430">
        <v>27.17</v>
      </c>
      <c r="AL430">
        <v>44.78</v>
      </c>
      <c r="AM430">
        <v>0.33</v>
      </c>
      <c r="AQ430" s="15" t="s">
        <v>861</v>
      </c>
    </row>
    <row r="431" spans="1:43">
      <c r="A431" s="3" t="str">
        <f>CONCATENATE(SnC_5[[#This Row],[Full Name]], "   ", TEXT(SnC_5[[#This Row],[Date]], "yyyy-mm-dd"))</f>
        <v>Gabriel Janz   2024-05-17</v>
      </c>
      <c r="B431" s="3" t="str">
        <f>CONCATENATE(SnC_5[[#This Row],[First Name]], " ", SnC_5[[#This Row],[Last Name]])</f>
        <v>Gabriel Janz</v>
      </c>
      <c r="C431" s="4">
        <f>IFERROR(YEAR(G431) - YEAR(INDEX(AthleteInfo[#Data], MATCH(SnC_5[[#This Row],[Full Name]], AthleteInfo[Full name], 0), 6)), 99)</f>
        <v>15</v>
      </c>
      <c r="D431" s="4">
        <f>IFERROR(INDEX(AthleteInfo[#Data], MATCH(SnC_5[[#This Row],[Full Name]], AthleteInfo[Full name], 0), 5), 99)</f>
        <v>2009</v>
      </c>
      <c r="E431" s="7" t="str" cm="1">
        <f t="array" ref="E431">IFERROR(IF(INDEX(AthleteInfo[#Data], MATCH(SnC_5[[#This Row],[Full Name]], AthleteInfo[Full name], 0), 2)&lt;&gt;"",INDEX(AthleteInfo[#Data], MATCH(SnC_5[[#This Row],[Full Name]], AthleteInfo[Full name], 0), 2), "Edit AthleteInfo Tab"), "Edit AthleteInfo Tab")</f>
        <v>M</v>
      </c>
      <c r="F431" s="6">
        <f>IFERROR(INT((G431 - INDEX(AthleteInfo[#Data], MATCH(SnC_5[[#This Row],[Full Name]], AthleteInfo[Full name], 0), 6))/365), 99)</f>
        <v>15</v>
      </c>
      <c r="G431" s="18">
        <v>45429</v>
      </c>
      <c r="H431" t="s">
        <v>530</v>
      </c>
      <c r="I431" t="s">
        <v>898</v>
      </c>
      <c r="J431">
        <v>68.81</v>
      </c>
      <c r="U431">
        <v>25</v>
      </c>
      <c r="V431">
        <v>49</v>
      </c>
      <c r="W431">
        <v>48</v>
      </c>
      <c r="AG431">
        <v>11</v>
      </c>
      <c r="AH431" s="1">
        <v>4</v>
      </c>
      <c r="AK431">
        <v>31.81</v>
      </c>
      <c r="AL431">
        <v>49.11</v>
      </c>
      <c r="AM431">
        <v>0.37</v>
      </c>
      <c r="AQ431" t="s">
        <v>846</v>
      </c>
    </row>
    <row r="432" spans="1:43">
      <c r="A432" s="3" t="str">
        <f>CONCATENATE(SnC_5[[#This Row],[Full Name]], "   ", TEXT(SnC_5[[#This Row],[Date]], "yyyy-mm-dd"))</f>
        <v>Gavin Chatterton   2024-05-18</v>
      </c>
      <c r="B432" s="3" t="str">
        <f>CONCATENATE(SnC_5[[#This Row],[First Name]], " ", SnC_5[[#This Row],[Last Name]])</f>
        <v>Gavin Chatterton</v>
      </c>
      <c r="C432" s="4">
        <f>IFERROR(YEAR(G432) - YEAR(INDEX(AthleteInfo[#Data], MATCH(SnC_5[[#This Row],[Full Name]], AthleteInfo[Full name], 0), 6)), 99)</f>
        <v>17</v>
      </c>
      <c r="D432" s="4">
        <f>IFERROR(INDEX(AthleteInfo[#Data], MATCH(SnC_5[[#This Row],[Full Name]], AthleteInfo[Full name], 0), 5), 99)</f>
        <v>2007</v>
      </c>
      <c r="E432" s="7" t="str" cm="1">
        <f t="array" ref="E432">IFERROR(IF(INDEX(AthleteInfo[#Data], MATCH(SnC_5[[#This Row],[Full Name]], AthleteInfo[Full name], 0), 2)&lt;&gt;"",INDEX(AthleteInfo[#Data], MATCH(SnC_5[[#This Row],[Full Name]], AthleteInfo[Full name], 0), 2), "Edit AthleteInfo Tab"), "Edit AthleteInfo Tab")</f>
        <v>M</v>
      </c>
      <c r="F432" s="6">
        <f>IFERROR(INT((G432 - INDEX(AthleteInfo[#Data], MATCH(SnC_5[[#This Row],[Full Name]], AthleteInfo[Full name], 0), 6))/365), 99)</f>
        <v>17</v>
      </c>
      <c r="G432" s="18">
        <v>45430</v>
      </c>
      <c r="H432" t="s">
        <v>750</v>
      </c>
      <c r="I432" t="s">
        <v>585</v>
      </c>
      <c r="J432">
        <v>64.989999999999995</v>
      </c>
      <c r="U432">
        <v>25</v>
      </c>
      <c r="V432">
        <v>56</v>
      </c>
      <c r="W432">
        <v>34</v>
      </c>
      <c r="AG432">
        <v>19</v>
      </c>
      <c r="AH432" s="1">
        <v>4.46</v>
      </c>
      <c r="AJ432">
        <v>3.1</v>
      </c>
      <c r="AK432">
        <v>39.159999999999997</v>
      </c>
      <c r="AL432">
        <v>54.67</v>
      </c>
      <c r="AM432">
        <v>0.38</v>
      </c>
      <c r="AP432">
        <v>4.6500000000000004</v>
      </c>
      <c r="AQ432" t="s">
        <v>866</v>
      </c>
    </row>
    <row r="433" spans="1:43">
      <c r="A433" s="3" t="str">
        <f>CONCATENATE(SnC_5[[#This Row],[Full Name]], "   ", TEXT(SnC_5[[#This Row],[Date]], "yyyy-mm-dd"))</f>
        <v>Isabella Pighin   2024-05-18</v>
      </c>
      <c r="B433" s="3" t="str">
        <f>CONCATENATE(SnC_5[[#This Row],[First Name]], " ", SnC_5[[#This Row],[Last Name]])</f>
        <v>Isabella Pighin</v>
      </c>
      <c r="C433" s="4">
        <f>IFERROR(YEAR(G433) - YEAR(INDEX(AthleteInfo[#Data], MATCH(SnC_5[[#This Row],[Full Name]], AthleteInfo[Full name], 0), 6)), 99)</f>
        <v>18</v>
      </c>
      <c r="D433" s="4">
        <f>IFERROR(INDEX(AthleteInfo[#Data], MATCH(SnC_5[[#This Row],[Full Name]], AthleteInfo[Full name], 0), 5), 99)</f>
        <v>2006</v>
      </c>
      <c r="E433" s="7" t="str" cm="1">
        <f t="array" ref="E433">IFERROR(IF(INDEX(AthleteInfo[#Data], MATCH(SnC_5[[#This Row],[Full Name]], AthleteInfo[Full name], 0), 2)&lt;&gt;"",INDEX(AthleteInfo[#Data], MATCH(SnC_5[[#This Row],[Full Name]], AthleteInfo[Full name], 0), 2), "Edit AthleteInfo Tab"), "Edit AthleteInfo Tab")</f>
        <v>F</v>
      </c>
      <c r="F433" s="6">
        <f>IFERROR(INT((G433 - INDEX(AthleteInfo[#Data], MATCH(SnC_5[[#This Row],[Full Name]], AthleteInfo[Full name], 0), 6))/365), 99)</f>
        <v>18</v>
      </c>
      <c r="G433" s="18">
        <v>45430</v>
      </c>
      <c r="H433" t="s">
        <v>652</v>
      </c>
      <c r="I433" t="s">
        <v>653</v>
      </c>
      <c r="J433">
        <v>60.05</v>
      </c>
      <c r="U433">
        <v>15</v>
      </c>
      <c r="V433">
        <v>47</v>
      </c>
      <c r="W433">
        <v>58</v>
      </c>
      <c r="AG433">
        <v>9</v>
      </c>
      <c r="AH433" s="1">
        <v>3.1</v>
      </c>
      <c r="AJ433">
        <v>3</v>
      </c>
      <c r="AK433">
        <v>24.97</v>
      </c>
      <c r="AL433">
        <v>42.79</v>
      </c>
      <c r="AM433">
        <v>0.23</v>
      </c>
      <c r="AP433">
        <v>4.0999999999999996</v>
      </c>
      <c r="AQ433" t="s">
        <v>841</v>
      </c>
    </row>
    <row r="434" spans="1:43">
      <c r="A434" s="3" t="str">
        <f>CONCATENATE(SnC_5[[#This Row],[Full Name]], "   ", TEXT(SnC_5[[#This Row],[Date]], "yyyy-mm-dd"))</f>
        <v>Joe Kitamura   2024-05-18</v>
      </c>
      <c r="B434" s="3" t="str">
        <f>CONCATENATE(SnC_5[[#This Row],[First Name]], " ", SnC_5[[#This Row],[Last Name]])</f>
        <v>Joe Kitamura</v>
      </c>
      <c r="C434" s="4">
        <f>IFERROR(YEAR(G434) - YEAR(INDEX(AthleteInfo[#Data], MATCH(SnC_5[[#This Row],[Full Name]], AthleteInfo[Full name], 0), 6)), 99)</f>
        <v>18</v>
      </c>
      <c r="D434" s="4">
        <f>IFERROR(INDEX(AthleteInfo[#Data], MATCH(SnC_5[[#This Row],[Full Name]], AthleteInfo[Full name], 0), 5), 99)</f>
        <v>2006</v>
      </c>
      <c r="E434" s="7" t="str" cm="1">
        <f t="array" ref="E434">IFERROR(IF(INDEX(AthleteInfo[#Data], MATCH(SnC_5[[#This Row],[Full Name]], AthleteInfo[Full name], 0), 2)&lt;&gt;"",INDEX(AthleteInfo[#Data], MATCH(SnC_5[[#This Row],[Full Name]], AthleteInfo[Full name], 0), 2), "Edit AthleteInfo Tab"), "Edit AthleteInfo Tab")</f>
        <v>M</v>
      </c>
      <c r="F434" s="6">
        <f>IFERROR(INT((G434 - INDEX(AthleteInfo[#Data], MATCH(SnC_5[[#This Row],[Full Name]], AthleteInfo[Full name], 0), 6))/365), 99)</f>
        <v>18</v>
      </c>
      <c r="G434" s="18">
        <v>45430</v>
      </c>
      <c r="H434" t="s">
        <v>489</v>
      </c>
      <c r="I434" t="s">
        <v>620</v>
      </c>
      <c r="J434">
        <v>70.2</v>
      </c>
      <c r="U434">
        <v>25</v>
      </c>
      <c r="V434">
        <v>58</v>
      </c>
      <c r="W434">
        <v>45</v>
      </c>
      <c r="AG434">
        <v>19</v>
      </c>
      <c r="AH434" s="1">
        <v>4.3499999999999996</v>
      </c>
      <c r="AJ434">
        <v>3.34</v>
      </c>
      <c r="AK434">
        <v>41.51</v>
      </c>
      <c r="AL434">
        <v>58.33</v>
      </c>
      <c r="AM434">
        <v>0.39</v>
      </c>
      <c r="AP434">
        <v>5.62</v>
      </c>
      <c r="AQ434" s="15" t="s">
        <v>866</v>
      </c>
    </row>
    <row r="435" spans="1:43">
      <c r="A435" s="3" t="str">
        <f>CONCATENATE(SnC_5[[#This Row],[Full Name]], "   ", TEXT(SnC_5[[#This Row],[Date]], "yyyy-mm-dd"))</f>
        <v>Kai Redman   2024-05-17</v>
      </c>
      <c r="B435" s="3" t="str">
        <f>CONCATENATE(SnC_5[[#This Row],[First Name]], " ", SnC_5[[#This Row],[Last Name]])</f>
        <v>Kai Redman</v>
      </c>
      <c r="C435" s="4">
        <f>IFERROR(YEAR(G435) - YEAR(INDEX(AthleteInfo[#Data], MATCH(SnC_5[[#This Row],[Full Name]], AthleteInfo[Full name], 0), 6)), 99)</f>
        <v>15</v>
      </c>
      <c r="D435" s="4">
        <f>IFERROR(INDEX(AthleteInfo[#Data], MATCH(SnC_5[[#This Row],[Full Name]], AthleteInfo[Full name], 0), 5), 99)</f>
        <v>2009</v>
      </c>
      <c r="E435" s="7" t="str" cm="1">
        <f t="array" ref="E435">IFERROR(IF(INDEX(AthleteInfo[#Data], MATCH(SnC_5[[#This Row],[Full Name]], AthleteInfo[Full name], 0), 2)&lt;&gt;"",INDEX(AthleteInfo[#Data], MATCH(SnC_5[[#This Row],[Full Name]], AthleteInfo[Full name], 0), 2), "Edit AthleteInfo Tab"), "Edit AthleteInfo Tab")</f>
        <v>M</v>
      </c>
      <c r="F435" s="6">
        <f>IFERROR(INT((G435 - INDEX(AthleteInfo[#Data], MATCH(SnC_5[[#This Row],[Full Name]], AthleteInfo[Full name], 0), 6))/365), 99)</f>
        <v>15</v>
      </c>
      <c r="G435" s="18">
        <v>45429</v>
      </c>
      <c r="H435" t="s">
        <v>899</v>
      </c>
      <c r="I435" t="s">
        <v>619</v>
      </c>
      <c r="J435">
        <v>63.06</v>
      </c>
      <c r="U435">
        <v>25</v>
      </c>
      <c r="V435">
        <v>43</v>
      </c>
      <c r="W435">
        <v>29</v>
      </c>
      <c r="AG435">
        <v>12</v>
      </c>
      <c r="AH435" s="1">
        <v>3.85</v>
      </c>
      <c r="AK435">
        <v>32.04</v>
      </c>
      <c r="AL435">
        <v>45.96</v>
      </c>
      <c r="AM435">
        <v>0.37</v>
      </c>
      <c r="AQ435" s="15" t="s">
        <v>866</v>
      </c>
    </row>
    <row r="436" spans="1:43">
      <c r="A436" s="3" t="str">
        <f>CONCATENATE(SnC_5[[#This Row],[Full Name]], "   ", TEXT(SnC_5[[#This Row],[Date]], "yyyy-mm-dd"))</f>
        <v>Kiara Pighin   2024-05-18</v>
      </c>
      <c r="B436" s="3" t="str">
        <f>CONCATENATE(SnC_5[[#This Row],[First Name]], " ", SnC_5[[#This Row],[Last Name]])</f>
        <v>Kiara Pighin</v>
      </c>
      <c r="C436" s="4">
        <f>IFERROR(YEAR(G436) - YEAR(INDEX(AthleteInfo[#Data], MATCH(SnC_5[[#This Row],[Full Name]], AthleteInfo[Full name], 0), 6)), 99)</f>
        <v>17</v>
      </c>
      <c r="D436" s="4">
        <f>IFERROR(INDEX(AthleteInfo[#Data], MATCH(SnC_5[[#This Row],[Full Name]], AthleteInfo[Full name], 0), 5), 99)</f>
        <v>2007</v>
      </c>
      <c r="E436" s="7" t="str" cm="1">
        <f t="array" ref="E436">IFERROR(IF(INDEX(AthleteInfo[#Data], MATCH(SnC_5[[#This Row],[Full Name]], AthleteInfo[Full name], 0), 2)&lt;&gt;"",INDEX(AthleteInfo[#Data], MATCH(SnC_5[[#This Row],[Full Name]], AthleteInfo[Full name], 0), 2), "Edit AthleteInfo Tab"), "Edit AthleteInfo Tab")</f>
        <v>F</v>
      </c>
      <c r="F436" s="6">
        <f>IFERROR(INT((G436 - INDEX(AthleteInfo[#Data], MATCH(SnC_5[[#This Row],[Full Name]], AthleteInfo[Full name], 0), 6))/365), 99)</f>
        <v>16</v>
      </c>
      <c r="G436" s="18">
        <v>45430</v>
      </c>
      <c r="H436" t="s">
        <v>704</v>
      </c>
      <c r="I436" t="s">
        <v>653</v>
      </c>
      <c r="J436">
        <v>56.07</v>
      </c>
      <c r="U436">
        <v>15</v>
      </c>
      <c r="V436">
        <v>49</v>
      </c>
      <c r="W436">
        <v>49</v>
      </c>
      <c r="AG436">
        <v>5</v>
      </c>
      <c r="AH436" s="1">
        <v>3</v>
      </c>
      <c r="AJ436">
        <v>3.02</v>
      </c>
      <c r="AK436">
        <v>23.38</v>
      </c>
      <c r="AL436">
        <v>41.74</v>
      </c>
      <c r="AM436">
        <v>0.33</v>
      </c>
      <c r="AP436">
        <v>3.62</v>
      </c>
      <c r="AQ436" t="s">
        <v>841</v>
      </c>
    </row>
    <row r="437" spans="1:43">
      <c r="A437" s="3" t="str">
        <f>CONCATENATE(SnC_5[[#This Row],[Full Name]], "   ", TEXT(SnC_5[[#This Row],[Date]], "yyyy-mm-dd"))</f>
        <v>Koby Clark   2024-05-18</v>
      </c>
      <c r="B437" s="3" t="str">
        <f>CONCATENATE(SnC_5[[#This Row],[First Name]], " ", SnC_5[[#This Row],[Last Name]])</f>
        <v>Koby Clark</v>
      </c>
      <c r="C437" s="4">
        <f>IFERROR(YEAR(G437) - YEAR(INDEX(AthleteInfo[#Data], MATCH(SnC_5[[#This Row],[Full Name]], AthleteInfo[Full name], 0), 6)), 99)</f>
        <v>17</v>
      </c>
      <c r="D437" s="4">
        <f>IFERROR(INDEX(AthleteInfo[#Data], MATCH(SnC_5[[#This Row],[Full Name]], AthleteInfo[Full name], 0), 5), 99)</f>
        <v>2007</v>
      </c>
      <c r="E437" s="7" t="str" cm="1">
        <f t="array" ref="E437">IFERROR(IF(INDEX(AthleteInfo[#Data], MATCH(SnC_5[[#This Row],[Full Name]], AthleteInfo[Full name], 0), 2)&lt;&gt;"",INDEX(AthleteInfo[#Data], MATCH(SnC_5[[#This Row],[Full Name]], AthleteInfo[Full name], 0), 2), "Edit AthleteInfo Tab"), "Edit AthleteInfo Tab")</f>
        <v>M</v>
      </c>
      <c r="F437" s="6">
        <f>IFERROR(INT((G437 - INDEX(AthleteInfo[#Data], MATCH(SnC_5[[#This Row],[Full Name]], AthleteInfo[Full name], 0), 6))/365), 99)</f>
        <v>17</v>
      </c>
      <c r="G437" s="18">
        <v>45430</v>
      </c>
      <c r="H437" t="s">
        <v>774</v>
      </c>
      <c r="I437" t="s">
        <v>775</v>
      </c>
      <c r="J437">
        <v>73.67</v>
      </c>
      <c r="U437">
        <v>25</v>
      </c>
      <c r="V437">
        <v>34</v>
      </c>
      <c r="W437">
        <v>26</v>
      </c>
      <c r="AG437">
        <v>7</v>
      </c>
      <c r="AH437" s="1">
        <v>4.2300000000000004</v>
      </c>
      <c r="AJ437">
        <v>2.77</v>
      </c>
      <c r="AK437">
        <v>35.15</v>
      </c>
      <c r="AL437">
        <v>49.46</v>
      </c>
      <c r="AM437">
        <v>0.3</v>
      </c>
      <c r="AP437">
        <v>3.76</v>
      </c>
      <c r="AQ437" t="s">
        <v>861</v>
      </c>
    </row>
    <row r="438" spans="1:43">
      <c r="A438" s="3" t="str">
        <f>CONCATENATE(SnC_5[[#This Row],[Full Name]], "   ", TEXT(SnC_5[[#This Row],[Date]], "yyyy-mm-dd"))</f>
        <v>Lex Hostyn   2024-05-17</v>
      </c>
      <c r="B438" s="3" t="str">
        <f>CONCATENATE(SnC_5[[#This Row],[First Name]], " ", SnC_5[[#This Row],[Last Name]])</f>
        <v>Lex Hostyn</v>
      </c>
      <c r="C438" s="4">
        <f>IFERROR(YEAR(G438) - YEAR(INDEX(AthleteInfo[#Data], MATCH(SnC_5[[#This Row],[Full Name]], AthleteInfo[Full name], 0), 6)), 99)</f>
        <v>15</v>
      </c>
      <c r="D438" s="4">
        <f>IFERROR(INDEX(AthleteInfo[#Data], MATCH(SnC_5[[#This Row],[Full Name]], AthleteInfo[Full name], 0), 5), 99)</f>
        <v>2009</v>
      </c>
      <c r="E438" s="7" t="str" cm="1">
        <f t="array" ref="E438">IFERROR(IF(INDEX(AthleteInfo[#Data], MATCH(SnC_5[[#This Row],[Full Name]], AthleteInfo[Full name], 0), 2)&lt;&gt;"",INDEX(AthleteInfo[#Data], MATCH(SnC_5[[#This Row],[Full Name]], AthleteInfo[Full name], 0), 2), "Edit AthleteInfo Tab"), "Edit AthleteInfo Tab")</f>
        <v>M</v>
      </c>
      <c r="F438" s="6">
        <f>IFERROR(INT((G438 - INDEX(AthleteInfo[#Data], MATCH(SnC_5[[#This Row],[Full Name]], AthleteInfo[Full name], 0), 6))/365), 99)</f>
        <v>15</v>
      </c>
      <c r="G438" s="18">
        <v>45429</v>
      </c>
      <c r="H438" t="s">
        <v>900</v>
      </c>
      <c r="I438" t="s">
        <v>772</v>
      </c>
      <c r="J438">
        <v>78.16</v>
      </c>
      <c r="U438">
        <v>25</v>
      </c>
      <c r="V438">
        <v>51</v>
      </c>
      <c r="W438">
        <v>37</v>
      </c>
      <c r="AG438">
        <v>11</v>
      </c>
      <c r="AH438" s="1">
        <v>4.03</v>
      </c>
      <c r="AK438">
        <v>41.3</v>
      </c>
      <c r="AL438">
        <v>55.57</v>
      </c>
      <c r="AM438">
        <v>0.3</v>
      </c>
      <c r="AQ438" s="15" t="s">
        <v>866</v>
      </c>
    </row>
    <row r="439" spans="1:43">
      <c r="A439" s="3" t="str">
        <f>CONCATENATE(SnC_5[[#This Row],[Full Name]], "   ", TEXT(SnC_5[[#This Row],[Date]], "yyyy-mm-dd"))</f>
        <v>Louison Dubief   2024-05-18</v>
      </c>
      <c r="B439" s="3" t="str">
        <f>CONCATENATE(SnC_5[[#This Row],[First Name]], " ", SnC_5[[#This Row],[Last Name]])</f>
        <v>Louison Dubief</v>
      </c>
      <c r="C439" s="4">
        <f>IFERROR(YEAR(G439) - YEAR(INDEX(AthleteInfo[#Data], MATCH(SnC_5[[#This Row],[Full Name]], AthleteInfo[Full name], 0), 6)), 99)</f>
        <v>18</v>
      </c>
      <c r="D439" s="4">
        <f>IFERROR(INDEX(AthleteInfo[#Data], MATCH(SnC_5[[#This Row],[Full Name]], AthleteInfo[Full name], 0), 5), 99)</f>
        <v>2006</v>
      </c>
      <c r="E439" s="7" t="str" cm="1">
        <f t="array" ref="E439">IFERROR(IF(INDEX(AthleteInfo[#Data], MATCH(SnC_5[[#This Row],[Full Name]], AthleteInfo[Full name], 0), 2)&lt;&gt;"",INDEX(AthleteInfo[#Data], MATCH(SnC_5[[#This Row],[Full Name]], AthleteInfo[Full name], 0), 2), "Edit AthleteInfo Tab"), "Edit AthleteInfo Tab")</f>
        <v>F</v>
      </c>
      <c r="F439" s="6">
        <f>IFERROR(INT((G439 - INDEX(AthleteInfo[#Data], MATCH(SnC_5[[#This Row],[Full Name]], AthleteInfo[Full name], 0), 6))/365), 99)</f>
        <v>17</v>
      </c>
      <c r="G439" s="18">
        <v>45430</v>
      </c>
      <c r="H439" t="s">
        <v>828</v>
      </c>
      <c r="I439" t="s">
        <v>829</v>
      </c>
      <c r="J439">
        <v>52.02</v>
      </c>
      <c r="U439">
        <v>15</v>
      </c>
      <c r="V439">
        <v>50</v>
      </c>
      <c r="W439">
        <v>48</v>
      </c>
      <c r="AG439">
        <v>13</v>
      </c>
      <c r="AH439" s="1">
        <v>3.01</v>
      </c>
      <c r="AK439">
        <v>28.27</v>
      </c>
      <c r="AL439">
        <v>45.69</v>
      </c>
      <c r="AM439">
        <v>0.28999999999999998</v>
      </c>
      <c r="AP439">
        <v>3.44</v>
      </c>
      <c r="AQ439" t="s">
        <v>866</v>
      </c>
    </row>
    <row r="440" spans="1:43">
      <c r="A440" s="3" t="str">
        <f>CONCATENATE(SnC_5[[#This Row],[Full Name]], "   ", TEXT(SnC_5[[#This Row],[Date]], "yyyy-mm-dd"))</f>
        <v>Luc Austin   2024-05-17</v>
      </c>
      <c r="B440" s="3" t="str">
        <f>CONCATENATE(SnC_5[[#This Row],[First Name]], " ", SnC_5[[#This Row],[Last Name]])</f>
        <v>Luc Austin</v>
      </c>
      <c r="C440" s="4">
        <f>IFERROR(YEAR(G440) - YEAR(INDEX(AthleteInfo[#Data], MATCH(SnC_5[[#This Row],[Full Name]], AthleteInfo[Full name], 0), 6)), 99)</f>
        <v>15</v>
      </c>
      <c r="D440" s="4">
        <f>IFERROR(INDEX(AthleteInfo[#Data], MATCH(SnC_5[[#This Row],[Full Name]], AthleteInfo[Full name], 0), 5), 99)</f>
        <v>2009</v>
      </c>
      <c r="E440" s="7" t="str" cm="1">
        <f t="array" ref="E440">IFERROR(IF(INDEX(AthleteInfo[#Data], MATCH(SnC_5[[#This Row],[Full Name]], AthleteInfo[Full name], 0), 2)&lt;&gt;"",INDEX(AthleteInfo[#Data], MATCH(SnC_5[[#This Row],[Full Name]], AthleteInfo[Full name], 0), 2), "Edit AthleteInfo Tab"), "Edit AthleteInfo Tab")</f>
        <v>M</v>
      </c>
      <c r="F440" s="6">
        <f>IFERROR(INT((G440 - INDEX(AthleteInfo[#Data], MATCH(SnC_5[[#This Row],[Full Name]], AthleteInfo[Full name], 0), 6))/365), 99)</f>
        <v>15</v>
      </c>
      <c r="G440" s="18">
        <v>45429</v>
      </c>
      <c r="H440" t="s">
        <v>901</v>
      </c>
      <c r="I440" t="s">
        <v>902</v>
      </c>
      <c r="J440">
        <v>78.27</v>
      </c>
      <c r="U440">
        <v>25</v>
      </c>
      <c r="V440">
        <v>60</v>
      </c>
      <c r="W440">
        <v>46</v>
      </c>
      <c r="AG440">
        <v>11</v>
      </c>
      <c r="AH440" s="1">
        <v>4.6500000000000004</v>
      </c>
      <c r="AK440">
        <v>30.86</v>
      </c>
      <c r="AL440">
        <v>49.98</v>
      </c>
      <c r="AM440">
        <v>0.64</v>
      </c>
      <c r="AQ440" s="15" t="s">
        <v>866</v>
      </c>
    </row>
    <row r="441" spans="1:43">
      <c r="A441" s="3" t="str">
        <f>CONCATENATE(SnC_5[[#This Row],[Full Name]], "   ", TEXT(SnC_5[[#This Row],[Date]], "yyyy-mm-dd"))</f>
        <v>Lucas Gitt   2024-05-18</v>
      </c>
      <c r="B441" s="3" t="str">
        <f>CONCATENATE(SnC_5[[#This Row],[First Name]], " ", SnC_5[[#This Row],[Last Name]])</f>
        <v>Lucas Gitt</v>
      </c>
      <c r="C441" s="4">
        <f>IFERROR(YEAR(G441) - YEAR(INDEX(AthleteInfo[#Data], MATCH(SnC_5[[#This Row],[Full Name]], AthleteInfo[Full name], 0), 6)), 99)</f>
        <v>17</v>
      </c>
      <c r="D441" s="4">
        <f>IFERROR(INDEX(AthleteInfo[#Data], MATCH(SnC_5[[#This Row],[Full Name]], AthleteInfo[Full name], 0), 5), 99)</f>
        <v>2007</v>
      </c>
      <c r="E441" s="7" t="str" cm="1">
        <f t="array" ref="E441">IFERROR(IF(INDEX(AthleteInfo[#Data], MATCH(SnC_5[[#This Row],[Full Name]], AthleteInfo[Full name], 0), 2)&lt;&gt;"",INDEX(AthleteInfo[#Data], MATCH(SnC_5[[#This Row],[Full Name]], AthleteInfo[Full name], 0), 2), "Edit AthleteInfo Tab"), "Edit AthleteInfo Tab")</f>
        <v>M</v>
      </c>
      <c r="F441" s="6">
        <f>IFERROR(INT((G441 - INDEX(AthleteInfo[#Data], MATCH(SnC_5[[#This Row],[Full Name]], AthleteInfo[Full name], 0), 6))/365), 99)</f>
        <v>17</v>
      </c>
      <c r="G441" s="18">
        <v>45430</v>
      </c>
      <c r="H441" t="s">
        <v>479</v>
      </c>
      <c r="I441" t="s">
        <v>720</v>
      </c>
      <c r="J441">
        <v>73.59</v>
      </c>
      <c r="U441">
        <v>25</v>
      </c>
      <c r="V441">
        <v>76</v>
      </c>
      <c r="W441">
        <v>57</v>
      </c>
      <c r="AG441">
        <v>14</v>
      </c>
      <c r="AH441" s="1">
        <v>4.95</v>
      </c>
      <c r="AJ441">
        <v>2.38</v>
      </c>
      <c r="AK441">
        <v>37.43</v>
      </c>
      <c r="AL441">
        <v>53.84</v>
      </c>
      <c r="AM441">
        <v>0.47</v>
      </c>
      <c r="AP441">
        <v>4.66</v>
      </c>
      <c r="AQ441" t="s">
        <v>866</v>
      </c>
    </row>
    <row r="442" spans="1:43">
      <c r="A442" s="3" t="str">
        <f>CONCATENATE(SnC_5[[#This Row],[Full Name]], "   ", TEXT(SnC_5[[#This Row],[Date]], "yyyy-mm-dd"))</f>
        <v>Madelaine Galik   2024-05-18</v>
      </c>
      <c r="B442" s="3" t="str">
        <f>CONCATENATE(SnC_5[[#This Row],[First Name]], " ", SnC_5[[#This Row],[Last Name]])</f>
        <v>Madelaine Galik</v>
      </c>
      <c r="C442" s="4">
        <f>IFERROR(YEAR(G442) - YEAR(INDEX(AthleteInfo[#Data], MATCH(SnC_5[[#This Row],[Full Name]], AthleteInfo[Full name], 0), 6)), 99)</f>
        <v>18</v>
      </c>
      <c r="D442" s="4">
        <f>IFERROR(INDEX(AthleteInfo[#Data], MATCH(SnC_5[[#This Row],[Full Name]], AthleteInfo[Full name], 0), 5), 99)</f>
        <v>2006</v>
      </c>
      <c r="E442" s="7" t="str" cm="1">
        <f t="array" ref="E442">IFERROR(IF(INDEX(AthleteInfo[#Data], MATCH(SnC_5[[#This Row],[Full Name]], AthleteInfo[Full name], 0), 2)&lt;&gt;"",INDEX(AthleteInfo[#Data], MATCH(SnC_5[[#This Row],[Full Name]], AthleteInfo[Full name], 0), 2), "Edit AthleteInfo Tab"), "Edit AthleteInfo Tab")</f>
        <v>F</v>
      </c>
      <c r="F442" s="6">
        <f>IFERROR(INT((G442 - INDEX(AthleteInfo[#Data], MATCH(SnC_5[[#This Row],[Full Name]], AthleteInfo[Full name], 0), 6))/365), 99)</f>
        <v>17</v>
      </c>
      <c r="G442" s="18">
        <v>45430</v>
      </c>
      <c r="H442" t="s">
        <v>630</v>
      </c>
      <c r="I442" t="s">
        <v>631</v>
      </c>
      <c r="J442">
        <v>72.03</v>
      </c>
      <c r="U442">
        <v>15</v>
      </c>
      <c r="V442">
        <v>71</v>
      </c>
      <c r="W442">
        <v>73</v>
      </c>
      <c r="AG442">
        <v>2</v>
      </c>
      <c r="AH442" s="1">
        <v>3.55</v>
      </c>
      <c r="AJ442">
        <v>3.83</v>
      </c>
      <c r="AK442">
        <v>22</v>
      </c>
      <c r="AL442">
        <v>36.69</v>
      </c>
      <c r="AM442">
        <v>0.24</v>
      </c>
      <c r="AP442">
        <v>3.15</v>
      </c>
      <c r="AQ442" t="s">
        <v>846</v>
      </c>
    </row>
    <row r="443" spans="1:43">
      <c r="A443" s="3" t="str">
        <f>CONCATENATE(SnC_5[[#This Row],[Full Name]], "   ", TEXT(SnC_5[[#This Row],[Date]], "yyyy-mm-dd"))</f>
        <v>Madeleine Wilkie   2024-05-18</v>
      </c>
      <c r="B443" s="3" t="str">
        <f>CONCATENATE(SnC_5[[#This Row],[First Name]], " ", SnC_5[[#This Row],[Last Name]])</f>
        <v>Madeleine Wilkie</v>
      </c>
      <c r="C443" s="4">
        <f>IFERROR(YEAR(G443) - YEAR(INDEX(AthleteInfo[#Data], MATCH(SnC_5[[#This Row],[Full Name]], AthleteInfo[Full name], 0), 6)), 99)</f>
        <v>17</v>
      </c>
      <c r="D443" s="4">
        <f>IFERROR(INDEX(AthleteInfo[#Data], MATCH(SnC_5[[#This Row],[Full Name]], AthleteInfo[Full name], 0), 5), 99)</f>
        <v>2007</v>
      </c>
      <c r="E443" s="7" t="str" cm="1">
        <f t="array" ref="E443">IFERROR(IF(INDEX(AthleteInfo[#Data], MATCH(SnC_5[[#This Row],[Full Name]], AthleteInfo[Full name], 0), 2)&lt;&gt;"",INDEX(AthleteInfo[#Data], MATCH(SnC_5[[#This Row],[Full Name]], AthleteInfo[Full name], 0), 2), "Edit AthleteInfo Tab"), "Edit AthleteInfo Tab")</f>
        <v>F</v>
      </c>
      <c r="F443" s="6">
        <f>IFERROR(INT((G443 - INDEX(AthleteInfo[#Data], MATCH(SnC_5[[#This Row],[Full Name]], AthleteInfo[Full name], 0), 6))/365), 99)</f>
        <v>16</v>
      </c>
      <c r="G443" s="18">
        <v>45430</v>
      </c>
      <c r="H443" t="s">
        <v>903</v>
      </c>
      <c r="I443" t="s">
        <v>493</v>
      </c>
      <c r="J443">
        <v>59.01</v>
      </c>
      <c r="U443">
        <v>15</v>
      </c>
      <c r="V443">
        <v>32</v>
      </c>
      <c r="W443">
        <v>34</v>
      </c>
      <c r="AG443">
        <v>0</v>
      </c>
      <c r="AH443" s="1">
        <v>2.9</v>
      </c>
      <c r="AJ443">
        <v>3.72</v>
      </c>
      <c r="AK443">
        <v>26.21</v>
      </c>
      <c r="AL443">
        <v>42.16</v>
      </c>
      <c r="AM443">
        <v>0.27</v>
      </c>
      <c r="AP443">
        <v>3.06</v>
      </c>
      <c r="AQ443" t="s">
        <v>904</v>
      </c>
    </row>
    <row r="444" spans="1:43">
      <c r="A444" s="3" t="str">
        <f>CONCATENATE(SnC_5[[#This Row],[Full Name]], "   ", TEXT(SnC_5[[#This Row],[Date]], "yyyy-mm-dd"))</f>
        <v>Magnus Sandell   2024-05-17</v>
      </c>
      <c r="B444" s="3" t="str">
        <f>CONCATENATE(SnC_5[[#This Row],[First Name]], " ", SnC_5[[#This Row],[Last Name]])</f>
        <v>Magnus Sandell</v>
      </c>
      <c r="C444" s="4">
        <f>IFERROR(YEAR(G444) - YEAR(INDEX(AthleteInfo[#Data], MATCH(SnC_5[[#This Row],[Full Name]], AthleteInfo[Full name], 0), 6)), 99)</f>
        <v>15</v>
      </c>
      <c r="D444" s="4">
        <f>IFERROR(INDEX(AthleteInfo[#Data], MATCH(SnC_5[[#This Row],[Full Name]], AthleteInfo[Full name], 0), 5), 99)</f>
        <v>2009</v>
      </c>
      <c r="E444" s="7" t="str" cm="1">
        <f t="array" ref="E444">IFERROR(IF(INDEX(AthleteInfo[#Data], MATCH(SnC_5[[#This Row],[Full Name]], AthleteInfo[Full name], 0), 2)&lt;&gt;"",INDEX(AthleteInfo[#Data], MATCH(SnC_5[[#This Row],[Full Name]], AthleteInfo[Full name], 0), 2), "Edit AthleteInfo Tab"), "Edit AthleteInfo Tab")</f>
        <v>M</v>
      </c>
      <c r="F444" s="6">
        <f>IFERROR(INT((G444 - INDEX(AthleteInfo[#Data], MATCH(SnC_5[[#This Row],[Full Name]], AthleteInfo[Full name], 0), 6))/365), 99)</f>
        <v>15</v>
      </c>
      <c r="G444" s="18">
        <v>45429</v>
      </c>
      <c r="H444" t="s">
        <v>905</v>
      </c>
      <c r="I444" t="s">
        <v>906</v>
      </c>
      <c r="J444">
        <v>60.57</v>
      </c>
      <c r="U444">
        <v>25</v>
      </c>
      <c r="V444">
        <v>21</v>
      </c>
      <c r="W444">
        <v>14</v>
      </c>
      <c r="AG444">
        <v>9</v>
      </c>
      <c r="AH444" s="1">
        <v>3.72</v>
      </c>
      <c r="AK444">
        <v>32.43</v>
      </c>
      <c r="AL444">
        <v>43.51</v>
      </c>
      <c r="AM444">
        <v>0.26</v>
      </c>
      <c r="AQ444" s="15" t="s">
        <v>866</v>
      </c>
    </row>
    <row r="445" spans="1:43">
      <c r="A445" s="3" t="str">
        <f>CONCATENATE(SnC_5[[#This Row],[Full Name]], "   ", TEXT(SnC_5[[#This Row],[Date]], "yyyy-mm-dd"))</f>
        <v>Mark Shapovalov   2024-05-18</v>
      </c>
      <c r="B445" s="3" t="str">
        <f>CONCATENATE(SnC_5[[#This Row],[First Name]], " ", SnC_5[[#This Row],[Last Name]])</f>
        <v>Mark Shapovalov</v>
      </c>
      <c r="C445" s="4">
        <f>IFERROR(YEAR(G445) - YEAR(INDEX(AthleteInfo[#Data], MATCH(SnC_5[[#This Row],[Full Name]], AthleteInfo[Full name], 0), 6)), 99)</f>
        <v>16</v>
      </c>
      <c r="D445" s="4">
        <f>IFERROR(INDEX(AthleteInfo[#Data], MATCH(SnC_5[[#This Row],[Full Name]], AthleteInfo[Full name], 0), 5), 99)</f>
        <v>2008</v>
      </c>
      <c r="E445" s="7" t="str" cm="1">
        <f t="array" ref="E445">IFERROR(IF(INDEX(AthleteInfo[#Data], MATCH(SnC_5[[#This Row],[Full Name]], AthleteInfo[Full name], 0), 2)&lt;&gt;"",INDEX(AthleteInfo[#Data], MATCH(SnC_5[[#This Row],[Full Name]], AthleteInfo[Full name], 0), 2), "Edit AthleteInfo Tab"), "Edit AthleteInfo Tab")</f>
        <v>M</v>
      </c>
      <c r="F445" s="6">
        <f>IFERROR(INT((G445 - INDEX(AthleteInfo[#Data], MATCH(SnC_5[[#This Row],[Full Name]], AthleteInfo[Full name], 0), 6))/365), 99)</f>
        <v>15</v>
      </c>
      <c r="G445" s="18">
        <v>45430</v>
      </c>
      <c r="H445" t="s">
        <v>830</v>
      </c>
      <c r="I445" t="s">
        <v>831</v>
      </c>
      <c r="J445">
        <v>68.56</v>
      </c>
      <c r="U445">
        <v>25</v>
      </c>
      <c r="V445">
        <v>62</v>
      </c>
      <c r="W445">
        <v>34</v>
      </c>
      <c r="AG445">
        <v>12</v>
      </c>
      <c r="AH445" s="1">
        <v>3.61</v>
      </c>
      <c r="AJ445">
        <v>2.4</v>
      </c>
      <c r="AK445">
        <v>24.52</v>
      </c>
      <c r="AL445">
        <v>38.51</v>
      </c>
      <c r="AM445">
        <v>0.24</v>
      </c>
      <c r="AQ445" s="15" t="s">
        <v>866</v>
      </c>
    </row>
    <row r="446" spans="1:43">
      <c r="A446" s="3" t="str">
        <f>CONCATENATE(SnC_5[[#This Row],[Full Name]], "   ", TEXT(SnC_5[[#This Row],[Date]], "yyyy-mm-dd"))</f>
        <v>Maya Abraham   2024-05-18</v>
      </c>
      <c r="B446" s="3" t="str">
        <f>CONCATENATE(SnC_5[[#This Row],[First Name]], " ", SnC_5[[#This Row],[Last Name]])</f>
        <v>Maya Abraham</v>
      </c>
      <c r="C446" s="4">
        <f>IFERROR(YEAR(G446) - YEAR(INDEX(AthleteInfo[#Data], MATCH(SnC_5[[#This Row],[Full Name]], AthleteInfo[Full name], 0), 6)), 99)</f>
        <v>18</v>
      </c>
      <c r="D446" s="4">
        <f>IFERROR(INDEX(AthleteInfo[#Data], MATCH(SnC_5[[#This Row],[Full Name]], AthleteInfo[Full name], 0), 5), 99)</f>
        <v>2006</v>
      </c>
      <c r="E446" s="7" t="str" cm="1">
        <f t="array" ref="E446">IFERROR(IF(INDEX(AthleteInfo[#Data], MATCH(SnC_5[[#This Row],[Full Name]], AthleteInfo[Full name], 0), 2)&lt;&gt;"",INDEX(AthleteInfo[#Data], MATCH(SnC_5[[#This Row],[Full Name]], AthleteInfo[Full name], 0), 2), "Edit AthleteInfo Tab"), "Edit AthleteInfo Tab")</f>
        <v>F</v>
      </c>
      <c r="F446" s="6">
        <f>IFERROR(INT((G446 - INDEX(AthleteInfo[#Data], MATCH(SnC_5[[#This Row],[Full Name]], AthleteInfo[Full name], 0), 6))/365), 99)</f>
        <v>17</v>
      </c>
      <c r="G446" s="18">
        <v>45430</v>
      </c>
      <c r="H446" t="s">
        <v>640</v>
      </c>
      <c r="I446" t="s">
        <v>641</v>
      </c>
      <c r="J446">
        <v>68.73</v>
      </c>
      <c r="U446">
        <v>15</v>
      </c>
      <c r="V446">
        <v>77</v>
      </c>
      <c r="W446">
        <v>75</v>
      </c>
      <c r="AG446">
        <v>4</v>
      </c>
      <c r="AH446" s="1">
        <v>3.5</v>
      </c>
      <c r="AJ446">
        <v>3.3</v>
      </c>
      <c r="AK446">
        <v>23</v>
      </c>
      <c r="AL446">
        <v>37.909999999999997</v>
      </c>
      <c r="AM446">
        <v>0.21</v>
      </c>
      <c r="AP446">
        <v>3.62</v>
      </c>
      <c r="AQ446" t="s">
        <v>841</v>
      </c>
    </row>
    <row r="447" spans="1:43">
      <c r="A447" s="3" t="str">
        <f>CONCATENATE(SnC_5[[#This Row],[Full Name]], "   ", TEXT(SnC_5[[#This Row],[Date]], "yyyy-mm-dd"))</f>
        <v>Mika Aeserud   2024-05-17</v>
      </c>
      <c r="B447" s="3" t="str">
        <f>CONCATENATE(SnC_5[[#This Row],[First Name]], " ", SnC_5[[#This Row],[Last Name]])</f>
        <v>Mika Aeserud</v>
      </c>
      <c r="C447" s="4">
        <f>IFERROR(YEAR(G447) - YEAR(INDEX(AthleteInfo[#Data], MATCH(SnC_5[[#This Row],[Full Name]], AthleteInfo[Full name], 0), 6)), 99)</f>
        <v>99</v>
      </c>
      <c r="D447" s="4">
        <f>IFERROR(INDEX(AthleteInfo[#Data], MATCH(SnC_5[[#This Row],[Full Name]], AthleteInfo[Full name], 0), 5), 99)</f>
        <v>99</v>
      </c>
      <c r="E447" s="7" t="str" cm="1">
        <f t="array" ref="E447">IFERROR(IF(INDEX(AthleteInfo[#Data], MATCH(SnC_5[[#This Row],[Full Name]], AthleteInfo[Full name], 0), 2)&lt;&gt;"",INDEX(AthleteInfo[#Data], MATCH(SnC_5[[#This Row],[Full Name]], AthleteInfo[Full name], 0), 2), "Edit AthleteInfo Tab"), "Edit AthleteInfo Tab")</f>
        <v>Edit AthleteInfo Tab</v>
      </c>
      <c r="F447" s="6">
        <f>IFERROR(INT((G447 - INDEX(AthleteInfo[#Data], MATCH(SnC_5[[#This Row],[Full Name]], AthleteInfo[Full name], 0), 6))/365), 99)</f>
        <v>99</v>
      </c>
      <c r="G447" s="18">
        <v>45429</v>
      </c>
      <c r="H447" t="s">
        <v>907</v>
      </c>
      <c r="I447" t="s">
        <v>908</v>
      </c>
      <c r="J447">
        <v>60.37</v>
      </c>
      <c r="U447">
        <v>25</v>
      </c>
      <c r="V447">
        <v>43</v>
      </c>
      <c r="W447">
        <v>34</v>
      </c>
      <c r="AG447">
        <v>10</v>
      </c>
      <c r="AH447" s="1">
        <v>4.05</v>
      </c>
      <c r="AK447">
        <v>30.21</v>
      </c>
      <c r="AL447">
        <v>49.39</v>
      </c>
      <c r="AM447">
        <v>0.32</v>
      </c>
      <c r="AQ447" s="15" t="s">
        <v>866</v>
      </c>
    </row>
    <row r="448" spans="1:43">
      <c r="A448" s="3" t="str">
        <f>CONCATENATE(SnC_5[[#This Row],[Full Name]], "   ", TEXT(SnC_5[[#This Row],[Date]], "yyyy-mm-dd"))</f>
        <v>Nadia Wallin   2024-05-18</v>
      </c>
      <c r="B448" s="3" t="str">
        <f>CONCATENATE(SnC_5[[#This Row],[First Name]], " ", SnC_5[[#This Row],[Last Name]])</f>
        <v>Nadia Wallin</v>
      </c>
      <c r="C448" s="4">
        <f>IFERROR(YEAR(G448) - YEAR(INDEX(AthleteInfo[#Data], MATCH(SnC_5[[#This Row],[Full Name]], AthleteInfo[Full name], 0), 6)), 99)</f>
        <v>16</v>
      </c>
      <c r="D448" s="4">
        <f>IFERROR(INDEX(AthleteInfo[#Data], MATCH(SnC_5[[#This Row],[Full Name]], AthleteInfo[Full name], 0), 5), 99)</f>
        <v>2008</v>
      </c>
      <c r="E448" s="7" t="str" cm="1">
        <f t="array" ref="E448">IFERROR(IF(INDEX(AthleteInfo[#Data], MATCH(SnC_5[[#This Row],[Full Name]], AthleteInfo[Full name], 0), 2)&lt;&gt;"",INDEX(AthleteInfo[#Data], MATCH(SnC_5[[#This Row],[Full Name]], AthleteInfo[Full name], 0), 2), "Edit AthleteInfo Tab"), "Edit AthleteInfo Tab")</f>
        <v>F</v>
      </c>
      <c r="F448" s="6">
        <f>IFERROR(INT((G448 - INDEX(AthleteInfo[#Data], MATCH(SnC_5[[#This Row],[Full Name]], AthleteInfo[Full name], 0), 6))/365), 99)</f>
        <v>15</v>
      </c>
      <c r="G448" s="18">
        <v>45430</v>
      </c>
      <c r="H448" t="s">
        <v>832</v>
      </c>
      <c r="I448" t="s">
        <v>633</v>
      </c>
      <c r="J448">
        <v>51.76</v>
      </c>
      <c r="U448">
        <v>15</v>
      </c>
      <c r="V448">
        <v>33</v>
      </c>
      <c r="W448">
        <v>33</v>
      </c>
      <c r="AG448">
        <v>11</v>
      </c>
      <c r="AH448" s="1">
        <v>2.6</v>
      </c>
      <c r="AJ448">
        <v>3.75</v>
      </c>
      <c r="AK448">
        <v>24.64</v>
      </c>
      <c r="AL448">
        <v>41.39</v>
      </c>
      <c r="AM448">
        <v>0.28000000000000003</v>
      </c>
      <c r="AP448">
        <v>4.22</v>
      </c>
      <c r="AQ448" t="s">
        <v>909</v>
      </c>
    </row>
    <row r="449" spans="1:43">
      <c r="A449" s="3" t="str">
        <f>CONCATENATE(SnC_5[[#This Row],[Full Name]], "   ", TEXT(SnC_5[[#This Row],[Date]], "yyyy-mm-dd"))</f>
        <v>Noah Wilson   2024-05-18</v>
      </c>
      <c r="B449" s="3" t="str">
        <f>CONCATENATE(SnC_5[[#This Row],[First Name]], " ", SnC_5[[#This Row],[Last Name]])</f>
        <v>Noah Wilson</v>
      </c>
      <c r="C449" s="4">
        <f>IFERROR(YEAR(G449) - YEAR(INDEX(AthleteInfo[#Data], MATCH(SnC_5[[#This Row],[Full Name]], AthleteInfo[Full name], 0), 6)), 99)</f>
        <v>16</v>
      </c>
      <c r="D449" s="4">
        <f>IFERROR(INDEX(AthleteInfo[#Data], MATCH(SnC_5[[#This Row],[Full Name]], AthleteInfo[Full name], 0), 5), 99)</f>
        <v>2008</v>
      </c>
      <c r="E449" s="7" t="str" cm="1">
        <f t="array" ref="E449">IFERROR(IF(INDEX(AthleteInfo[#Data], MATCH(SnC_5[[#This Row],[Full Name]], AthleteInfo[Full name], 0), 2)&lt;&gt;"",INDEX(AthleteInfo[#Data], MATCH(SnC_5[[#This Row],[Full Name]], AthleteInfo[Full name], 0), 2), "Edit AthleteInfo Tab"), "Edit AthleteInfo Tab")</f>
        <v>M</v>
      </c>
      <c r="F449" s="6">
        <f>IFERROR(INT((G449 - INDEX(AthleteInfo[#Data], MATCH(SnC_5[[#This Row],[Full Name]], AthleteInfo[Full name], 0), 6))/365), 99)</f>
        <v>16</v>
      </c>
      <c r="G449" s="18">
        <v>45430</v>
      </c>
      <c r="H449" t="s">
        <v>793</v>
      </c>
      <c r="I449" t="s">
        <v>566</v>
      </c>
      <c r="J449">
        <v>82.85</v>
      </c>
      <c r="U449">
        <v>25</v>
      </c>
      <c r="V449">
        <v>37</v>
      </c>
      <c r="W449">
        <v>27</v>
      </c>
      <c r="AG449">
        <v>7</v>
      </c>
      <c r="AH449" s="1">
        <v>4.08</v>
      </c>
      <c r="AJ449">
        <v>4.22</v>
      </c>
      <c r="AK449">
        <v>27.84</v>
      </c>
      <c r="AL449">
        <v>42.37</v>
      </c>
      <c r="AM449">
        <v>0.36</v>
      </c>
      <c r="AP449">
        <v>3.96</v>
      </c>
      <c r="AQ449" t="s">
        <v>910</v>
      </c>
    </row>
    <row r="450" spans="1:43">
      <c r="A450" s="3" t="str">
        <f>CONCATENATE(SnC_5[[#This Row],[Full Name]], "   ", TEXT(SnC_5[[#This Row],[Date]], "yyyy-mm-dd"))</f>
        <v>Raleigh Tarte   2024-05-18</v>
      </c>
      <c r="B450" s="3" t="str">
        <f>CONCATENATE(SnC_5[[#This Row],[First Name]], " ", SnC_5[[#This Row],[Last Name]])</f>
        <v>Raleigh Tarte</v>
      </c>
      <c r="C450" s="4">
        <f>IFERROR(YEAR(G450) - YEAR(INDEX(AthleteInfo[#Data], MATCH(SnC_5[[#This Row],[Full Name]], AthleteInfo[Full name], 0), 6)), 99)</f>
        <v>18</v>
      </c>
      <c r="D450" s="4">
        <f>IFERROR(INDEX(AthleteInfo[#Data], MATCH(SnC_5[[#This Row],[Full Name]], AthleteInfo[Full name], 0), 5), 99)</f>
        <v>2006</v>
      </c>
      <c r="E450" s="7" t="str" cm="1">
        <f t="array" ref="E450">IFERROR(IF(INDEX(AthleteInfo[#Data], MATCH(SnC_5[[#This Row],[Full Name]], AthleteInfo[Full name], 0), 2)&lt;&gt;"",INDEX(AthleteInfo[#Data], MATCH(SnC_5[[#This Row],[Full Name]], AthleteInfo[Full name], 0), 2), "Edit AthleteInfo Tab"), "Edit AthleteInfo Tab")</f>
        <v>M</v>
      </c>
      <c r="F450" s="6">
        <f>IFERROR(INT((G450 - INDEX(AthleteInfo[#Data], MATCH(SnC_5[[#This Row],[Full Name]], AthleteInfo[Full name], 0), 6))/365), 99)</f>
        <v>18</v>
      </c>
      <c r="G450" s="18">
        <v>45430</v>
      </c>
      <c r="H450" t="s">
        <v>813</v>
      </c>
      <c r="I450" t="s">
        <v>814</v>
      </c>
      <c r="J450">
        <v>74.25</v>
      </c>
      <c r="U450">
        <v>25</v>
      </c>
      <c r="V450">
        <v>84</v>
      </c>
      <c r="W450">
        <v>65</v>
      </c>
      <c r="AG450">
        <v>23</v>
      </c>
      <c r="AH450" s="1">
        <v>5</v>
      </c>
      <c r="AJ450">
        <v>3.62</v>
      </c>
      <c r="AK450">
        <v>44.48</v>
      </c>
      <c r="AL450">
        <v>60.57</v>
      </c>
      <c r="AM450">
        <v>0.6</v>
      </c>
      <c r="AP450">
        <v>4.5599999999999996</v>
      </c>
      <c r="AQ450" t="s">
        <v>866</v>
      </c>
    </row>
    <row r="451" spans="1:43">
      <c r="A451" s="3" t="str">
        <f>CONCATENATE(SnC_5[[#This Row],[Full Name]], "   ", TEXT(SnC_5[[#This Row],[Date]], "yyyy-mm-dd"))</f>
        <v>Riley Hobbs   2024-05-18</v>
      </c>
      <c r="B451" s="3" t="str">
        <f>CONCATENATE(SnC_5[[#This Row],[First Name]], " ", SnC_5[[#This Row],[Last Name]])</f>
        <v>Riley Hobbs</v>
      </c>
      <c r="C451" s="4">
        <f>IFERROR(YEAR(G451) - YEAR(INDEX(AthleteInfo[#Data], MATCH(SnC_5[[#This Row],[Full Name]], AthleteInfo[Full name], 0), 6)), 99)</f>
        <v>16</v>
      </c>
      <c r="D451" s="4">
        <f>IFERROR(INDEX(AthleteInfo[#Data], MATCH(SnC_5[[#This Row],[Full Name]], AthleteInfo[Full name], 0), 5), 99)</f>
        <v>2008</v>
      </c>
      <c r="E451" s="7" t="str" cm="1">
        <f t="array" ref="E451">IFERROR(IF(INDEX(AthleteInfo[#Data], MATCH(SnC_5[[#This Row],[Full Name]], AthleteInfo[Full name], 0), 2)&lt;&gt;"",INDEX(AthleteInfo[#Data], MATCH(SnC_5[[#This Row],[Full Name]], AthleteInfo[Full name], 0), 2), "Edit AthleteInfo Tab"), "Edit AthleteInfo Tab")</f>
        <v>M</v>
      </c>
      <c r="F451" s="6">
        <f>IFERROR(INT((G451 - INDEX(AthleteInfo[#Data], MATCH(SnC_5[[#This Row],[Full Name]], AthleteInfo[Full name], 0), 6))/365), 99)</f>
        <v>15</v>
      </c>
      <c r="G451" s="18">
        <v>45430</v>
      </c>
      <c r="H451" t="s">
        <v>911</v>
      </c>
      <c r="I451" t="s">
        <v>562</v>
      </c>
      <c r="J451">
        <v>52.29</v>
      </c>
      <c r="U451">
        <v>25</v>
      </c>
      <c r="V451">
        <v>21</v>
      </c>
      <c r="W451">
        <v>18</v>
      </c>
      <c r="AG451">
        <v>14</v>
      </c>
      <c r="AH451" s="1">
        <v>3.13</v>
      </c>
      <c r="AJ451">
        <v>3.31</v>
      </c>
      <c r="AK451">
        <v>37.18</v>
      </c>
      <c r="AL451">
        <v>53.98</v>
      </c>
      <c r="AM451">
        <v>0.47</v>
      </c>
      <c r="AP451">
        <v>4.8499999999999996</v>
      </c>
      <c r="AQ451" t="s">
        <v>841</v>
      </c>
    </row>
    <row r="452" spans="1:43">
      <c r="A452" s="3" t="str">
        <f>CONCATENATE(SnC_5[[#This Row],[Full Name]], "   ", TEXT(SnC_5[[#This Row],[Date]], "yyyy-mm-dd"))</f>
        <v>Rowan Brecher   2024-05-17</v>
      </c>
      <c r="B452" s="3" t="str">
        <f>CONCATENATE(SnC_5[[#This Row],[First Name]], " ", SnC_5[[#This Row],[Last Name]])</f>
        <v>Rowan Brecher</v>
      </c>
      <c r="C452" s="4">
        <f>IFERROR(YEAR(G452) - YEAR(INDEX(AthleteInfo[#Data], MATCH(SnC_5[[#This Row],[Full Name]], AthleteInfo[Full name], 0), 6)), 99)</f>
        <v>16</v>
      </c>
      <c r="D452" s="4">
        <f>IFERROR(INDEX(AthleteInfo[#Data], MATCH(SnC_5[[#This Row],[Full Name]], AthleteInfo[Full name], 0), 5), 99)</f>
        <v>2008</v>
      </c>
      <c r="E452" s="7" t="str" cm="1">
        <f t="array" ref="E452">IFERROR(IF(INDEX(AthleteInfo[#Data], MATCH(SnC_5[[#This Row],[Full Name]], AthleteInfo[Full name], 0), 2)&lt;&gt;"",INDEX(AthleteInfo[#Data], MATCH(SnC_5[[#This Row],[Full Name]], AthleteInfo[Full name], 0), 2), "Edit AthleteInfo Tab"), "Edit AthleteInfo Tab")</f>
        <v>F</v>
      </c>
      <c r="F452" s="6">
        <f>IFERROR(INT((G452 - INDEX(AthleteInfo[#Data], MATCH(SnC_5[[#This Row],[Full Name]], AthleteInfo[Full name], 0), 6))/365), 99)</f>
        <v>15</v>
      </c>
      <c r="G452" s="18">
        <v>45429</v>
      </c>
      <c r="H452" t="s">
        <v>912</v>
      </c>
      <c r="I452" t="s">
        <v>913</v>
      </c>
      <c r="J452">
        <v>56.6</v>
      </c>
      <c r="U452">
        <v>15</v>
      </c>
      <c r="V452">
        <v>43</v>
      </c>
      <c r="W452">
        <v>40</v>
      </c>
      <c r="AG452">
        <v>2</v>
      </c>
      <c r="AH452" s="1">
        <v>2.67</v>
      </c>
      <c r="AK452">
        <v>24.56</v>
      </c>
      <c r="AL452">
        <v>40.01</v>
      </c>
      <c r="AM452">
        <v>0.31</v>
      </c>
      <c r="AQ452" s="15" t="s">
        <v>914</v>
      </c>
    </row>
    <row r="453" spans="1:43">
      <c r="A453" s="3" t="str">
        <f>CONCATENATE(SnC_5[[#This Row],[Full Name]], "   ", TEXT(SnC_5[[#This Row],[Date]], "yyyy-mm-dd"))</f>
        <v>Ruby Serrouya   2024-05-18</v>
      </c>
      <c r="B453" s="3" t="str">
        <f>CONCATENATE(SnC_5[[#This Row],[First Name]], " ", SnC_5[[#This Row],[Last Name]])</f>
        <v>Ruby Serrouya</v>
      </c>
      <c r="C453" s="4">
        <f>IFERROR(YEAR(G453) - YEAR(INDEX(AthleteInfo[#Data], MATCH(SnC_5[[#This Row],[Full Name]], AthleteInfo[Full name], 0), 6)), 99)</f>
        <v>18</v>
      </c>
      <c r="D453" s="4">
        <f>IFERROR(INDEX(AthleteInfo[#Data], MATCH(SnC_5[[#This Row],[Full Name]], AthleteInfo[Full name], 0), 5), 99)</f>
        <v>2006</v>
      </c>
      <c r="E453" s="7" t="str" cm="1">
        <f t="array" ref="E453">IFERROR(IF(INDEX(AthleteInfo[#Data], MATCH(SnC_5[[#This Row],[Full Name]], AthleteInfo[Full name], 0), 2)&lt;&gt;"",INDEX(AthleteInfo[#Data], MATCH(SnC_5[[#This Row],[Full Name]], AthleteInfo[Full name], 0), 2), "Edit AthleteInfo Tab"), "Edit AthleteInfo Tab")</f>
        <v>F</v>
      </c>
      <c r="F453" s="6">
        <f>IFERROR(INT((G453 - INDEX(AthleteInfo[#Data], MATCH(SnC_5[[#This Row],[Full Name]], AthleteInfo[Full name], 0), 6))/365), 99)</f>
        <v>17</v>
      </c>
      <c r="G453" s="18">
        <v>45430</v>
      </c>
      <c r="H453" t="s">
        <v>736</v>
      </c>
      <c r="I453" t="s">
        <v>737</v>
      </c>
      <c r="J453">
        <v>63.17</v>
      </c>
      <c r="U453">
        <v>15</v>
      </c>
      <c r="V453">
        <v>100</v>
      </c>
      <c r="W453">
        <v>82</v>
      </c>
      <c r="AG453">
        <v>8</v>
      </c>
      <c r="AH453" s="1">
        <v>3.44</v>
      </c>
      <c r="AJ453">
        <v>3.52</v>
      </c>
      <c r="AK453">
        <v>24.23</v>
      </c>
      <c r="AL453">
        <v>37.340000000000003</v>
      </c>
      <c r="AM453">
        <v>0.2</v>
      </c>
      <c r="AP453">
        <v>3.7</v>
      </c>
      <c r="AQ453" t="s">
        <v>841</v>
      </c>
    </row>
    <row r="454" spans="1:43">
      <c r="A454" s="3" t="str">
        <f>CONCATENATE(SnC_5[[#This Row],[Full Name]], "   ", TEXT(SnC_5[[#This Row],[Date]], "yyyy-mm-dd"))</f>
        <v>Ryan Goodwin   2024-05-18</v>
      </c>
      <c r="B454" s="3" t="str">
        <f>CONCATENATE(SnC_5[[#This Row],[First Name]], " ", SnC_5[[#This Row],[Last Name]])</f>
        <v>Ryan Goodwin</v>
      </c>
      <c r="C454" s="4">
        <f>IFERROR(YEAR(G454) - YEAR(INDEX(AthleteInfo[#Data], MATCH(SnC_5[[#This Row],[Full Name]], AthleteInfo[Full name], 0), 6)), 99)</f>
        <v>19</v>
      </c>
      <c r="D454" s="4">
        <f>IFERROR(INDEX(AthleteInfo[#Data], MATCH(SnC_5[[#This Row],[Full Name]], AthleteInfo[Full name], 0), 5), 99)</f>
        <v>2005</v>
      </c>
      <c r="E454" s="7" t="str" cm="1">
        <f t="array" ref="E454">IFERROR(IF(INDEX(AthleteInfo[#Data], MATCH(SnC_5[[#This Row],[Full Name]], AthleteInfo[Full name], 0), 2)&lt;&gt;"",INDEX(AthleteInfo[#Data], MATCH(SnC_5[[#This Row],[Full Name]], AthleteInfo[Full name], 0), 2), "Edit AthleteInfo Tab"), "Edit AthleteInfo Tab")</f>
        <v>M</v>
      </c>
      <c r="F454" s="6">
        <f>IFERROR(INT((G454 - INDEX(AthleteInfo[#Data], MATCH(SnC_5[[#This Row],[Full Name]], AthleteInfo[Full name], 0), 6))/365), 99)</f>
        <v>18</v>
      </c>
      <c r="G454" s="18">
        <v>45430</v>
      </c>
      <c r="H454" t="s">
        <v>628</v>
      </c>
      <c r="I454" t="s">
        <v>478</v>
      </c>
      <c r="J454">
        <v>70.47</v>
      </c>
      <c r="U454">
        <v>25</v>
      </c>
      <c r="V454">
        <v>34</v>
      </c>
      <c r="W454">
        <v>34</v>
      </c>
      <c r="AG454">
        <v>14</v>
      </c>
      <c r="AH454" s="1">
        <v>4.32</v>
      </c>
      <c r="AJ454">
        <v>3.31</v>
      </c>
      <c r="AK454">
        <v>32.49</v>
      </c>
      <c r="AL454">
        <v>49.53</v>
      </c>
      <c r="AM454">
        <v>0.36</v>
      </c>
      <c r="AP454">
        <v>4.6100000000000003</v>
      </c>
      <c r="AQ454" t="s">
        <v>866</v>
      </c>
    </row>
    <row r="455" spans="1:43">
      <c r="A455" s="3" t="str">
        <f>CONCATENATE(SnC_5[[#This Row],[Full Name]], "   ", TEXT(SnC_5[[#This Row],[Date]], "yyyy-mm-dd"))</f>
        <v>Sacha Fleury-Allen   2024-05-17</v>
      </c>
      <c r="B455" s="3" t="str">
        <f>CONCATENATE(SnC_5[[#This Row],[First Name]], " ", SnC_5[[#This Row],[Last Name]])</f>
        <v>Sacha Fleury-Allen</v>
      </c>
      <c r="C455" s="4">
        <f>IFERROR(YEAR(G455) - YEAR(INDEX(AthleteInfo[#Data], MATCH(SnC_5[[#This Row],[Full Name]], AthleteInfo[Full name], 0), 6)), 99)</f>
        <v>16</v>
      </c>
      <c r="D455" s="4">
        <f>IFERROR(INDEX(AthleteInfo[#Data], MATCH(SnC_5[[#This Row],[Full Name]], AthleteInfo[Full name], 0), 5), 99)</f>
        <v>2008</v>
      </c>
      <c r="E455" s="7" t="str" cm="1">
        <f t="array" ref="E455">IFERROR(IF(INDEX(AthleteInfo[#Data], MATCH(SnC_5[[#This Row],[Full Name]], AthleteInfo[Full name], 0), 2)&lt;&gt;"",INDEX(AthleteInfo[#Data], MATCH(SnC_5[[#This Row],[Full Name]], AthleteInfo[Full name], 0), 2), "Edit AthleteInfo Tab"), "Edit AthleteInfo Tab")</f>
        <v>F</v>
      </c>
      <c r="F455" s="6">
        <f>IFERROR(INT((G455 - INDEX(AthleteInfo[#Data], MATCH(SnC_5[[#This Row],[Full Name]], AthleteInfo[Full name], 0), 6))/365), 99)</f>
        <v>15</v>
      </c>
      <c r="G455" s="18">
        <v>45429</v>
      </c>
      <c r="H455" t="s">
        <v>915</v>
      </c>
      <c r="I455" t="s">
        <v>916</v>
      </c>
      <c r="J455">
        <v>56.36</v>
      </c>
      <c r="U455">
        <v>15</v>
      </c>
      <c r="V455">
        <v>26</v>
      </c>
      <c r="W455">
        <v>41</v>
      </c>
      <c r="AG455">
        <v>1</v>
      </c>
      <c r="AH455" s="1">
        <v>2.81</v>
      </c>
      <c r="AK455">
        <v>26.48</v>
      </c>
      <c r="AL455">
        <v>44.68</v>
      </c>
      <c r="AM455">
        <v>0.31</v>
      </c>
      <c r="AQ455" s="15" t="s">
        <v>914</v>
      </c>
    </row>
    <row r="456" spans="1:43">
      <c r="A456" s="3" t="str">
        <f>CONCATENATE(SnC_5[[#This Row],[Full Name]], "   ", TEXT(SnC_5[[#This Row],[Date]], "yyyy-mm-dd"))</f>
        <v>Simon Heidt   2024-05-18</v>
      </c>
      <c r="B456" s="3" t="str">
        <f>CONCATENATE(SnC_5[[#This Row],[First Name]], " ", SnC_5[[#This Row],[Last Name]])</f>
        <v>Simon Heidt</v>
      </c>
      <c r="C456" s="4">
        <f>IFERROR(YEAR(G456) - YEAR(INDEX(AthleteInfo[#Data], MATCH(SnC_5[[#This Row],[Full Name]], AthleteInfo[Full name], 0), 6)), 99)</f>
        <v>16</v>
      </c>
      <c r="D456" s="4">
        <f>IFERROR(INDEX(AthleteInfo[#Data], MATCH(SnC_5[[#This Row],[Full Name]], AthleteInfo[Full name], 0), 5), 99)</f>
        <v>2008</v>
      </c>
      <c r="E456" s="7" t="str" cm="1">
        <f t="array" ref="E456">IFERROR(IF(INDEX(AthleteInfo[#Data], MATCH(SnC_5[[#This Row],[Full Name]], AthleteInfo[Full name], 0), 2)&lt;&gt;"",INDEX(AthleteInfo[#Data], MATCH(SnC_5[[#This Row],[Full Name]], AthleteInfo[Full name], 0), 2), "Edit AthleteInfo Tab"), "Edit AthleteInfo Tab")</f>
        <v>M</v>
      </c>
      <c r="F456" s="6">
        <f>IFERROR(INT((G456 - INDEX(AthleteInfo[#Data], MATCH(SnC_5[[#This Row],[Full Name]], AthleteInfo[Full name], 0), 6))/365), 99)</f>
        <v>16</v>
      </c>
      <c r="G456" s="18">
        <v>45430</v>
      </c>
      <c r="H456" t="s">
        <v>917</v>
      </c>
      <c r="I456" t="s">
        <v>918</v>
      </c>
      <c r="J456">
        <v>54.09</v>
      </c>
      <c r="U456">
        <v>25</v>
      </c>
      <c r="V456">
        <v>15</v>
      </c>
      <c r="W456">
        <v>19</v>
      </c>
      <c r="AG456">
        <v>12</v>
      </c>
      <c r="AH456" s="1">
        <v>3</v>
      </c>
      <c r="AJ456">
        <v>4</v>
      </c>
      <c r="AK456">
        <v>27.72</v>
      </c>
      <c r="AL456">
        <v>45.74</v>
      </c>
      <c r="AM456">
        <v>0.35</v>
      </c>
      <c r="AP456">
        <v>4.49</v>
      </c>
      <c r="AQ456" t="s">
        <v>919</v>
      </c>
    </row>
    <row r="457" spans="1:43">
      <c r="A457" s="3" t="str">
        <f>CONCATENATE(SnC_5[[#This Row],[Full Name]], "   ", TEXT(SnC_5[[#This Row],[Date]], "yyyy-mm-dd"))</f>
        <v>Sonny Maclean   2024-05-17</v>
      </c>
      <c r="B457" s="3" t="str">
        <f>CONCATENATE(SnC_5[[#This Row],[First Name]], " ", SnC_5[[#This Row],[Last Name]])</f>
        <v>Sonny Maclean</v>
      </c>
      <c r="C457" s="4">
        <f>IFERROR(YEAR(G457) - YEAR(INDEX(AthleteInfo[#Data], MATCH(SnC_5[[#This Row],[Full Name]], AthleteInfo[Full name], 0), 6)), 99)</f>
        <v>16</v>
      </c>
      <c r="D457" s="4">
        <f>IFERROR(INDEX(AthleteInfo[#Data], MATCH(SnC_5[[#This Row],[Full Name]], AthleteInfo[Full name], 0), 5), 99)</f>
        <v>2008</v>
      </c>
      <c r="E457" s="7" t="str" cm="1">
        <f t="array" ref="E457">IFERROR(IF(INDEX(AthleteInfo[#Data], MATCH(SnC_5[[#This Row],[Full Name]], AthleteInfo[Full name], 0), 2)&lt;&gt;"",INDEX(AthleteInfo[#Data], MATCH(SnC_5[[#This Row],[Full Name]], AthleteInfo[Full name], 0), 2), "Edit AthleteInfo Tab"), "Edit AthleteInfo Tab")</f>
        <v>M</v>
      </c>
      <c r="F457" s="6">
        <f>IFERROR(INT((G457 - INDEX(AthleteInfo[#Data], MATCH(SnC_5[[#This Row],[Full Name]], AthleteInfo[Full name], 0), 6))/365), 99)</f>
        <v>16</v>
      </c>
      <c r="G457" s="18">
        <v>45429</v>
      </c>
      <c r="H457" t="s">
        <v>920</v>
      </c>
      <c r="I457" t="s">
        <v>921</v>
      </c>
      <c r="J457">
        <v>61.27</v>
      </c>
      <c r="U457">
        <v>25</v>
      </c>
      <c r="V457">
        <v>33</v>
      </c>
      <c r="W457">
        <v>33</v>
      </c>
      <c r="AG457">
        <v>21</v>
      </c>
      <c r="AH457" s="1">
        <v>3.65</v>
      </c>
      <c r="AK457">
        <v>30.1</v>
      </c>
      <c r="AL457">
        <v>45.05</v>
      </c>
      <c r="AM457">
        <v>0.33</v>
      </c>
      <c r="AQ457" t="s">
        <v>866</v>
      </c>
    </row>
    <row r="458" spans="1:43">
      <c r="A458" s="3" t="str">
        <f>CONCATENATE(SnC_5[[#This Row],[Full Name]], "   ", TEXT(SnC_5[[#This Row],[Date]], "yyyy-mm-dd"))</f>
        <v>Sophie Bertrand   2024-05-18</v>
      </c>
      <c r="B458" s="3" t="str">
        <f>CONCATENATE(SnC_5[[#This Row],[First Name]], " ", SnC_5[[#This Row],[Last Name]])</f>
        <v>Sophie Bertrand</v>
      </c>
      <c r="C458" s="4">
        <f>IFERROR(YEAR(G458) - YEAR(INDEX(AthleteInfo[#Data], MATCH(SnC_5[[#This Row],[Full Name]], AthleteInfo[Full name], 0), 6)), 99)</f>
        <v>17</v>
      </c>
      <c r="D458" s="4">
        <f>IFERROR(INDEX(AthleteInfo[#Data], MATCH(SnC_5[[#This Row],[Full Name]], AthleteInfo[Full name], 0), 5), 99)</f>
        <v>2007</v>
      </c>
      <c r="E458" s="7" t="str" cm="1">
        <f t="array" ref="E458">IFERROR(IF(INDEX(AthleteInfo[#Data], MATCH(SnC_5[[#This Row],[Full Name]], AthleteInfo[Full name], 0), 2)&lt;&gt;"",INDEX(AthleteInfo[#Data], MATCH(SnC_5[[#This Row],[Full Name]], AthleteInfo[Full name], 0), 2), "Edit AthleteInfo Tab"), "Edit AthleteInfo Tab")</f>
        <v>F</v>
      </c>
      <c r="F458" s="6">
        <f>IFERROR(INT((G458 - INDEX(AthleteInfo[#Data], MATCH(SnC_5[[#This Row],[Full Name]], AthleteInfo[Full name], 0), 6))/365), 99)</f>
        <v>16</v>
      </c>
      <c r="G458" s="18">
        <v>45430</v>
      </c>
      <c r="H458" t="s">
        <v>802</v>
      </c>
      <c r="I458" t="s">
        <v>835</v>
      </c>
      <c r="J458">
        <v>51.96</v>
      </c>
      <c r="U458">
        <v>15</v>
      </c>
      <c r="V458">
        <v>35</v>
      </c>
      <c r="W458">
        <v>28</v>
      </c>
      <c r="AG458">
        <v>4</v>
      </c>
      <c r="AH458" s="1">
        <v>2.73</v>
      </c>
      <c r="AJ458">
        <v>3.37</v>
      </c>
      <c r="AK458">
        <v>24.4</v>
      </c>
      <c r="AL458">
        <v>41.28</v>
      </c>
      <c r="AM458">
        <v>0.22</v>
      </c>
      <c r="AP458">
        <v>3.69</v>
      </c>
      <c r="AQ458" t="s">
        <v>922</v>
      </c>
    </row>
    <row r="459" spans="1:43">
      <c r="A459" s="3" t="str">
        <f>CONCATENATE(SnC_5[[#This Row],[Full Name]], "   ", TEXT(SnC_5[[#This Row],[Date]], "yyyy-mm-dd"))</f>
        <v>Tanner McConkey   2024-05-18</v>
      </c>
      <c r="B459" s="3" t="str">
        <f>CONCATENATE(SnC_5[[#This Row],[First Name]], " ", SnC_5[[#This Row],[Last Name]])</f>
        <v>Tanner McConkey</v>
      </c>
      <c r="C459" s="4">
        <f>IFERROR(YEAR(G459) - YEAR(INDEX(AthleteInfo[#Data], MATCH(SnC_5[[#This Row],[Full Name]], AthleteInfo[Full name], 0), 6)), 99)</f>
        <v>17</v>
      </c>
      <c r="D459" s="4">
        <f>IFERROR(INDEX(AthleteInfo[#Data], MATCH(SnC_5[[#This Row],[Full Name]], AthleteInfo[Full name], 0), 5), 99)</f>
        <v>2007</v>
      </c>
      <c r="E459" s="7" t="str" cm="1">
        <f t="array" ref="E459">IFERROR(IF(INDEX(AthleteInfo[#Data], MATCH(SnC_5[[#This Row],[Full Name]], AthleteInfo[Full name], 0), 2)&lt;&gt;"",INDEX(AthleteInfo[#Data], MATCH(SnC_5[[#This Row],[Full Name]], AthleteInfo[Full name], 0), 2), "Edit AthleteInfo Tab"), "Edit AthleteInfo Tab")</f>
        <v>M</v>
      </c>
      <c r="F459" s="6">
        <f>IFERROR(INT((G459 - INDEX(AthleteInfo[#Data], MATCH(SnC_5[[#This Row],[Full Name]], AthleteInfo[Full name], 0), 6))/365), 99)</f>
        <v>16</v>
      </c>
      <c r="G459" s="18">
        <v>45430</v>
      </c>
      <c r="H459" t="s">
        <v>753</v>
      </c>
      <c r="I459" t="s">
        <v>754</v>
      </c>
      <c r="J459">
        <v>73.349999999999994</v>
      </c>
      <c r="U459">
        <v>25</v>
      </c>
      <c r="V459">
        <v>55</v>
      </c>
      <c r="W459">
        <v>33</v>
      </c>
      <c r="AG459">
        <v>15</v>
      </c>
      <c r="AH459" s="1">
        <v>4.55</v>
      </c>
      <c r="AJ459">
        <v>3.21</v>
      </c>
      <c r="AK459">
        <v>28.12</v>
      </c>
      <c r="AL459">
        <v>43.67</v>
      </c>
      <c r="AM459">
        <v>0.3</v>
      </c>
      <c r="AP459">
        <v>4.7300000000000004</v>
      </c>
      <c r="AQ459" t="s">
        <v>873</v>
      </c>
    </row>
    <row r="460" spans="1:43">
      <c r="A460" s="3" t="str">
        <f>CONCATENATE(SnC_5[[#This Row],[Full Name]], "   ", TEXT(SnC_5[[#This Row],[Date]], "yyyy-mm-dd"))</f>
        <v>Wes Robinson-Shaw   2024-05-18</v>
      </c>
      <c r="B460" s="3" t="str">
        <f>CONCATENATE(SnC_5[[#This Row],[First Name]], " ", SnC_5[[#This Row],[Last Name]])</f>
        <v>Wes Robinson-Shaw</v>
      </c>
      <c r="C460" s="4">
        <f>IFERROR(YEAR(G460) - YEAR(INDEX(AthleteInfo[#Data], MATCH(SnC_5[[#This Row],[Full Name]], AthleteInfo[Full name], 0), 6)), 99)</f>
        <v>19</v>
      </c>
      <c r="D460" s="4">
        <f>IFERROR(INDEX(AthleteInfo[#Data], MATCH(SnC_5[[#This Row],[Full Name]], AthleteInfo[Full name], 0), 5), 99)</f>
        <v>2005</v>
      </c>
      <c r="E460" s="7" t="str" cm="1">
        <f t="array" ref="E460">IFERROR(IF(INDEX(AthleteInfo[#Data], MATCH(SnC_5[[#This Row],[Full Name]], AthleteInfo[Full name], 0), 2)&lt;&gt;"",INDEX(AthleteInfo[#Data], MATCH(SnC_5[[#This Row],[Full Name]], AthleteInfo[Full name], 0), 2), "Edit AthleteInfo Tab"), "Edit AthleteInfo Tab")</f>
        <v>M</v>
      </c>
      <c r="F460" s="6">
        <f>IFERROR(INT((G460 - INDEX(AthleteInfo[#Data], MATCH(SnC_5[[#This Row],[Full Name]], AthleteInfo[Full name], 0), 6))/365), 99)</f>
        <v>18</v>
      </c>
      <c r="G460" s="18">
        <v>45430</v>
      </c>
      <c r="H460" t="s">
        <v>709</v>
      </c>
      <c r="I460" t="s">
        <v>710</v>
      </c>
      <c r="J460">
        <v>80.87</v>
      </c>
      <c r="AH460" s="1">
        <v>4.55</v>
      </c>
      <c r="AJ460">
        <v>3.63</v>
      </c>
      <c r="AK460">
        <v>34.450000000000003</v>
      </c>
      <c r="AL460">
        <v>48.29</v>
      </c>
      <c r="AM460">
        <v>0.32</v>
      </c>
      <c r="AP460">
        <v>4.6399999999999997</v>
      </c>
      <c r="AQ460" t="s">
        <v>841</v>
      </c>
    </row>
    <row r="461" spans="1:43">
      <c r="A461" s="3" t="str">
        <f>CONCATENATE(SnC_5[[#This Row],[Full Name]], "   ", TEXT(SnC_5[[#This Row],[Date]], "yyyy-mm-dd"))</f>
        <v>Wyatt Gitt   2024-05-17</v>
      </c>
      <c r="B461" s="3" t="str">
        <f>CONCATENATE(SnC_5[[#This Row],[First Name]], " ", SnC_5[[#This Row],[Last Name]])</f>
        <v>Wyatt Gitt</v>
      </c>
      <c r="C461" s="4">
        <f>IFERROR(YEAR(G461) - YEAR(INDEX(AthleteInfo[#Data], MATCH(SnC_5[[#This Row],[Full Name]], AthleteInfo[Full name], 0), 6)), 99)</f>
        <v>15</v>
      </c>
      <c r="D461" s="4">
        <f>IFERROR(INDEX(AthleteInfo[#Data], MATCH(SnC_5[[#This Row],[Full Name]], AthleteInfo[Full name], 0), 5), 99)</f>
        <v>2009</v>
      </c>
      <c r="E461" s="7" t="str" cm="1">
        <f t="array" ref="E461">IFERROR(IF(INDEX(AthleteInfo[#Data], MATCH(SnC_5[[#This Row],[Full Name]], AthleteInfo[Full name], 0), 2)&lt;&gt;"",INDEX(AthleteInfo[#Data], MATCH(SnC_5[[#This Row],[Full Name]], AthleteInfo[Full name], 0), 2), "Edit AthleteInfo Tab"), "Edit AthleteInfo Tab")</f>
        <v>M</v>
      </c>
      <c r="F461" s="6">
        <f>IFERROR(INT((G461 - INDEX(AthleteInfo[#Data], MATCH(SnC_5[[#This Row],[Full Name]], AthleteInfo[Full name], 0), 6))/365), 99)</f>
        <v>15</v>
      </c>
      <c r="G461" s="18">
        <v>45429</v>
      </c>
      <c r="H461" t="s">
        <v>923</v>
      </c>
      <c r="I461" t="s">
        <v>720</v>
      </c>
      <c r="J461">
        <v>67.010000000000005</v>
      </c>
      <c r="U461">
        <v>25</v>
      </c>
      <c r="V461">
        <v>31</v>
      </c>
      <c r="W461">
        <v>28</v>
      </c>
      <c r="AG461">
        <v>6</v>
      </c>
      <c r="AH461" s="1">
        <v>3.98</v>
      </c>
      <c r="AK461">
        <v>33.479999999999997</v>
      </c>
      <c r="AL461">
        <v>47.37</v>
      </c>
      <c r="AM461">
        <v>0.25</v>
      </c>
      <c r="AQ461" t="s">
        <v>861</v>
      </c>
    </row>
    <row r="462" spans="1:43">
      <c r="A462" s="3" t="str">
        <f>CONCATENATE(SnC_5[[#This Row],[Full Name]], "   ", TEXT(SnC_5[[#This Row],[Date]], "yyyy-mm-dd"))</f>
        <v>Adrian Wickham   2024-09-19</v>
      </c>
      <c r="B462" s="3" t="str">
        <f>CONCATENATE(SnC_5[[#This Row],[First Name]], " ", SnC_5[[#This Row],[Last Name]])</f>
        <v>Adrian Wickham</v>
      </c>
      <c r="C462" s="4">
        <f>IFERROR(YEAR(G462) - YEAR(INDEX(AthleteInfo[#Data], MATCH(SnC_5[[#This Row],[Full Name]], AthleteInfo[Full name], 0), 6)), 99)</f>
        <v>15</v>
      </c>
      <c r="D462" s="4">
        <f>IFERROR(INDEX(AthleteInfo[#Data], MATCH(SnC_5[[#This Row],[Full Name]], AthleteInfo[Full name], 0), 5), 99)</f>
        <v>2009</v>
      </c>
      <c r="E462" s="7" t="str" cm="1">
        <f t="array" ref="E462">IFERROR(IF(INDEX(AthleteInfo[#Data], MATCH(SnC_5[[#This Row],[Full Name]], AthleteInfo[Full name], 0), 2)&lt;&gt;"",INDEX(AthleteInfo[#Data], MATCH(SnC_5[[#This Row],[Full Name]], AthleteInfo[Full name], 0), 2), "Edit AthleteInfo Tab"), "Edit AthleteInfo Tab")</f>
        <v>M</v>
      </c>
      <c r="F462" s="6">
        <f>IFERROR(INT((G462 - INDEX(AthleteInfo[#Data], MATCH(SnC_5[[#This Row],[Full Name]], AthleteInfo[Full name], 0), 6))/365), 99)</f>
        <v>15</v>
      </c>
      <c r="G462" s="18">
        <v>45554</v>
      </c>
      <c r="H462" t="s">
        <v>871</v>
      </c>
      <c r="I462" t="s">
        <v>872</v>
      </c>
      <c r="J462">
        <v>60.37</v>
      </c>
      <c r="U462">
        <v>25</v>
      </c>
      <c r="V462">
        <v>23</v>
      </c>
      <c r="W462">
        <v>27</v>
      </c>
      <c r="AG462">
        <v>11</v>
      </c>
      <c r="AH462">
        <v>3.75</v>
      </c>
      <c r="AK462">
        <v>31.84</v>
      </c>
      <c r="AL462">
        <v>52.8</v>
      </c>
      <c r="AM462">
        <v>0.43</v>
      </c>
      <c r="AQ462" t="s">
        <v>940</v>
      </c>
    </row>
    <row r="463" spans="1:43">
      <c r="A463" s="3" t="str">
        <f>CONCATENATE(SnC_5[[#This Row],[Full Name]], "   ", TEXT(SnC_5[[#This Row],[Date]], "yyyy-mm-dd"))</f>
        <v>Aleah Smith   2024-09-20</v>
      </c>
      <c r="B463" s="3" t="str">
        <f>CONCATENATE(SnC_5[[#This Row],[First Name]], " ", SnC_5[[#This Row],[Last Name]])</f>
        <v>Aleah Smith</v>
      </c>
      <c r="C463" s="4">
        <f>IFERROR(YEAR(G463) - YEAR(INDEX(AthleteInfo[#Data], MATCH(SnC_5[[#This Row],[Full Name]], AthleteInfo[Full name], 0), 6)), 99)</f>
        <v>16</v>
      </c>
      <c r="D463" s="4">
        <f>IFERROR(INDEX(AthleteInfo[#Data], MATCH(SnC_5[[#This Row],[Full Name]], AthleteInfo[Full name], 0), 5), 99)</f>
        <v>2008</v>
      </c>
      <c r="E463" s="7" t="str" cm="1">
        <f t="array" ref="E463">IFERROR(IF(INDEX(AthleteInfo[#Data], MATCH(SnC_5[[#This Row],[Full Name]], AthleteInfo[Full name], 0), 2)&lt;&gt;"",INDEX(AthleteInfo[#Data], MATCH(SnC_5[[#This Row],[Full Name]], AthleteInfo[Full name], 0), 2), "Edit AthleteInfo Tab"), "Edit AthleteInfo Tab")</f>
        <v>F</v>
      </c>
      <c r="F463" s="6">
        <f>IFERROR(INT((G463 - INDEX(AthleteInfo[#Data], MATCH(SnC_5[[#This Row],[Full Name]], AthleteInfo[Full name], 0), 6))/365), 99)</f>
        <v>15</v>
      </c>
      <c r="G463" s="18">
        <v>45555</v>
      </c>
      <c r="H463" t="s">
        <v>816</v>
      </c>
      <c r="I463" t="s">
        <v>817</v>
      </c>
      <c r="J463">
        <v>64.459999999999994</v>
      </c>
      <c r="U463">
        <v>15</v>
      </c>
      <c r="V463">
        <v>84</v>
      </c>
      <c r="W463">
        <v>68</v>
      </c>
      <c r="AG463">
        <v>11</v>
      </c>
      <c r="AH463">
        <v>3.5</v>
      </c>
      <c r="AJ463">
        <v>3.41</v>
      </c>
      <c r="AK463">
        <v>23.4</v>
      </c>
      <c r="AL463">
        <v>36.17</v>
      </c>
      <c r="AM463">
        <v>0.25</v>
      </c>
      <c r="AP463">
        <v>3.37</v>
      </c>
      <c r="AQ463" t="s">
        <v>941</v>
      </c>
    </row>
    <row r="464" spans="1:43">
      <c r="A464" s="3" t="str">
        <f>CONCATENATE(SnC_5[[#This Row],[Full Name]], "   ", TEXT(SnC_5[[#This Row],[Date]], "yyyy-mm-dd"))</f>
        <v>Alex Heale   2024-09-19</v>
      </c>
      <c r="B464" s="3" t="str">
        <f>CONCATENATE(SnC_5[[#This Row],[First Name]], " ", SnC_5[[#This Row],[Last Name]])</f>
        <v>Alex Heale</v>
      </c>
      <c r="C464" s="4">
        <f>IFERROR(YEAR(G464) - YEAR(INDEX(AthleteInfo[#Data], MATCH(SnC_5[[#This Row],[Full Name]], AthleteInfo[Full name], 0), 6)), 99)</f>
        <v>15</v>
      </c>
      <c r="D464" s="4">
        <f>IFERROR(INDEX(AthleteInfo[#Data], MATCH(SnC_5[[#This Row],[Full Name]], AthleteInfo[Full name], 0), 5), 99)</f>
        <v>2009</v>
      </c>
      <c r="E464" s="7" t="str" cm="1">
        <f t="array" ref="E464">IFERROR(IF(INDEX(AthleteInfo[#Data], MATCH(SnC_5[[#This Row],[Full Name]], AthleteInfo[Full name], 0), 2)&lt;&gt;"",INDEX(AthleteInfo[#Data], MATCH(SnC_5[[#This Row],[Full Name]], AthleteInfo[Full name], 0), 2), "Edit AthleteInfo Tab"), "Edit AthleteInfo Tab")</f>
        <v>M</v>
      </c>
      <c r="F464" s="6">
        <f>IFERROR(INT((G464 - INDEX(AthleteInfo[#Data], MATCH(SnC_5[[#This Row],[Full Name]], AthleteInfo[Full name], 0), 6))/365), 99)</f>
        <v>15</v>
      </c>
      <c r="G464" s="18">
        <v>45554</v>
      </c>
      <c r="H464" t="s">
        <v>455</v>
      </c>
      <c r="I464" t="s">
        <v>603</v>
      </c>
      <c r="J464">
        <v>68.88</v>
      </c>
      <c r="U464">
        <v>25</v>
      </c>
      <c r="V464">
        <v>52</v>
      </c>
      <c r="W464">
        <v>40</v>
      </c>
      <c r="AG464">
        <v>11</v>
      </c>
      <c r="AH464">
        <v>4.0999999999999996</v>
      </c>
      <c r="AK464">
        <v>35.07</v>
      </c>
      <c r="AL464">
        <v>51.99</v>
      </c>
      <c r="AM464">
        <v>0.36</v>
      </c>
      <c r="AQ464" t="s">
        <v>942</v>
      </c>
    </row>
    <row r="465" spans="1:43">
      <c r="A465" s="3" t="str">
        <f>CONCATENATE(SnC_5[[#This Row],[Full Name]], "   ", TEXT(SnC_5[[#This Row],[Date]], "yyyy-mm-dd"))</f>
        <v>Alexander Forsyth   2024-09-19</v>
      </c>
      <c r="B465" s="3" t="str">
        <f>CONCATENATE(SnC_5[[#This Row],[First Name]], " ", SnC_5[[#This Row],[Last Name]])</f>
        <v>Alexander Forsyth</v>
      </c>
      <c r="C465" s="4">
        <f>IFERROR(YEAR(G465) - YEAR(INDEX(AthleteInfo[#Data], MATCH(SnC_5[[#This Row],[Full Name]], AthleteInfo[Full name], 0), 6)), 99)</f>
        <v>16</v>
      </c>
      <c r="D465" s="4">
        <f>IFERROR(INDEX(AthleteInfo[#Data], MATCH(SnC_5[[#This Row],[Full Name]], AthleteInfo[Full name], 0), 5), 99)</f>
        <v>2008</v>
      </c>
      <c r="E465" s="7" t="str" cm="1">
        <f t="array" ref="E465">IFERROR(IF(INDEX(AthleteInfo[#Data], MATCH(SnC_5[[#This Row],[Full Name]], AthleteInfo[Full name], 0), 2)&lt;&gt;"",INDEX(AthleteInfo[#Data], MATCH(SnC_5[[#This Row],[Full Name]], AthleteInfo[Full name], 0), 2), "Edit AthleteInfo Tab"), "Edit AthleteInfo Tab")</f>
        <v>M</v>
      </c>
      <c r="F465" s="6">
        <f>IFERROR(INT((G465 - INDEX(AthleteInfo[#Data], MATCH(SnC_5[[#This Row],[Full Name]], AthleteInfo[Full name], 0), 6))/365), 99)</f>
        <v>15</v>
      </c>
      <c r="G465" s="18">
        <v>45554</v>
      </c>
      <c r="H465" t="s">
        <v>497</v>
      </c>
      <c r="I465" t="s">
        <v>874</v>
      </c>
      <c r="J465">
        <v>64.959999999999994</v>
      </c>
      <c r="U465">
        <v>25</v>
      </c>
      <c r="V465">
        <v>33</v>
      </c>
      <c r="W465">
        <v>27</v>
      </c>
      <c r="AG465">
        <v>11</v>
      </c>
      <c r="AH465">
        <v>3.83</v>
      </c>
      <c r="AK465">
        <v>31.8</v>
      </c>
      <c r="AL465">
        <v>44.08</v>
      </c>
      <c r="AM465">
        <v>0.27</v>
      </c>
      <c r="AQ465" t="s">
        <v>943</v>
      </c>
    </row>
    <row r="466" spans="1:43">
      <c r="A466" s="3" t="str">
        <f>CONCATENATE(SnC_5[[#This Row],[Full Name]], "   ", TEXT(SnC_5[[#This Row],[Date]], "yyyy-mm-dd"))</f>
        <v>Anders Evanson   2024-09-20</v>
      </c>
      <c r="B466" s="3" t="str">
        <f>CONCATENATE(SnC_5[[#This Row],[First Name]], " ", SnC_5[[#This Row],[Last Name]])</f>
        <v>Anders Evanson</v>
      </c>
      <c r="C466" s="4">
        <f>IFERROR(YEAR(G466) - YEAR(INDEX(AthleteInfo[#Data], MATCH(SnC_5[[#This Row],[Full Name]], AthleteInfo[Full name], 0), 6)), 99)</f>
        <v>99</v>
      </c>
      <c r="D466" s="4">
        <f>IFERROR(INDEX(AthleteInfo[#Data], MATCH(SnC_5[[#This Row],[Full Name]], AthleteInfo[Full name], 0), 5), 99)</f>
        <v>99</v>
      </c>
      <c r="E466" s="7" t="str" cm="1">
        <f t="array" ref="E466">IFERROR(IF(INDEX(AthleteInfo[#Data], MATCH(SnC_5[[#This Row],[Full Name]], AthleteInfo[Full name], 0), 2)&lt;&gt;"",INDEX(AthleteInfo[#Data], MATCH(SnC_5[[#This Row],[Full Name]], AthleteInfo[Full name], 0), 2), "Edit AthleteInfo Tab"), "Edit AthleteInfo Tab")</f>
        <v>Edit AthleteInfo Tab</v>
      </c>
      <c r="F466" s="6">
        <f>IFERROR(INT((G466 - INDEX(AthleteInfo[#Data], MATCH(SnC_5[[#This Row],[Full Name]], AthleteInfo[Full name], 0), 6))/365), 99)</f>
        <v>99</v>
      </c>
      <c r="G466" s="18">
        <v>45555</v>
      </c>
      <c r="H466" t="s">
        <v>931</v>
      </c>
      <c r="I466" t="s">
        <v>932</v>
      </c>
      <c r="J466">
        <v>77.040000000000006</v>
      </c>
      <c r="U466">
        <v>25</v>
      </c>
      <c r="V466">
        <v>65</v>
      </c>
      <c r="W466">
        <v>43</v>
      </c>
      <c r="AG466">
        <v>11</v>
      </c>
      <c r="AH466">
        <v>4.8</v>
      </c>
      <c r="AK466">
        <v>32.72</v>
      </c>
      <c r="AL466">
        <v>46.82</v>
      </c>
      <c r="AM466">
        <v>0.27</v>
      </c>
      <c r="AQ466" t="s">
        <v>866</v>
      </c>
    </row>
    <row r="467" spans="1:43">
      <c r="A467" s="3" t="str">
        <f>CONCATENATE(SnC_5[[#This Row],[Full Name]], "   ", TEXT(SnC_5[[#This Row],[Date]], "yyyy-mm-dd"))</f>
        <v>Andreas Inkster   2024-09-20</v>
      </c>
      <c r="B467" s="3" t="str">
        <f>CONCATENATE(SnC_5[[#This Row],[First Name]], " ", SnC_5[[#This Row],[Last Name]])</f>
        <v>Andreas Inkster</v>
      </c>
      <c r="C467" s="4">
        <f>IFERROR(YEAR(G467) - YEAR(INDEX(AthleteInfo[#Data], MATCH(SnC_5[[#This Row],[Full Name]], AthleteInfo[Full name], 0), 6)), 99)</f>
        <v>16</v>
      </c>
      <c r="D467" s="4">
        <f>IFERROR(INDEX(AthleteInfo[#Data], MATCH(SnC_5[[#This Row],[Full Name]], AthleteInfo[Full name], 0), 5), 99)</f>
        <v>2008</v>
      </c>
      <c r="E467" s="7" t="str" cm="1">
        <f t="array" ref="E467">IFERROR(IF(INDEX(AthleteInfo[#Data], MATCH(SnC_5[[#This Row],[Full Name]], AthleteInfo[Full name], 0), 2)&lt;&gt;"",INDEX(AthleteInfo[#Data], MATCH(SnC_5[[#This Row],[Full Name]], AthleteInfo[Full name], 0), 2), "Edit AthleteInfo Tab"), "Edit AthleteInfo Tab")</f>
        <v>M</v>
      </c>
      <c r="F467" s="6">
        <f>IFERROR(INT((G467 - INDEX(AthleteInfo[#Data], MATCH(SnC_5[[#This Row],[Full Name]], AthleteInfo[Full name], 0), 6))/365), 99)</f>
        <v>16</v>
      </c>
      <c r="G467" s="18">
        <v>45555</v>
      </c>
      <c r="H467" t="s">
        <v>818</v>
      </c>
      <c r="I467" t="s">
        <v>819</v>
      </c>
      <c r="J467">
        <v>76.89</v>
      </c>
      <c r="U467">
        <v>25</v>
      </c>
      <c r="V467">
        <v>54</v>
      </c>
      <c r="W467">
        <v>46</v>
      </c>
      <c r="AG467">
        <v>13</v>
      </c>
      <c r="AH467">
        <v>5.0599999999999996</v>
      </c>
      <c r="AJ467">
        <v>2.98</v>
      </c>
      <c r="AK467">
        <v>34.42</v>
      </c>
      <c r="AL467">
        <v>50.93</v>
      </c>
      <c r="AM467">
        <v>0.39</v>
      </c>
      <c r="AP467">
        <v>4.29</v>
      </c>
      <c r="AQ467" t="s">
        <v>944</v>
      </c>
    </row>
    <row r="468" spans="1:43">
      <c r="A468" s="3" t="str">
        <f>CONCATENATE(SnC_5[[#This Row],[Full Name]], "   ", TEXT(SnC_5[[#This Row],[Date]], "yyyy-mm-dd"))</f>
        <v>Anna Segelken   2024-09-20</v>
      </c>
      <c r="B468" s="3" t="str">
        <f>CONCATENATE(SnC_5[[#This Row],[First Name]], " ", SnC_5[[#This Row],[Last Name]])</f>
        <v>Anna Segelken</v>
      </c>
      <c r="C468" s="4">
        <f>IFERROR(YEAR(G468) - YEAR(INDEX(AthleteInfo[#Data], MATCH(SnC_5[[#This Row],[Full Name]], AthleteInfo[Full name], 0), 6)), 99)</f>
        <v>17</v>
      </c>
      <c r="D468" s="4">
        <f>IFERROR(INDEX(AthleteInfo[#Data], MATCH(SnC_5[[#This Row],[Full Name]], AthleteInfo[Full name], 0), 5), 99)</f>
        <v>2007</v>
      </c>
      <c r="E468" s="7" t="str" cm="1">
        <f t="array" ref="E468">IFERROR(IF(INDEX(AthleteInfo[#Data], MATCH(SnC_5[[#This Row],[Full Name]], AthleteInfo[Full name], 0), 2)&lt;&gt;"",INDEX(AthleteInfo[#Data], MATCH(SnC_5[[#This Row],[Full Name]], AthleteInfo[Full name], 0), 2), "Edit AthleteInfo Tab"), "Edit AthleteInfo Tab")</f>
        <v>F</v>
      </c>
      <c r="F468" s="6">
        <f>IFERROR(INT((G468 - INDEX(AthleteInfo[#Data], MATCH(SnC_5[[#This Row],[Full Name]], AthleteInfo[Full name], 0), 6))/365), 99)</f>
        <v>17</v>
      </c>
      <c r="G468" s="18">
        <v>45555</v>
      </c>
      <c r="H468" t="s">
        <v>457</v>
      </c>
      <c r="I468" t="s">
        <v>761</v>
      </c>
      <c r="J468">
        <v>80.069999999999993</v>
      </c>
      <c r="U468">
        <v>15</v>
      </c>
      <c r="V468">
        <v>43</v>
      </c>
      <c r="W468">
        <v>52</v>
      </c>
      <c r="AG468">
        <v>0</v>
      </c>
      <c r="AH468">
        <v>3.53</v>
      </c>
      <c r="AJ468">
        <v>4.43</v>
      </c>
      <c r="AK468">
        <v>23.6</v>
      </c>
      <c r="AL468">
        <v>38.21</v>
      </c>
      <c r="AM468">
        <v>0.27</v>
      </c>
      <c r="AP468">
        <v>3.64</v>
      </c>
      <c r="AQ468" t="s">
        <v>940</v>
      </c>
    </row>
    <row r="469" spans="1:43">
      <c r="A469" s="3" t="str">
        <f>CONCATENATE(SnC_5[[#This Row],[Full Name]], "   ", TEXT(SnC_5[[#This Row],[Date]], "yyyy-mm-dd"))</f>
        <v>Annika Vipler   2024-09-19</v>
      </c>
      <c r="B469" s="3" t="str">
        <f>CONCATENATE(SnC_5[[#This Row],[First Name]], " ", SnC_5[[#This Row],[Last Name]])</f>
        <v>Annika Vipler</v>
      </c>
      <c r="C469" s="4">
        <f>IFERROR(YEAR(G469) - YEAR(INDEX(AthleteInfo[#Data], MATCH(SnC_5[[#This Row],[Full Name]], AthleteInfo[Full name], 0), 6)), 99)</f>
        <v>15</v>
      </c>
      <c r="D469" s="4">
        <f>IFERROR(INDEX(AthleteInfo[#Data], MATCH(SnC_5[[#This Row],[Full Name]], AthleteInfo[Full name], 0), 5), 99)</f>
        <v>2009</v>
      </c>
      <c r="E469" s="7" t="str" cm="1">
        <f t="array" ref="E469">IFERROR(IF(INDEX(AthleteInfo[#Data], MATCH(SnC_5[[#This Row],[Full Name]], AthleteInfo[Full name], 0), 2)&lt;&gt;"",INDEX(AthleteInfo[#Data], MATCH(SnC_5[[#This Row],[Full Name]], AthleteInfo[Full name], 0), 2), "Edit AthleteInfo Tab"), "Edit AthleteInfo Tab")</f>
        <v>F</v>
      </c>
      <c r="F469" s="6">
        <f>IFERROR(INT((G469 - INDEX(AthleteInfo[#Data], MATCH(SnC_5[[#This Row],[Full Name]], AthleteInfo[Full name], 0), 6))/365), 99)</f>
        <v>15</v>
      </c>
      <c r="G469" s="18">
        <v>45554</v>
      </c>
      <c r="H469" t="s">
        <v>876</v>
      </c>
      <c r="I469" t="s">
        <v>877</v>
      </c>
      <c r="J469">
        <v>62.55</v>
      </c>
      <c r="U469">
        <v>15</v>
      </c>
      <c r="V469">
        <v>36</v>
      </c>
      <c r="W469">
        <v>53</v>
      </c>
      <c r="AG469">
        <v>1</v>
      </c>
      <c r="AH469">
        <v>3</v>
      </c>
      <c r="AK469">
        <v>27.98</v>
      </c>
      <c r="AL469">
        <v>43.75</v>
      </c>
      <c r="AM469">
        <v>0.34</v>
      </c>
      <c r="AQ469" t="s">
        <v>945</v>
      </c>
    </row>
    <row r="470" spans="1:43">
      <c r="A470" s="3" t="str">
        <f>CONCATENATE(SnC_5[[#This Row],[Full Name]], "   ", TEXT(SnC_5[[#This Row],[Date]], "yyyy-mm-dd"))</f>
        <v>Ava Heie   2024-09-20</v>
      </c>
      <c r="B470" s="3" t="str">
        <f>CONCATENATE(SnC_5[[#This Row],[First Name]], " ", SnC_5[[#This Row],[Last Name]])</f>
        <v>Ava Heie</v>
      </c>
      <c r="C470" s="4">
        <f>IFERROR(YEAR(G470) - YEAR(INDEX(AthleteInfo[#Data], MATCH(SnC_5[[#This Row],[Full Name]], AthleteInfo[Full name], 0), 6)), 99)</f>
        <v>99</v>
      </c>
      <c r="D470" s="4">
        <f>IFERROR(INDEX(AthleteInfo[#Data], MATCH(SnC_5[[#This Row],[Full Name]], AthleteInfo[Full name], 0), 5), 99)</f>
        <v>99</v>
      </c>
      <c r="E470" s="7" t="str" cm="1">
        <f t="array" ref="E470">IFERROR(IF(INDEX(AthleteInfo[#Data], MATCH(SnC_5[[#This Row],[Full Name]], AthleteInfo[Full name], 0), 2)&lt;&gt;"",INDEX(AthleteInfo[#Data], MATCH(SnC_5[[#This Row],[Full Name]], AthleteInfo[Full name], 0), 2), "Edit AthleteInfo Tab"), "Edit AthleteInfo Tab")</f>
        <v>Edit AthleteInfo Tab</v>
      </c>
      <c r="F470" s="6">
        <f>IFERROR(INT((G470 - INDEX(AthleteInfo[#Data], MATCH(SnC_5[[#This Row],[Full Name]], AthleteInfo[Full name], 0), 6))/365), 99)</f>
        <v>99</v>
      </c>
      <c r="G470" s="18">
        <v>45555</v>
      </c>
      <c r="H470" t="s">
        <v>741</v>
      </c>
      <c r="I470" t="s">
        <v>927</v>
      </c>
      <c r="J470">
        <v>54.63</v>
      </c>
      <c r="U470">
        <v>15</v>
      </c>
      <c r="V470">
        <v>43</v>
      </c>
      <c r="W470">
        <v>42</v>
      </c>
      <c r="AG470">
        <v>4</v>
      </c>
      <c r="AH470">
        <v>2.86</v>
      </c>
      <c r="AK470">
        <v>26.95</v>
      </c>
      <c r="AL470">
        <v>43.48</v>
      </c>
      <c r="AM470">
        <v>0.23</v>
      </c>
    </row>
    <row r="471" spans="1:43">
      <c r="A471" s="3" t="str">
        <f>CONCATENATE(SnC_5[[#This Row],[Full Name]], "   ", TEXT(SnC_5[[#This Row],[Date]], "yyyy-mm-dd"))</f>
        <v>Avafei Clark   2024-09-19</v>
      </c>
      <c r="B471" s="3" t="str">
        <f>CONCATENATE(SnC_5[[#This Row],[First Name]], " ", SnC_5[[#This Row],[Last Name]])</f>
        <v>Avafei Clark</v>
      </c>
      <c r="C471" s="4">
        <f>IFERROR(YEAR(G471) - YEAR(INDEX(AthleteInfo[#Data], MATCH(SnC_5[[#This Row],[Full Name]], AthleteInfo[Full name], 0), 6)), 99)</f>
        <v>15</v>
      </c>
      <c r="D471" s="4">
        <f>IFERROR(INDEX(AthleteInfo[#Data], MATCH(SnC_5[[#This Row],[Full Name]], AthleteInfo[Full name], 0), 5), 99)</f>
        <v>2009</v>
      </c>
      <c r="E471" s="7" t="str" cm="1">
        <f t="array" ref="E471">IFERROR(IF(INDEX(AthleteInfo[#Data], MATCH(SnC_5[[#This Row],[Full Name]], AthleteInfo[Full name], 0), 2)&lt;&gt;"",INDEX(AthleteInfo[#Data], MATCH(SnC_5[[#This Row],[Full Name]], AthleteInfo[Full name], 0), 2), "Edit AthleteInfo Tab"), "Edit AthleteInfo Tab")</f>
        <v>F</v>
      </c>
      <c r="F471" s="6">
        <f>IFERROR(INT((G471 - INDEX(AthleteInfo[#Data], MATCH(SnC_5[[#This Row],[Full Name]], AthleteInfo[Full name], 0), 6))/365), 99)</f>
        <v>15</v>
      </c>
      <c r="G471" s="18">
        <v>45554</v>
      </c>
      <c r="H471" t="s">
        <v>879</v>
      </c>
      <c r="I471" t="s">
        <v>775</v>
      </c>
      <c r="J471">
        <v>52.56</v>
      </c>
      <c r="U471">
        <v>15</v>
      </c>
      <c r="V471">
        <v>26</v>
      </c>
      <c r="W471">
        <v>29</v>
      </c>
      <c r="AG471">
        <v>4</v>
      </c>
      <c r="AH471">
        <v>2.8</v>
      </c>
      <c r="AK471">
        <v>27.86</v>
      </c>
      <c r="AL471">
        <v>47.35</v>
      </c>
      <c r="AM471">
        <v>0.34</v>
      </c>
      <c r="AQ471" t="s">
        <v>946</v>
      </c>
    </row>
    <row r="472" spans="1:43">
      <c r="A472" s="3" t="str">
        <f>CONCATENATE(SnC_5[[#This Row],[Full Name]], "   ", TEXT(SnC_5[[#This Row],[Date]], "yyyy-mm-dd"))</f>
        <v>Axel Hostyn   2024-09-20</v>
      </c>
      <c r="B472" s="3" t="str">
        <f>CONCATENATE(SnC_5[[#This Row],[First Name]], " ", SnC_5[[#This Row],[Last Name]])</f>
        <v>Axel Hostyn</v>
      </c>
      <c r="C472" s="4">
        <f>IFERROR(YEAR(G472) - YEAR(INDEX(AthleteInfo[#Data], MATCH(SnC_5[[#This Row],[Full Name]], AthleteInfo[Full name], 0), 6)), 99)</f>
        <v>17</v>
      </c>
      <c r="D472" s="4">
        <f>IFERROR(INDEX(AthleteInfo[#Data], MATCH(SnC_5[[#This Row],[Full Name]], AthleteInfo[Full name], 0), 5), 99)</f>
        <v>2007</v>
      </c>
      <c r="E472" s="7" t="str" cm="1">
        <f t="array" ref="E472">IFERROR(IF(INDEX(AthleteInfo[#Data], MATCH(SnC_5[[#This Row],[Full Name]], AthleteInfo[Full name], 0), 2)&lt;&gt;"",INDEX(AthleteInfo[#Data], MATCH(SnC_5[[#This Row],[Full Name]], AthleteInfo[Full name], 0), 2), "Edit AthleteInfo Tab"), "Edit AthleteInfo Tab")</f>
        <v>M</v>
      </c>
      <c r="F472" s="6">
        <f>IFERROR(INT((G472 - INDEX(AthleteInfo[#Data], MATCH(SnC_5[[#This Row],[Full Name]], AthleteInfo[Full name], 0), 6))/365), 99)</f>
        <v>17</v>
      </c>
      <c r="G472" s="18">
        <v>45555</v>
      </c>
      <c r="H472" t="s">
        <v>771</v>
      </c>
      <c r="I472" t="s">
        <v>772</v>
      </c>
      <c r="J472">
        <v>85.12</v>
      </c>
      <c r="U472">
        <v>25</v>
      </c>
      <c r="V472">
        <v>63</v>
      </c>
      <c r="W472">
        <v>45</v>
      </c>
      <c r="AG472">
        <v>14</v>
      </c>
      <c r="AH472">
        <v>4.83</v>
      </c>
      <c r="AJ472">
        <v>3.35</v>
      </c>
      <c r="AK472">
        <v>41.41</v>
      </c>
      <c r="AL472">
        <v>54.26</v>
      </c>
      <c r="AM472">
        <v>0.48</v>
      </c>
      <c r="AP472">
        <v>3.54</v>
      </c>
      <c r="AQ472" t="s">
        <v>947</v>
      </c>
    </row>
    <row r="473" spans="1:43">
      <c r="A473" s="3" t="str">
        <f>CONCATENATE(SnC_5[[#This Row],[Full Name]], "   ", TEXT(SnC_5[[#This Row],[Date]], "yyyy-mm-dd"))</f>
        <v>Ayla Musselman Bell   2024-09-19</v>
      </c>
      <c r="B473" s="3" t="str">
        <f>CONCATENATE(SnC_5[[#This Row],[First Name]], " ", SnC_5[[#This Row],[Last Name]])</f>
        <v>Ayla Musselman Bell</v>
      </c>
      <c r="C473" s="4">
        <f>IFERROR(YEAR(G473) - YEAR(INDEX(AthleteInfo[#Data], MATCH(SnC_5[[#This Row],[Full Name]], AthleteInfo[Full name], 0), 6)), 99)</f>
        <v>15</v>
      </c>
      <c r="D473" s="4">
        <f>IFERROR(INDEX(AthleteInfo[#Data], MATCH(SnC_5[[#This Row],[Full Name]], AthleteInfo[Full name], 0), 5), 99)</f>
        <v>2009</v>
      </c>
      <c r="E473" s="7" t="str" cm="1">
        <f t="array" ref="E473">IFERROR(IF(INDEX(AthleteInfo[#Data], MATCH(SnC_5[[#This Row],[Full Name]], AthleteInfo[Full name], 0), 2)&lt;&gt;"",INDEX(AthleteInfo[#Data], MATCH(SnC_5[[#This Row],[Full Name]], AthleteInfo[Full name], 0), 2), "Edit AthleteInfo Tab"), "Edit AthleteInfo Tab")</f>
        <v>F</v>
      </c>
      <c r="F473" s="6">
        <f>IFERROR(INT((G473 - INDEX(AthleteInfo[#Data], MATCH(SnC_5[[#This Row],[Full Name]], AthleteInfo[Full name], 0), 6))/365), 99)</f>
        <v>15</v>
      </c>
      <c r="G473" s="18">
        <v>45554</v>
      </c>
      <c r="H473" t="s">
        <v>880</v>
      </c>
      <c r="I473" t="s">
        <v>881</v>
      </c>
      <c r="J473">
        <v>59.16</v>
      </c>
      <c r="U473">
        <v>15</v>
      </c>
      <c r="V473">
        <v>60</v>
      </c>
      <c r="W473">
        <v>62</v>
      </c>
      <c r="AG473">
        <v>13</v>
      </c>
      <c r="AH473">
        <v>2.9</v>
      </c>
      <c r="AK473">
        <v>17.96</v>
      </c>
      <c r="AL473">
        <v>33.67</v>
      </c>
      <c r="AM473">
        <v>0.2</v>
      </c>
      <c r="AQ473" t="s">
        <v>948</v>
      </c>
    </row>
    <row r="474" spans="1:43">
      <c r="A474" s="3" t="str">
        <f>CONCATENATE(SnC_5[[#This Row],[Full Name]], "   ", TEXT(SnC_5[[#This Row],[Date]], "yyyy-mm-dd"))</f>
        <v>Ben Field   2024-09-20</v>
      </c>
      <c r="B474" s="3" t="str">
        <f>CONCATENATE(SnC_5[[#This Row],[First Name]], " ", SnC_5[[#This Row],[Last Name]])</f>
        <v>Ben Field</v>
      </c>
      <c r="C474" s="4">
        <f>IFERROR(YEAR(G474) - YEAR(INDEX(AthleteInfo[#Data], MATCH(SnC_5[[#This Row],[Full Name]], AthleteInfo[Full name], 0), 6)), 99)</f>
        <v>99</v>
      </c>
      <c r="D474" s="4">
        <f>IFERROR(INDEX(AthleteInfo[#Data], MATCH(SnC_5[[#This Row],[Full Name]], AthleteInfo[Full name], 0), 5), 99)</f>
        <v>99</v>
      </c>
      <c r="E474" s="7" t="str" cm="1">
        <f t="array" ref="E474">IFERROR(IF(INDEX(AthleteInfo[#Data], MATCH(SnC_5[[#This Row],[Full Name]], AthleteInfo[Full name], 0), 2)&lt;&gt;"",INDEX(AthleteInfo[#Data], MATCH(SnC_5[[#This Row],[Full Name]], AthleteInfo[Full name], 0), 2), "Edit AthleteInfo Tab"), "Edit AthleteInfo Tab")</f>
        <v>Edit AthleteInfo Tab</v>
      </c>
      <c r="F474" s="6">
        <f>IFERROR(INT((G474 - INDEX(AthleteInfo[#Data], MATCH(SnC_5[[#This Row],[Full Name]], AthleteInfo[Full name], 0), 6))/365), 99)</f>
        <v>99</v>
      </c>
      <c r="G474" s="18">
        <v>45555</v>
      </c>
      <c r="H474" t="s">
        <v>933</v>
      </c>
      <c r="I474" t="s">
        <v>934</v>
      </c>
      <c r="J474">
        <v>72.150000000000006</v>
      </c>
      <c r="U474">
        <v>25</v>
      </c>
      <c r="V474">
        <v>108</v>
      </c>
      <c r="W474">
        <v>59</v>
      </c>
      <c r="AG474">
        <v>14</v>
      </c>
      <c r="AH474">
        <v>4.53</v>
      </c>
      <c r="AK474">
        <v>40.07</v>
      </c>
      <c r="AL474">
        <v>53.4</v>
      </c>
      <c r="AM474">
        <v>0.41</v>
      </c>
      <c r="AQ474" t="s">
        <v>866</v>
      </c>
    </row>
    <row r="475" spans="1:43">
      <c r="A475" s="3" t="str">
        <f>CONCATENATE(SnC_5[[#This Row],[Full Name]], "   ", TEXT(SnC_5[[#This Row],[Date]], "yyyy-mm-dd"))</f>
        <v>Cameron Etue   2024-09-19</v>
      </c>
      <c r="B475" s="3" t="str">
        <f>CONCATENATE(SnC_5[[#This Row],[First Name]], " ", SnC_5[[#This Row],[Last Name]])</f>
        <v>Cameron Etue</v>
      </c>
      <c r="C475" s="4">
        <f>IFERROR(YEAR(G475) - YEAR(INDEX(AthleteInfo[#Data], MATCH(SnC_5[[#This Row],[Full Name]], AthleteInfo[Full name], 0), 6)), 99)</f>
        <v>15</v>
      </c>
      <c r="D475" s="4">
        <f>IFERROR(INDEX(AthleteInfo[#Data], MATCH(SnC_5[[#This Row],[Full Name]], AthleteInfo[Full name], 0), 5), 99)</f>
        <v>2009</v>
      </c>
      <c r="E475" s="7" t="str" cm="1">
        <f t="array" ref="E475">IFERROR(IF(INDEX(AthleteInfo[#Data], MATCH(SnC_5[[#This Row],[Full Name]], AthleteInfo[Full name], 0), 2)&lt;&gt;"",INDEX(AthleteInfo[#Data], MATCH(SnC_5[[#This Row],[Full Name]], AthleteInfo[Full name], 0), 2), "Edit AthleteInfo Tab"), "Edit AthleteInfo Tab")</f>
        <v>M</v>
      </c>
      <c r="F475" s="6">
        <f>IFERROR(INT((G475 - INDEX(AthleteInfo[#Data], MATCH(SnC_5[[#This Row],[Full Name]], AthleteInfo[Full name], 0), 6))/365), 99)</f>
        <v>15</v>
      </c>
      <c r="G475" s="18">
        <v>45554</v>
      </c>
      <c r="H475" t="s">
        <v>882</v>
      </c>
      <c r="I475" t="s">
        <v>884</v>
      </c>
      <c r="U475">
        <v>25</v>
      </c>
      <c r="V475">
        <v>28</v>
      </c>
      <c r="W475">
        <v>37</v>
      </c>
      <c r="AG475">
        <v>10</v>
      </c>
      <c r="AH475">
        <v>4.5999999999999996</v>
      </c>
      <c r="AQ475" t="s">
        <v>950</v>
      </c>
    </row>
    <row r="476" spans="1:43">
      <c r="A476" s="3" t="str">
        <f>CONCATENATE(SnC_5[[#This Row],[Full Name]], "   ", TEXT(SnC_5[[#This Row],[Date]], "yyyy-mm-dd"))</f>
        <v>Cameron Meldrum   2024-09-19</v>
      </c>
      <c r="B476" s="3" t="str">
        <f>CONCATENATE(SnC_5[[#This Row],[First Name]], " ", SnC_5[[#This Row],[Last Name]])</f>
        <v>Cameron Meldrum</v>
      </c>
      <c r="C476" s="4">
        <f>IFERROR(YEAR(G476) - YEAR(INDEX(AthleteInfo[#Data], MATCH(SnC_5[[#This Row],[Full Name]], AthleteInfo[Full name], 0), 6)), 99)</f>
        <v>15</v>
      </c>
      <c r="D476" s="4">
        <f>IFERROR(INDEX(AthleteInfo[#Data], MATCH(SnC_5[[#This Row],[Full Name]], AthleteInfo[Full name], 0), 5), 99)</f>
        <v>2009</v>
      </c>
      <c r="E476" s="7" t="str" cm="1">
        <f t="array" ref="E476">IFERROR(IF(INDEX(AthleteInfo[#Data], MATCH(SnC_5[[#This Row],[Full Name]], AthleteInfo[Full name], 0), 2)&lt;&gt;"",INDEX(AthleteInfo[#Data], MATCH(SnC_5[[#This Row],[Full Name]], AthleteInfo[Full name], 0), 2), "Edit AthleteInfo Tab"), "Edit AthleteInfo Tab")</f>
        <v>M</v>
      </c>
      <c r="F476" s="6">
        <f>IFERROR(INT((G476 - INDEX(AthleteInfo[#Data], MATCH(SnC_5[[#This Row],[Full Name]], AthleteInfo[Full name], 0), 6))/365), 99)</f>
        <v>15</v>
      </c>
      <c r="G476" s="18">
        <v>45554</v>
      </c>
      <c r="H476" t="s">
        <v>882</v>
      </c>
      <c r="I476" t="s">
        <v>883</v>
      </c>
      <c r="J476">
        <v>69.010000000000005</v>
      </c>
      <c r="U476">
        <v>25</v>
      </c>
      <c r="V476">
        <v>51</v>
      </c>
      <c r="W476">
        <v>36</v>
      </c>
      <c r="AG476">
        <v>15</v>
      </c>
      <c r="AH476">
        <v>4.1500000000000004</v>
      </c>
      <c r="AK476">
        <v>34.44</v>
      </c>
      <c r="AL476">
        <v>52.47</v>
      </c>
      <c r="AM476">
        <v>0.52</v>
      </c>
      <c r="AQ476" t="s">
        <v>949</v>
      </c>
    </row>
    <row r="477" spans="1:43">
      <c r="A477" s="3" t="str">
        <f>CONCATENATE(SnC_5[[#This Row],[Full Name]], "   ", TEXT(SnC_5[[#This Row],[Date]], "yyyy-mm-dd"))</f>
        <v>Dawson Abraham   2024-09-19</v>
      </c>
      <c r="B477" s="3" t="str">
        <f>CONCATENATE(SnC_5[[#This Row],[First Name]], " ", SnC_5[[#This Row],[Last Name]])</f>
        <v>Dawson Abraham</v>
      </c>
      <c r="C477" s="4">
        <f>IFERROR(YEAR(G477) - YEAR(INDEX(AthleteInfo[#Data], MATCH(SnC_5[[#This Row],[Full Name]], AthleteInfo[Full name], 0), 6)), 99)</f>
        <v>15</v>
      </c>
      <c r="D477" s="4">
        <f>IFERROR(INDEX(AthleteInfo[#Data], MATCH(SnC_5[[#This Row],[Full Name]], AthleteInfo[Full name], 0), 5), 99)</f>
        <v>2009</v>
      </c>
      <c r="E477" s="7" t="str" cm="1">
        <f t="array" ref="E477">IFERROR(IF(INDEX(AthleteInfo[#Data], MATCH(SnC_5[[#This Row],[Full Name]], AthleteInfo[Full name], 0), 2)&lt;&gt;"",INDEX(AthleteInfo[#Data], MATCH(SnC_5[[#This Row],[Full Name]], AthleteInfo[Full name], 0), 2), "Edit AthleteInfo Tab"), "Edit AthleteInfo Tab")</f>
        <v>M</v>
      </c>
      <c r="F477" s="6">
        <f>IFERROR(INT((G477 - INDEX(AthleteInfo[#Data], MATCH(SnC_5[[#This Row],[Full Name]], AthleteInfo[Full name], 0), 6))/365), 99)</f>
        <v>15</v>
      </c>
      <c r="G477" s="18">
        <v>45554</v>
      </c>
      <c r="H477" t="s">
        <v>885</v>
      </c>
      <c r="I477" t="s">
        <v>641</v>
      </c>
      <c r="J477">
        <v>53.33</v>
      </c>
      <c r="U477">
        <v>25</v>
      </c>
      <c r="V477">
        <v>40</v>
      </c>
      <c r="W477">
        <v>34</v>
      </c>
      <c r="AG477">
        <v>17</v>
      </c>
      <c r="AH477">
        <v>3.55</v>
      </c>
      <c r="AK477">
        <v>29.53</v>
      </c>
      <c r="AL477">
        <v>44.95</v>
      </c>
      <c r="AM477">
        <v>0.34</v>
      </c>
      <c r="AQ477" t="s">
        <v>951</v>
      </c>
    </row>
    <row r="478" spans="1:43">
      <c r="A478" s="3" t="str">
        <f>CONCATENATE(SnC_5[[#This Row],[Full Name]], "   ", TEXT(SnC_5[[#This Row],[Date]], "yyyy-mm-dd"))</f>
        <v>Elia Comeau   2024-09-19</v>
      </c>
      <c r="B478" s="3" t="str">
        <f>CONCATENATE(SnC_5[[#This Row],[First Name]], " ", SnC_5[[#This Row],[Last Name]])</f>
        <v>Elia Comeau</v>
      </c>
      <c r="C478" s="4">
        <f>IFERROR(YEAR(G478) - YEAR(INDEX(AthleteInfo[#Data], MATCH(SnC_5[[#This Row],[Full Name]], AthleteInfo[Full name], 0), 6)), 99)</f>
        <v>15</v>
      </c>
      <c r="D478" s="4">
        <f>IFERROR(INDEX(AthleteInfo[#Data], MATCH(SnC_5[[#This Row],[Full Name]], AthleteInfo[Full name], 0), 5), 99)</f>
        <v>2009</v>
      </c>
      <c r="E478" s="7" t="str" cm="1">
        <f t="array" ref="E478">IFERROR(IF(INDEX(AthleteInfo[#Data], MATCH(SnC_5[[#This Row],[Full Name]], AthleteInfo[Full name], 0), 2)&lt;&gt;"",INDEX(AthleteInfo[#Data], MATCH(SnC_5[[#This Row],[Full Name]], AthleteInfo[Full name], 0), 2), "Edit AthleteInfo Tab"), "Edit AthleteInfo Tab")</f>
        <v>F</v>
      </c>
      <c r="F478" s="6">
        <f>IFERROR(INT((G478 - INDEX(AthleteInfo[#Data], MATCH(SnC_5[[#This Row],[Full Name]], AthleteInfo[Full name], 0), 6))/365), 99)</f>
        <v>15</v>
      </c>
      <c r="G478" s="18">
        <v>45554</v>
      </c>
      <c r="H478" t="s">
        <v>886</v>
      </c>
      <c r="I478" t="s">
        <v>797</v>
      </c>
      <c r="J478">
        <v>53.2</v>
      </c>
      <c r="U478">
        <v>15</v>
      </c>
      <c r="V478">
        <v>43</v>
      </c>
      <c r="W478">
        <v>32</v>
      </c>
      <c r="AG478">
        <v>1</v>
      </c>
      <c r="AH478">
        <v>2.5</v>
      </c>
      <c r="AK478">
        <v>18.22</v>
      </c>
      <c r="AL478">
        <v>33.08</v>
      </c>
      <c r="AM478">
        <v>0.22</v>
      </c>
      <c r="AQ478" t="s">
        <v>952</v>
      </c>
    </row>
    <row r="479" spans="1:43">
      <c r="A479" s="3" t="str">
        <f>CONCATENATE(SnC_5[[#This Row],[Full Name]], "   ", TEXT(SnC_5[[#This Row],[Date]], "yyyy-mm-dd"))</f>
        <v>Ella Fuller   2024-09-19</v>
      </c>
      <c r="B479" s="3" t="str">
        <f>CONCATENATE(SnC_5[[#This Row],[First Name]], " ", SnC_5[[#This Row],[Last Name]])</f>
        <v>Ella Fuller</v>
      </c>
      <c r="C479" s="4">
        <f>IFERROR(YEAR(G479) - YEAR(INDEX(AthleteInfo[#Data], MATCH(SnC_5[[#This Row],[Full Name]], AthleteInfo[Full name], 0), 6)), 99)</f>
        <v>15</v>
      </c>
      <c r="D479" s="4">
        <f>IFERROR(INDEX(AthleteInfo[#Data], MATCH(SnC_5[[#This Row],[Full Name]], AthleteInfo[Full name], 0), 5), 99)</f>
        <v>2009</v>
      </c>
      <c r="E479" s="7" t="str" cm="1">
        <f t="array" ref="E479">IFERROR(IF(INDEX(AthleteInfo[#Data], MATCH(SnC_5[[#This Row],[Full Name]], AthleteInfo[Full name], 0), 2)&lt;&gt;"",INDEX(AthleteInfo[#Data], MATCH(SnC_5[[#This Row],[Full Name]], AthleteInfo[Full name], 0), 2), "Edit AthleteInfo Tab"), "Edit AthleteInfo Tab")</f>
        <v>F</v>
      </c>
      <c r="F479" s="6">
        <f>IFERROR(INT((G479 - INDEX(AthleteInfo[#Data], MATCH(SnC_5[[#This Row],[Full Name]], AthleteInfo[Full name], 0), 6))/365), 99)</f>
        <v>15</v>
      </c>
      <c r="G479" s="18">
        <v>45554</v>
      </c>
      <c r="H479" t="s">
        <v>823</v>
      </c>
      <c r="I479" t="s">
        <v>887</v>
      </c>
      <c r="J479">
        <v>49.64</v>
      </c>
      <c r="U479">
        <v>15</v>
      </c>
      <c r="V479">
        <v>53</v>
      </c>
      <c r="W479">
        <v>58</v>
      </c>
      <c r="AG479">
        <v>11</v>
      </c>
      <c r="AH479">
        <v>2.75</v>
      </c>
      <c r="AK479">
        <v>27.27</v>
      </c>
      <c r="AL479">
        <v>45.37</v>
      </c>
      <c r="AM479">
        <v>0.27</v>
      </c>
      <c r="AQ479" t="s">
        <v>953</v>
      </c>
    </row>
    <row r="480" spans="1:43">
      <c r="A480" s="3" t="str">
        <f>CONCATENATE(SnC_5[[#This Row],[Full Name]], "   ", TEXT(SnC_5[[#This Row],[Date]], "yyyy-mm-dd"))</f>
        <v>Ella Svenson   2024-09-20</v>
      </c>
      <c r="B480" s="3" t="str">
        <f>CONCATENATE(SnC_5[[#This Row],[First Name]], " ", SnC_5[[#This Row],[Last Name]])</f>
        <v>Ella Svenson</v>
      </c>
      <c r="C480" s="4">
        <f>IFERROR(YEAR(G480) - YEAR(INDEX(AthleteInfo[#Data], MATCH(SnC_5[[#This Row],[Full Name]], AthleteInfo[Full name], 0), 6)), 99)</f>
        <v>17</v>
      </c>
      <c r="D480" s="4">
        <f>IFERROR(INDEX(AthleteInfo[#Data], MATCH(SnC_5[[#This Row],[Full Name]], AthleteInfo[Full name], 0), 5), 99)</f>
        <v>2007</v>
      </c>
      <c r="E480" s="7" t="str" cm="1">
        <f t="array" ref="E480">IFERROR(IF(INDEX(AthleteInfo[#Data], MATCH(SnC_5[[#This Row],[Full Name]], AthleteInfo[Full name], 0), 2)&lt;&gt;"",INDEX(AthleteInfo[#Data], MATCH(SnC_5[[#This Row],[Full Name]], AthleteInfo[Full name], 0), 2), "Edit AthleteInfo Tab"), "Edit AthleteInfo Tab")</f>
        <v>F</v>
      </c>
      <c r="F480" s="6">
        <f>IFERROR(INT((G480 - INDEX(AthleteInfo[#Data], MATCH(SnC_5[[#This Row],[Full Name]], AthleteInfo[Full name], 0), 6))/365), 99)</f>
        <v>17</v>
      </c>
      <c r="G480" s="18">
        <v>45555</v>
      </c>
      <c r="H480" t="s">
        <v>823</v>
      </c>
      <c r="I480" t="s">
        <v>824</v>
      </c>
      <c r="U480">
        <v>15</v>
      </c>
      <c r="V480">
        <v>49</v>
      </c>
      <c r="W480">
        <v>51</v>
      </c>
      <c r="AG480">
        <v>4</v>
      </c>
      <c r="AH480">
        <v>3.42</v>
      </c>
      <c r="AQ480" t="s">
        <v>954</v>
      </c>
    </row>
    <row r="481" spans="1:43">
      <c r="A481" s="3" t="str">
        <f>CONCATENATE(SnC_5[[#This Row],[Full Name]], "   ", TEXT(SnC_5[[#This Row],[Date]], "yyyy-mm-dd"))</f>
        <v>Ember Smith   2024-09-19</v>
      </c>
      <c r="B481" s="3" t="str">
        <f>CONCATENATE(SnC_5[[#This Row],[First Name]], " ", SnC_5[[#This Row],[Last Name]])</f>
        <v>Ember Smith</v>
      </c>
      <c r="C481" s="4">
        <f>IFERROR(YEAR(G481) - YEAR(INDEX(AthleteInfo[#Data], MATCH(SnC_5[[#This Row],[Full Name]], AthleteInfo[Full name], 0), 6)), 99)</f>
        <v>15</v>
      </c>
      <c r="D481" s="4">
        <f>IFERROR(INDEX(AthleteInfo[#Data], MATCH(SnC_5[[#This Row],[Full Name]], AthleteInfo[Full name], 0), 5), 99)</f>
        <v>2009</v>
      </c>
      <c r="E481" s="7" t="str" cm="1">
        <f t="array" ref="E481">IFERROR(IF(INDEX(AthleteInfo[#Data], MATCH(SnC_5[[#This Row],[Full Name]], AthleteInfo[Full name], 0), 2)&lt;&gt;"",INDEX(AthleteInfo[#Data], MATCH(SnC_5[[#This Row],[Full Name]], AthleteInfo[Full name], 0), 2), "Edit AthleteInfo Tab"), "Edit AthleteInfo Tab")</f>
        <v>F</v>
      </c>
      <c r="F481" s="6">
        <f>IFERROR(INT((G481 - INDEX(AthleteInfo[#Data], MATCH(SnC_5[[#This Row],[Full Name]], AthleteInfo[Full name], 0), 6))/365), 99)</f>
        <v>15</v>
      </c>
      <c r="G481" s="18">
        <v>45554</v>
      </c>
      <c r="H481" t="s">
        <v>890</v>
      </c>
      <c r="I481" t="s">
        <v>817</v>
      </c>
      <c r="J481">
        <v>55.18</v>
      </c>
      <c r="U481">
        <v>15</v>
      </c>
      <c r="V481">
        <v>57</v>
      </c>
      <c r="W481">
        <v>47</v>
      </c>
      <c r="AG481">
        <v>4</v>
      </c>
      <c r="AH481">
        <v>2.7</v>
      </c>
      <c r="AK481">
        <v>22.59</v>
      </c>
      <c r="AL481">
        <v>39.840000000000003</v>
      </c>
      <c r="AM481">
        <v>0.26</v>
      </c>
      <c r="AQ481" t="s">
        <v>951</v>
      </c>
    </row>
    <row r="482" spans="1:43">
      <c r="A482" s="3" t="str">
        <f>CONCATENATE(SnC_5[[#This Row],[Full Name]], "   ", TEXT(SnC_5[[#This Row],[Date]], "yyyy-mm-dd"))</f>
        <v>Emelie Kvick   2024-09-19</v>
      </c>
      <c r="B482" s="3" t="str">
        <f>CONCATENATE(SnC_5[[#This Row],[First Name]], " ", SnC_5[[#This Row],[Last Name]])</f>
        <v>Emelie Kvick</v>
      </c>
      <c r="C482" s="4">
        <f>IFERROR(YEAR(G482) - YEAR(INDEX(AthleteInfo[#Data], MATCH(SnC_5[[#This Row],[Full Name]], AthleteInfo[Full name], 0), 6)), 99)</f>
        <v>15</v>
      </c>
      <c r="D482" s="4">
        <f>IFERROR(INDEX(AthleteInfo[#Data], MATCH(SnC_5[[#This Row],[Full Name]], AthleteInfo[Full name], 0), 5), 99)</f>
        <v>2009</v>
      </c>
      <c r="E482" s="7" t="str" cm="1">
        <f t="array" ref="E482">IFERROR(IF(INDEX(AthleteInfo[#Data], MATCH(SnC_5[[#This Row],[Full Name]], AthleteInfo[Full name], 0), 2)&lt;&gt;"",INDEX(AthleteInfo[#Data], MATCH(SnC_5[[#This Row],[Full Name]], AthleteInfo[Full name], 0), 2), "Edit AthleteInfo Tab"), "Edit AthleteInfo Tab")</f>
        <v>F</v>
      </c>
      <c r="F482" s="6">
        <f>IFERROR(INT((G482 - INDEX(AthleteInfo[#Data], MATCH(SnC_5[[#This Row],[Full Name]], AthleteInfo[Full name], 0), 6))/365), 99)</f>
        <v>15</v>
      </c>
      <c r="G482" s="18">
        <v>45554</v>
      </c>
      <c r="H482" t="s">
        <v>891</v>
      </c>
      <c r="I482" t="s">
        <v>892</v>
      </c>
      <c r="J482">
        <v>63.81</v>
      </c>
      <c r="U482">
        <v>15</v>
      </c>
      <c r="V482">
        <v>64</v>
      </c>
      <c r="W482">
        <v>66</v>
      </c>
      <c r="AG482">
        <v>7</v>
      </c>
      <c r="AH482">
        <v>3.3</v>
      </c>
      <c r="AK482">
        <v>22.2</v>
      </c>
      <c r="AL482">
        <v>39.85</v>
      </c>
      <c r="AM482">
        <v>0.31</v>
      </c>
      <c r="AQ482" t="s">
        <v>948</v>
      </c>
    </row>
    <row r="483" spans="1:43">
      <c r="A483" s="3" t="str">
        <f>CONCATENATE(SnC_5[[#This Row],[Full Name]], "   ", TEXT(SnC_5[[#This Row],[Date]], "yyyy-mm-dd"))</f>
        <v>Eula Palmer Bird   2024-09-19</v>
      </c>
      <c r="B483" s="3" t="str">
        <f>CONCATENATE(SnC_5[[#This Row],[First Name]], " ", SnC_5[[#This Row],[Last Name]])</f>
        <v>Eula Palmer Bird</v>
      </c>
      <c r="C483" s="4">
        <f>IFERROR(YEAR(G483) - YEAR(INDEX(AthleteInfo[#Data], MATCH(SnC_5[[#This Row],[Full Name]], AthleteInfo[Full name], 0), 6)), 99)</f>
        <v>15</v>
      </c>
      <c r="D483" s="4">
        <f>IFERROR(INDEX(AthleteInfo[#Data], MATCH(SnC_5[[#This Row],[Full Name]], AthleteInfo[Full name], 0), 5), 99)</f>
        <v>2009</v>
      </c>
      <c r="E483" s="7" t="str" cm="1">
        <f t="array" ref="E483">IFERROR(IF(INDEX(AthleteInfo[#Data], MATCH(SnC_5[[#This Row],[Full Name]], AthleteInfo[Full name], 0), 2)&lt;&gt;"",INDEX(AthleteInfo[#Data], MATCH(SnC_5[[#This Row],[Full Name]], AthleteInfo[Full name], 0), 2), "Edit AthleteInfo Tab"), "Edit AthleteInfo Tab")</f>
        <v>F</v>
      </c>
      <c r="F483" s="6">
        <f>IFERROR(INT((G483 - INDEX(AthleteInfo[#Data], MATCH(SnC_5[[#This Row],[Full Name]], AthleteInfo[Full name], 0), 6))/365), 99)</f>
        <v>15</v>
      </c>
      <c r="G483" s="18">
        <v>45554</v>
      </c>
      <c r="H483" t="s">
        <v>893</v>
      </c>
      <c r="I483" t="s">
        <v>894</v>
      </c>
      <c r="J483">
        <v>59.03</v>
      </c>
      <c r="U483">
        <v>15</v>
      </c>
      <c r="V483">
        <v>64</v>
      </c>
      <c r="W483">
        <v>61</v>
      </c>
      <c r="AG483">
        <v>7</v>
      </c>
      <c r="AH483">
        <v>3.05</v>
      </c>
      <c r="AK483">
        <v>22.31</v>
      </c>
      <c r="AL483">
        <v>37.450000000000003</v>
      </c>
      <c r="AM483">
        <v>0.19</v>
      </c>
      <c r="AQ483" t="s">
        <v>948</v>
      </c>
    </row>
    <row r="484" spans="1:43">
      <c r="A484" s="3" t="str">
        <f>CONCATENATE(SnC_5[[#This Row],[Full Name]], "   ", TEXT(SnC_5[[#This Row],[Date]], "yyyy-mm-dd"))</f>
        <v>Fiona Woodman   2024-09-20</v>
      </c>
      <c r="B484" s="3" t="str">
        <f>CONCATENATE(SnC_5[[#This Row],[First Name]], " ", SnC_5[[#This Row],[Last Name]])</f>
        <v>Fiona Woodman</v>
      </c>
      <c r="C484" s="4">
        <f>IFERROR(YEAR(G484) - YEAR(INDEX(AthleteInfo[#Data], MATCH(SnC_5[[#This Row],[Full Name]], AthleteInfo[Full name], 0), 6)), 99)</f>
        <v>16</v>
      </c>
      <c r="D484" s="4">
        <f>IFERROR(INDEX(AthleteInfo[#Data], MATCH(SnC_5[[#This Row],[Full Name]], AthleteInfo[Full name], 0), 5), 99)</f>
        <v>2008</v>
      </c>
      <c r="E484" s="7" t="str" cm="1">
        <f t="array" ref="E484">IFERROR(IF(INDEX(AthleteInfo[#Data], MATCH(SnC_5[[#This Row],[Full Name]], AthleteInfo[Full name], 0), 2)&lt;&gt;"",INDEX(AthleteInfo[#Data], MATCH(SnC_5[[#This Row],[Full Name]], AthleteInfo[Full name], 0), 2), "Edit AthleteInfo Tab"), "Edit AthleteInfo Tab")</f>
        <v>F</v>
      </c>
      <c r="F484" s="6">
        <f>IFERROR(INT((G484 - INDEX(AthleteInfo[#Data], MATCH(SnC_5[[#This Row],[Full Name]], AthleteInfo[Full name], 0), 6))/365), 99)</f>
        <v>16</v>
      </c>
      <c r="G484" s="18">
        <v>45555</v>
      </c>
      <c r="H484" t="s">
        <v>825</v>
      </c>
      <c r="I484" t="s">
        <v>826</v>
      </c>
      <c r="J484">
        <v>57.97</v>
      </c>
      <c r="U484">
        <v>15</v>
      </c>
      <c r="V484">
        <v>49</v>
      </c>
      <c r="W484">
        <v>34</v>
      </c>
      <c r="AG484">
        <v>6</v>
      </c>
      <c r="AH484">
        <v>2.92</v>
      </c>
      <c r="AJ484">
        <v>3.65</v>
      </c>
      <c r="AK484">
        <v>21.14</v>
      </c>
      <c r="AL484">
        <v>38.76</v>
      </c>
      <c r="AM484">
        <v>0.24</v>
      </c>
      <c r="AP484">
        <v>3.13</v>
      </c>
      <c r="AQ484" t="s">
        <v>955</v>
      </c>
    </row>
    <row r="485" spans="1:43">
      <c r="A485" s="3" t="str">
        <f>CONCATENATE(SnC_5[[#This Row],[Full Name]], "   ", TEXT(SnC_5[[#This Row],[Date]], "yyyy-mm-dd"))</f>
        <v>Flora Csonka   2024-09-20</v>
      </c>
      <c r="B485" s="3" t="str">
        <f>CONCATENATE(SnC_5[[#This Row],[First Name]], " ", SnC_5[[#This Row],[Last Name]])</f>
        <v>Flora Csonka</v>
      </c>
      <c r="C485" s="4">
        <f>IFERROR(YEAR(G485) - YEAR(INDEX(AthleteInfo[#Data], MATCH(SnC_5[[#This Row],[Full Name]], AthleteInfo[Full name], 0), 6)), 99)</f>
        <v>99</v>
      </c>
      <c r="D485" s="4">
        <f>IFERROR(INDEX(AthleteInfo[#Data], MATCH(SnC_5[[#This Row],[Full Name]], AthleteInfo[Full name], 0), 5), 99)</f>
        <v>99</v>
      </c>
      <c r="E485" s="7" t="str" cm="1">
        <f t="array" ref="E485">IFERROR(IF(INDEX(AthleteInfo[#Data], MATCH(SnC_5[[#This Row],[Full Name]], AthleteInfo[Full name], 0), 2)&lt;&gt;"",INDEX(AthleteInfo[#Data], MATCH(SnC_5[[#This Row],[Full Name]], AthleteInfo[Full name], 0), 2), "Edit AthleteInfo Tab"), "Edit AthleteInfo Tab")</f>
        <v>Edit AthleteInfo Tab</v>
      </c>
      <c r="F485" s="6">
        <f>IFERROR(INT((G485 - INDEX(AthleteInfo[#Data], MATCH(SnC_5[[#This Row],[Full Name]], AthleteInfo[Full name], 0), 6))/365), 99)</f>
        <v>99</v>
      </c>
      <c r="G485" s="18">
        <v>45555</v>
      </c>
      <c r="H485" t="s">
        <v>929</v>
      </c>
      <c r="I485" t="s">
        <v>930</v>
      </c>
      <c r="J485">
        <v>68.650000000000006</v>
      </c>
      <c r="U485">
        <v>15</v>
      </c>
      <c r="V485">
        <v>56</v>
      </c>
      <c r="W485">
        <v>56</v>
      </c>
      <c r="AG485">
        <v>5</v>
      </c>
      <c r="AH485">
        <v>3.51</v>
      </c>
      <c r="AK485">
        <v>25.3</v>
      </c>
      <c r="AL485">
        <v>37.83</v>
      </c>
      <c r="AM485">
        <v>0.2</v>
      </c>
      <c r="AQ485" t="s">
        <v>956</v>
      </c>
    </row>
    <row r="486" spans="1:43">
      <c r="A486" s="3" t="str">
        <f>CONCATENATE(SnC_5[[#This Row],[Full Name]], "   ", TEXT(SnC_5[[#This Row],[Date]], "yyyy-mm-dd"))</f>
        <v>Gabby Hoehn   2024-09-19</v>
      </c>
      <c r="B486" s="3" t="str">
        <f>CONCATENATE(SnC_5[[#This Row],[First Name]], " ", SnC_5[[#This Row],[Last Name]])</f>
        <v>Gabby Hoehn</v>
      </c>
      <c r="C486" s="4">
        <f>IFERROR(YEAR(G486) - YEAR(INDEX(AthleteInfo[#Data], MATCH(SnC_5[[#This Row],[Full Name]], AthleteInfo[Full name], 0), 6)), 99)</f>
        <v>17</v>
      </c>
      <c r="D486" s="4">
        <f>IFERROR(INDEX(AthleteInfo[#Data], MATCH(SnC_5[[#This Row],[Full Name]], AthleteInfo[Full name], 0), 5), 99)</f>
        <v>2007</v>
      </c>
      <c r="E486" s="7" t="str" cm="1">
        <f t="array" ref="E486">IFERROR(IF(INDEX(AthleteInfo[#Data], MATCH(SnC_5[[#This Row],[Full Name]], AthleteInfo[Full name], 0), 2)&lt;&gt;"",INDEX(AthleteInfo[#Data], MATCH(SnC_5[[#This Row],[Full Name]], AthleteInfo[Full name], 0), 2), "Edit AthleteInfo Tab"), "Edit AthleteInfo Tab")</f>
        <v>F</v>
      </c>
      <c r="F486" s="6">
        <f>IFERROR(INT((G486 - INDEX(AthleteInfo[#Data], MATCH(SnC_5[[#This Row],[Full Name]], AthleteInfo[Full name], 0), 6))/365), 99)</f>
        <v>16</v>
      </c>
      <c r="G486" s="18">
        <v>45554</v>
      </c>
      <c r="H486" t="s">
        <v>896</v>
      </c>
      <c r="I486" t="s">
        <v>897</v>
      </c>
      <c r="J486">
        <v>72.209999999999994</v>
      </c>
      <c r="U486">
        <v>15</v>
      </c>
      <c r="V486">
        <v>42</v>
      </c>
      <c r="W486">
        <v>51</v>
      </c>
      <c r="AG486">
        <v>3</v>
      </c>
      <c r="AH486">
        <v>3.3</v>
      </c>
      <c r="AK486">
        <v>26.42</v>
      </c>
      <c r="AL486">
        <v>43.84</v>
      </c>
      <c r="AM486">
        <v>0.28000000000000003</v>
      </c>
      <c r="AQ486" t="s">
        <v>953</v>
      </c>
    </row>
    <row r="487" spans="1:43">
      <c r="A487" s="3" t="str">
        <f>CONCATENATE(SnC_5[[#This Row],[Full Name]], "   ", TEXT(SnC_5[[#This Row],[Date]], "yyyy-mm-dd"))</f>
        <v>Gabriel Janz   2024-09-19</v>
      </c>
      <c r="B487" s="3" t="str">
        <f>CONCATENATE(SnC_5[[#This Row],[First Name]], " ", SnC_5[[#This Row],[Last Name]])</f>
        <v>Gabriel Janz</v>
      </c>
      <c r="C487" s="4">
        <f>IFERROR(YEAR(G487) - YEAR(INDEX(AthleteInfo[#Data], MATCH(SnC_5[[#This Row],[Full Name]], AthleteInfo[Full name], 0), 6)), 99)</f>
        <v>15</v>
      </c>
      <c r="D487" s="4">
        <f>IFERROR(INDEX(AthleteInfo[#Data], MATCH(SnC_5[[#This Row],[Full Name]], AthleteInfo[Full name], 0), 5), 99)</f>
        <v>2009</v>
      </c>
      <c r="E487" s="7" t="str" cm="1">
        <f t="array" ref="E487">IFERROR(IF(INDEX(AthleteInfo[#Data], MATCH(SnC_5[[#This Row],[Full Name]], AthleteInfo[Full name], 0), 2)&lt;&gt;"",INDEX(AthleteInfo[#Data], MATCH(SnC_5[[#This Row],[Full Name]], AthleteInfo[Full name], 0), 2), "Edit AthleteInfo Tab"), "Edit AthleteInfo Tab")</f>
        <v>M</v>
      </c>
      <c r="F487" s="6">
        <f>IFERROR(INT((G487 - INDEX(AthleteInfo[#Data], MATCH(SnC_5[[#This Row],[Full Name]], AthleteInfo[Full name], 0), 6))/365), 99)</f>
        <v>15</v>
      </c>
      <c r="G487" s="18">
        <v>45554</v>
      </c>
      <c r="H487" t="s">
        <v>530</v>
      </c>
      <c r="I487" t="s">
        <v>898</v>
      </c>
      <c r="J487">
        <v>69.69</v>
      </c>
      <c r="U487">
        <v>25</v>
      </c>
      <c r="V487">
        <v>55</v>
      </c>
      <c r="W487">
        <v>51</v>
      </c>
      <c r="AG487">
        <v>13</v>
      </c>
      <c r="AH487">
        <v>4.3</v>
      </c>
      <c r="AK487">
        <v>30.99</v>
      </c>
      <c r="AL487">
        <v>49.74</v>
      </c>
      <c r="AM487">
        <v>0.4</v>
      </c>
      <c r="AQ487" t="s">
        <v>949</v>
      </c>
    </row>
    <row r="488" spans="1:43">
      <c r="A488" s="3" t="str">
        <f>CONCATENATE(SnC_5[[#This Row],[Full Name]], "   ", TEXT(SnC_5[[#This Row],[Date]], "yyyy-mm-dd"))</f>
        <v>Gavin Chatterton   2024-09-20</v>
      </c>
      <c r="B488" s="3" t="str">
        <f>CONCATENATE(SnC_5[[#This Row],[First Name]], " ", SnC_5[[#This Row],[Last Name]])</f>
        <v>Gavin Chatterton</v>
      </c>
      <c r="C488" s="4">
        <f>IFERROR(YEAR(G488) - YEAR(INDEX(AthleteInfo[#Data], MATCH(SnC_5[[#This Row],[Full Name]], AthleteInfo[Full name], 0), 6)), 99)</f>
        <v>17</v>
      </c>
      <c r="D488" s="4">
        <f>IFERROR(INDEX(AthleteInfo[#Data], MATCH(SnC_5[[#This Row],[Full Name]], AthleteInfo[Full name], 0), 5), 99)</f>
        <v>2007</v>
      </c>
      <c r="E488" s="7" t="str" cm="1">
        <f t="array" ref="E488">IFERROR(IF(INDEX(AthleteInfo[#Data], MATCH(SnC_5[[#This Row],[Full Name]], AthleteInfo[Full name], 0), 2)&lt;&gt;"",INDEX(AthleteInfo[#Data], MATCH(SnC_5[[#This Row],[Full Name]], AthleteInfo[Full name], 0), 2), "Edit AthleteInfo Tab"), "Edit AthleteInfo Tab")</f>
        <v>M</v>
      </c>
      <c r="F488" s="6">
        <f>IFERROR(INT((G488 - INDEX(AthleteInfo[#Data], MATCH(SnC_5[[#This Row],[Full Name]], AthleteInfo[Full name], 0), 6))/365), 99)</f>
        <v>17</v>
      </c>
      <c r="G488" s="18">
        <v>45555</v>
      </c>
      <c r="H488" t="s">
        <v>750</v>
      </c>
      <c r="I488" t="s">
        <v>585</v>
      </c>
      <c r="J488">
        <v>64.569999999999993</v>
      </c>
      <c r="U488">
        <v>25</v>
      </c>
      <c r="V488">
        <v>53</v>
      </c>
      <c r="W488">
        <v>35</v>
      </c>
      <c r="AG488">
        <v>19</v>
      </c>
      <c r="AH488">
        <v>4.83</v>
      </c>
      <c r="AJ488">
        <v>3.09</v>
      </c>
      <c r="AK488">
        <v>38.770000000000003</v>
      </c>
      <c r="AL488">
        <v>54.72</v>
      </c>
      <c r="AM488">
        <v>0.41</v>
      </c>
      <c r="AP488">
        <v>3.98</v>
      </c>
      <c r="AQ488" t="s">
        <v>957</v>
      </c>
    </row>
    <row r="489" spans="1:43">
      <c r="A489" s="3" t="str">
        <f>CONCATENATE(SnC_5[[#This Row],[Full Name]], "   ", TEXT(SnC_5[[#This Row],[Date]], "yyyy-mm-dd"))</f>
        <v>Joshua Adames   2024-09-20</v>
      </c>
      <c r="B489" s="3" t="str">
        <f>CONCATENATE(SnC_5[[#This Row],[First Name]], " ", SnC_5[[#This Row],[Last Name]])</f>
        <v>Joshua Adames</v>
      </c>
      <c r="C489" s="4">
        <f>IFERROR(YEAR(G489) - YEAR(INDEX(AthleteInfo[#Data], MATCH(SnC_5[[#This Row],[Full Name]], AthleteInfo[Full name], 0), 6)), 99)</f>
        <v>99</v>
      </c>
      <c r="D489" s="4">
        <f>IFERROR(INDEX(AthleteInfo[#Data], MATCH(SnC_5[[#This Row],[Full Name]], AthleteInfo[Full name], 0), 5), 99)</f>
        <v>99</v>
      </c>
      <c r="E489" s="7" t="str" cm="1">
        <f t="array" ref="E489">IFERROR(IF(INDEX(AthleteInfo[#Data], MATCH(SnC_5[[#This Row],[Full Name]], AthleteInfo[Full name], 0), 2)&lt;&gt;"",INDEX(AthleteInfo[#Data], MATCH(SnC_5[[#This Row],[Full Name]], AthleteInfo[Full name], 0), 2), "Edit AthleteInfo Tab"), "Edit AthleteInfo Tab")</f>
        <v>Edit AthleteInfo Tab</v>
      </c>
      <c r="F489" s="6">
        <f>IFERROR(INT((G489 - INDEX(AthleteInfo[#Data], MATCH(SnC_5[[#This Row],[Full Name]], AthleteInfo[Full name], 0), 6))/365), 99)</f>
        <v>99</v>
      </c>
      <c r="G489" s="18">
        <v>45555</v>
      </c>
      <c r="H489" t="s">
        <v>591</v>
      </c>
      <c r="I489" t="s">
        <v>937</v>
      </c>
      <c r="J489">
        <v>67.37</v>
      </c>
      <c r="U489">
        <v>25</v>
      </c>
      <c r="V489">
        <v>60</v>
      </c>
      <c r="W489">
        <v>35</v>
      </c>
      <c r="AG489">
        <v>12</v>
      </c>
      <c r="AH489">
        <v>4.1500000000000004</v>
      </c>
      <c r="AK489">
        <v>36.67</v>
      </c>
      <c r="AL489">
        <v>49.66</v>
      </c>
      <c r="AM489">
        <v>0.32</v>
      </c>
      <c r="AQ489" t="s">
        <v>866</v>
      </c>
    </row>
    <row r="490" spans="1:43">
      <c r="A490" s="3" t="str">
        <f>CONCATENATE(SnC_5[[#This Row],[Full Name]], "   ", TEXT(SnC_5[[#This Row],[Date]], "yyyy-mm-dd"))</f>
        <v>Kai Redman   2024-09-19</v>
      </c>
      <c r="B490" s="3" t="str">
        <f>CONCATENATE(SnC_5[[#This Row],[First Name]], " ", SnC_5[[#This Row],[Last Name]])</f>
        <v>Kai Redman</v>
      </c>
      <c r="C490" s="4">
        <f>IFERROR(YEAR(G490) - YEAR(INDEX(AthleteInfo[#Data], MATCH(SnC_5[[#This Row],[Full Name]], AthleteInfo[Full name], 0), 6)), 99)</f>
        <v>15</v>
      </c>
      <c r="D490" s="4">
        <f>IFERROR(INDEX(AthleteInfo[#Data], MATCH(SnC_5[[#This Row],[Full Name]], AthleteInfo[Full name], 0), 5), 99)</f>
        <v>2009</v>
      </c>
      <c r="E490" s="7" t="str" cm="1">
        <f t="array" ref="E490">IFERROR(IF(INDEX(AthleteInfo[#Data], MATCH(SnC_5[[#This Row],[Full Name]], AthleteInfo[Full name], 0), 2)&lt;&gt;"",INDEX(AthleteInfo[#Data], MATCH(SnC_5[[#This Row],[Full Name]], AthleteInfo[Full name], 0), 2), "Edit AthleteInfo Tab"), "Edit AthleteInfo Tab")</f>
        <v>M</v>
      </c>
      <c r="F490" s="6">
        <f>IFERROR(INT((G490 - INDEX(AthleteInfo[#Data], MATCH(SnC_5[[#This Row],[Full Name]], AthleteInfo[Full name], 0), 6))/365), 99)</f>
        <v>15</v>
      </c>
      <c r="G490" s="18">
        <v>45554</v>
      </c>
      <c r="H490" t="s">
        <v>899</v>
      </c>
      <c r="I490" t="s">
        <v>619</v>
      </c>
      <c r="J490">
        <v>68.11</v>
      </c>
      <c r="U490">
        <v>25</v>
      </c>
      <c r="V490">
        <v>55</v>
      </c>
      <c r="W490">
        <v>44</v>
      </c>
      <c r="AG490">
        <v>18</v>
      </c>
      <c r="AH490">
        <v>4.05</v>
      </c>
      <c r="AK490">
        <v>31.49</v>
      </c>
      <c r="AL490">
        <v>47.78</v>
      </c>
      <c r="AM490">
        <v>0.43</v>
      </c>
      <c r="AQ490" t="s">
        <v>949</v>
      </c>
    </row>
    <row r="491" spans="1:43">
      <c r="A491" s="3" t="str">
        <f>CONCATENATE(SnC_5[[#This Row],[Full Name]], "   ", TEXT(SnC_5[[#This Row],[Date]], "yyyy-mm-dd"))</f>
        <v>Kiara Pighin   2024-09-20</v>
      </c>
      <c r="B491" s="3" t="str">
        <f>CONCATENATE(SnC_5[[#This Row],[First Name]], " ", SnC_5[[#This Row],[Last Name]])</f>
        <v>Kiara Pighin</v>
      </c>
      <c r="C491" s="4">
        <f>IFERROR(YEAR(G491) - YEAR(INDEX(AthleteInfo[#Data], MATCH(SnC_5[[#This Row],[Full Name]], AthleteInfo[Full name], 0), 6)), 99)</f>
        <v>17</v>
      </c>
      <c r="D491" s="4">
        <f>IFERROR(INDEX(AthleteInfo[#Data], MATCH(SnC_5[[#This Row],[Full Name]], AthleteInfo[Full name], 0), 5), 99)</f>
        <v>2007</v>
      </c>
      <c r="E491" s="7" t="str" cm="1">
        <f t="array" ref="E491">IFERROR(IF(INDEX(AthleteInfo[#Data], MATCH(SnC_5[[#This Row],[Full Name]], AthleteInfo[Full name], 0), 2)&lt;&gt;"",INDEX(AthleteInfo[#Data], MATCH(SnC_5[[#This Row],[Full Name]], AthleteInfo[Full name], 0), 2), "Edit AthleteInfo Tab"), "Edit AthleteInfo Tab")</f>
        <v>F</v>
      </c>
      <c r="F491" s="6">
        <f>IFERROR(INT((G491 - INDEX(AthleteInfo[#Data], MATCH(SnC_5[[#This Row],[Full Name]], AthleteInfo[Full name], 0), 6))/365), 99)</f>
        <v>17</v>
      </c>
      <c r="G491" s="18">
        <v>45555</v>
      </c>
      <c r="H491" t="s">
        <v>704</v>
      </c>
      <c r="I491" t="s">
        <v>653</v>
      </c>
      <c r="J491">
        <v>55.18</v>
      </c>
      <c r="U491">
        <v>15</v>
      </c>
      <c r="V491">
        <v>62</v>
      </c>
      <c r="W491">
        <v>48</v>
      </c>
      <c r="AG491">
        <v>9</v>
      </c>
      <c r="AH491">
        <v>3.13</v>
      </c>
      <c r="AJ491">
        <v>2.8</v>
      </c>
      <c r="AK491">
        <v>22.96</v>
      </c>
      <c r="AL491">
        <v>45.88</v>
      </c>
      <c r="AM491">
        <v>0.36</v>
      </c>
      <c r="AP491">
        <v>3.49</v>
      </c>
      <c r="AQ491" t="s">
        <v>958</v>
      </c>
    </row>
    <row r="492" spans="1:43">
      <c r="A492" s="3" t="str">
        <f>CONCATENATE(SnC_5[[#This Row],[Full Name]], "   ", TEXT(SnC_5[[#This Row],[Date]], "yyyy-mm-dd"))</f>
        <v>Koby Clark   2024-09-20</v>
      </c>
      <c r="B492" s="3" t="str">
        <f>CONCATENATE(SnC_5[[#This Row],[First Name]], " ", SnC_5[[#This Row],[Last Name]])</f>
        <v>Koby Clark</v>
      </c>
      <c r="C492" s="4">
        <f>IFERROR(YEAR(G492) - YEAR(INDEX(AthleteInfo[#Data], MATCH(SnC_5[[#This Row],[Full Name]], AthleteInfo[Full name], 0), 6)), 99)</f>
        <v>17</v>
      </c>
      <c r="D492" s="4">
        <f>IFERROR(INDEX(AthleteInfo[#Data], MATCH(SnC_5[[#This Row],[Full Name]], AthleteInfo[Full name], 0), 5), 99)</f>
        <v>2007</v>
      </c>
      <c r="E492" s="7" t="str" cm="1">
        <f t="array" ref="E492">IFERROR(IF(INDEX(AthleteInfo[#Data], MATCH(SnC_5[[#This Row],[Full Name]], AthleteInfo[Full name], 0), 2)&lt;&gt;"",INDEX(AthleteInfo[#Data], MATCH(SnC_5[[#This Row],[Full Name]], AthleteInfo[Full name], 0), 2), "Edit AthleteInfo Tab"), "Edit AthleteInfo Tab")</f>
        <v>M</v>
      </c>
      <c r="F492" s="6">
        <f>IFERROR(INT((G492 - INDEX(AthleteInfo[#Data], MATCH(SnC_5[[#This Row],[Full Name]], AthleteInfo[Full name], 0), 6))/365), 99)</f>
        <v>17</v>
      </c>
      <c r="G492" s="18">
        <v>45555</v>
      </c>
      <c r="H492" t="s">
        <v>774</v>
      </c>
      <c r="I492" t="s">
        <v>775</v>
      </c>
      <c r="J492">
        <v>72.209999999999994</v>
      </c>
      <c r="U492">
        <v>25</v>
      </c>
      <c r="V492">
        <v>43</v>
      </c>
      <c r="W492">
        <v>36</v>
      </c>
      <c r="AG492">
        <v>6</v>
      </c>
      <c r="AH492">
        <v>4.05</v>
      </c>
      <c r="AJ492">
        <v>2.33</v>
      </c>
      <c r="AK492">
        <v>38.32</v>
      </c>
      <c r="AL492">
        <v>53.88</v>
      </c>
      <c r="AM492">
        <v>0.28999999999999998</v>
      </c>
      <c r="AP492">
        <v>3.83</v>
      </c>
      <c r="AQ492" t="s">
        <v>959</v>
      </c>
    </row>
    <row r="493" spans="1:43">
      <c r="A493" s="3" t="str">
        <f>CONCATENATE(SnC_5[[#This Row],[Full Name]], "   ", TEXT(SnC_5[[#This Row],[Date]], "yyyy-mm-dd"))</f>
        <v>Leah Taylor   2024-09-20</v>
      </c>
      <c r="B493" s="3" t="str">
        <f>CONCATENATE(SnC_5[[#This Row],[First Name]], " ", SnC_5[[#This Row],[Last Name]])</f>
        <v>Leah Taylor</v>
      </c>
      <c r="C493" s="4">
        <f>IFERROR(YEAR(G493) - YEAR(INDEX(AthleteInfo[#Data], MATCH(SnC_5[[#This Row],[Full Name]], AthleteInfo[Full name], 0), 6)), 99)</f>
        <v>99</v>
      </c>
      <c r="D493" s="4">
        <f>IFERROR(INDEX(AthleteInfo[#Data], MATCH(SnC_5[[#This Row],[Full Name]], AthleteInfo[Full name], 0), 5), 99)</f>
        <v>99</v>
      </c>
      <c r="E493" s="7" t="str" cm="1">
        <f t="array" ref="E493">IFERROR(IF(INDEX(AthleteInfo[#Data], MATCH(SnC_5[[#This Row],[Full Name]], AthleteInfo[Full name], 0), 2)&lt;&gt;"",INDEX(AthleteInfo[#Data], MATCH(SnC_5[[#This Row],[Full Name]], AthleteInfo[Full name], 0), 2), "Edit AthleteInfo Tab"), "Edit AthleteInfo Tab")</f>
        <v>Edit AthleteInfo Tab</v>
      </c>
      <c r="F493" s="6">
        <f>IFERROR(INT((G493 - INDEX(AthleteInfo[#Data], MATCH(SnC_5[[#This Row],[Full Name]], AthleteInfo[Full name], 0), 6))/365), 99)</f>
        <v>99</v>
      </c>
      <c r="G493" s="18">
        <v>45555</v>
      </c>
      <c r="H493" t="s">
        <v>928</v>
      </c>
      <c r="I493" t="s">
        <v>745</v>
      </c>
      <c r="J493">
        <v>63.38</v>
      </c>
      <c r="U493">
        <v>15</v>
      </c>
      <c r="V493">
        <v>40</v>
      </c>
      <c r="W493">
        <v>36</v>
      </c>
      <c r="AG493">
        <v>0</v>
      </c>
      <c r="AH493">
        <v>2.9</v>
      </c>
      <c r="AK493">
        <v>26.42</v>
      </c>
      <c r="AL493">
        <v>43.37</v>
      </c>
      <c r="AM493">
        <v>0.31</v>
      </c>
      <c r="AQ493" t="s">
        <v>861</v>
      </c>
    </row>
    <row r="494" spans="1:43">
      <c r="A494" s="3" t="str">
        <f>CONCATENATE(SnC_5[[#This Row],[Full Name]], "   ", TEXT(SnC_5[[#This Row],[Date]], "yyyy-mm-dd"))</f>
        <v>Leo Sammarelli   2024-09-20</v>
      </c>
      <c r="B494" s="3" t="str">
        <f>CONCATENATE(SnC_5[[#This Row],[First Name]], " ", SnC_5[[#This Row],[Last Name]])</f>
        <v>Leo Sammarelli</v>
      </c>
      <c r="C494" s="4">
        <f>IFERROR(YEAR(G494) - YEAR(INDEX(AthleteInfo[#Data], MATCH(SnC_5[[#This Row],[Full Name]], AthleteInfo[Full name], 0), 6)), 99)</f>
        <v>30</v>
      </c>
      <c r="D494" s="4">
        <f>IFERROR(INDEX(AthleteInfo[#Data], MATCH(SnC_5[[#This Row],[Full Name]], AthleteInfo[Full name], 0), 5), 99)</f>
        <v>1994</v>
      </c>
      <c r="E494" s="7" t="str" cm="1">
        <f t="array" ref="E494">IFERROR(IF(INDEX(AthleteInfo[#Data], MATCH(SnC_5[[#This Row],[Full Name]], AthleteInfo[Full name], 0), 2)&lt;&gt;"",INDEX(AthleteInfo[#Data], MATCH(SnC_5[[#This Row],[Full Name]], AthleteInfo[Full name], 0), 2), "Edit AthleteInfo Tab"), "Edit AthleteInfo Tab")</f>
        <v>M</v>
      </c>
      <c r="F494" s="6">
        <f>IFERROR(INT((G494 - INDEX(AthleteInfo[#Data], MATCH(SnC_5[[#This Row],[Full Name]], AthleteInfo[Full name], 0), 6))/365), 99)</f>
        <v>30</v>
      </c>
      <c r="G494" s="18">
        <v>45555</v>
      </c>
      <c r="H494" t="s">
        <v>925</v>
      </c>
      <c r="I494" t="s">
        <v>926</v>
      </c>
      <c r="U494">
        <v>25</v>
      </c>
      <c r="V494">
        <v>85</v>
      </c>
      <c r="W494">
        <v>65</v>
      </c>
      <c r="AG494">
        <v>21</v>
      </c>
      <c r="AH494">
        <v>4.8</v>
      </c>
      <c r="AQ494" t="s">
        <v>866</v>
      </c>
    </row>
    <row r="495" spans="1:43">
      <c r="A495" s="3" t="str">
        <f>CONCATENATE(SnC_5[[#This Row],[Full Name]], "   ", TEXT(SnC_5[[#This Row],[Date]], "yyyy-mm-dd"))</f>
        <v>Lex Hostyn   2024-09-19</v>
      </c>
      <c r="B495" s="3" t="str">
        <f>CONCATENATE(SnC_5[[#This Row],[First Name]], " ", SnC_5[[#This Row],[Last Name]])</f>
        <v>Lex Hostyn</v>
      </c>
      <c r="C495" s="4">
        <f>IFERROR(YEAR(G495) - YEAR(INDEX(AthleteInfo[#Data], MATCH(SnC_5[[#This Row],[Full Name]], AthleteInfo[Full name], 0), 6)), 99)</f>
        <v>15</v>
      </c>
      <c r="D495" s="4">
        <f>IFERROR(INDEX(AthleteInfo[#Data], MATCH(SnC_5[[#This Row],[Full Name]], AthleteInfo[Full name], 0), 5), 99)</f>
        <v>2009</v>
      </c>
      <c r="E495" s="7" t="str" cm="1">
        <f t="array" ref="E495">IFERROR(IF(INDEX(AthleteInfo[#Data], MATCH(SnC_5[[#This Row],[Full Name]], AthleteInfo[Full name], 0), 2)&lt;&gt;"",INDEX(AthleteInfo[#Data], MATCH(SnC_5[[#This Row],[Full Name]], AthleteInfo[Full name], 0), 2), "Edit AthleteInfo Tab"), "Edit AthleteInfo Tab")</f>
        <v>M</v>
      </c>
      <c r="F495" s="6">
        <f>IFERROR(INT((G495 - INDEX(AthleteInfo[#Data], MATCH(SnC_5[[#This Row],[Full Name]], AthleteInfo[Full name], 0), 6))/365), 99)</f>
        <v>15</v>
      </c>
      <c r="G495" s="18">
        <v>45554</v>
      </c>
      <c r="H495" t="s">
        <v>900</v>
      </c>
      <c r="I495" t="s">
        <v>772</v>
      </c>
      <c r="J495">
        <v>78.77</v>
      </c>
      <c r="U495">
        <v>25</v>
      </c>
      <c r="V495">
        <v>59</v>
      </c>
      <c r="W495">
        <v>47</v>
      </c>
      <c r="AG495">
        <v>13</v>
      </c>
      <c r="AH495">
        <v>4.5999999999999996</v>
      </c>
      <c r="AK495">
        <v>41.97</v>
      </c>
      <c r="AL495">
        <v>57.5</v>
      </c>
      <c r="AM495">
        <v>0.39</v>
      </c>
      <c r="AQ495" t="s">
        <v>946</v>
      </c>
    </row>
    <row r="496" spans="1:43">
      <c r="A496" s="3" t="str">
        <f>CONCATENATE(SnC_5[[#This Row],[Full Name]], "   ", TEXT(SnC_5[[#This Row],[Date]], "yyyy-mm-dd"))</f>
        <v>Logan Cox   2024-09-20</v>
      </c>
      <c r="B496" s="3" t="str">
        <f>CONCATENATE(SnC_5[[#This Row],[First Name]], " ", SnC_5[[#This Row],[Last Name]])</f>
        <v>Logan Cox</v>
      </c>
      <c r="C496" s="4">
        <f>IFERROR(YEAR(G496) - YEAR(INDEX(AthleteInfo[#Data], MATCH(SnC_5[[#This Row],[Full Name]], AthleteInfo[Full name], 0), 6)), 99)</f>
        <v>99</v>
      </c>
      <c r="D496" s="4">
        <f>IFERROR(INDEX(AthleteInfo[#Data], MATCH(SnC_5[[#This Row],[Full Name]], AthleteInfo[Full name], 0), 5), 99)</f>
        <v>0</v>
      </c>
      <c r="E496" s="7" t="str" cm="1">
        <f t="array" ref="E496">IFERROR(IF(INDEX(AthleteInfo[#Data], MATCH(SnC_5[[#This Row],[Full Name]], AthleteInfo[Full name], 0), 2)&lt;&gt;"",INDEX(AthleteInfo[#Data], MATCH(SnC_5[[#This Row],[Full Name]], AthleteInfo[Full name], 0), 2), "Edit AthleteInfo Tab"), "Edit AthleteInfo Tab")</f>
        <v>M</v>
      </c>
      <c r="F496" s="6">
        <f>IFERROR(INT((G496 - INDEX(AthleteInfo[#Data], MATCH(SnC_5[[#This Row],[Full Name]], AthleteInfo[Full name], 0), 6))/365), 99)</f>
        <v>99</v>
      </c>
      <c r="G496" s="18">
        <v>45555</v>
      </c>
      <c r="H496" t="s">
        <v>862</v>
      </c>
      <c r="I496" t="s">
        <v>863</v>
      </c>
      <c r="U496">
        <v>25</v>
      </c>
      <c r="V496">
        <v>37</v>
      </c>
      <c r="W496">
        <v>19</v>
      </c>
      <c r="AG496">
        <v>8</v>
      </c>
      <c r="AH496">
        <v>3.84</v>
      </c>
      <c r="AQ496" t="s">
        <v>957</v>
      </c>
    </row>
    <row r="497" spans="1:43">
      <c r="A497" s="3" t="str">
        <f>CONCATENATE(SnC_5[[#This Row],[Full Name]], "   ", TEXT(SnC_5[[#This Row],[Date]], "yyyy-mm-dd"))</f>
        <v>Luc Austin   2024-09-19</v>
      </c>
      <c r="B497" s="3" t="str">
        <f>CONCATENATE(SnC_5[[#This Row],[First Name]], " ", SnC_5[[#This Row],[Last Name]])</f>
        <v>Luc Austin</v>
      </c>
      <c r="C497" s="4">
        <f>IFERROR(YEAR(G497) - YEAR(INDEX(AthleteInfo[#Data], MATCH(SnC_5[[#This Row],[Full Name]], AthleteInfo[Full name], 0), 6)), 99)</f>
        <v>15</v>
      </c>
      <c r="D497" s="4">
        <f>IFERROR(INDEX(AthleteInfo[#Data], MATCH(SnC_5[[#This Row],[Full Name]], AthleteInfo[Full name], 0), 5), 99)</f>
        <v>2009</v>
      </c>
      <c r="E497" s="7" t="str" cm="1">
        <f t="array" ref="E497">IFERROR(IF(INDEX(AthleteInfo[#Data], MATCH(SnC_5[[#This Row],[Full Name]], AthleteInfo[Full name], 0), 2)&lt;&gt;"",INDEX(AthleteInfo[#Data], MATCH(SnC_5[[#This Row],[Full Name]], AthleteInfo[Full name], 0), 2), "Edit AthleteInfo Tab"), "Edit AthleteInfo Tab")</f>
        <v>M</v>
      </c>
      <c r="F497" s="6">
        <f>IFERROR(INT((G497 - INDEX(AthleteInfo[#Data], MATCH(SnC_5[[#This Row],[Full Name]], AthleteInfo[Full name], 0), 6))/365), 99)</f>
        <v>15</v>
      </c>
      <c r="G497" s="18">
        <v>45554</v>
      </c>
      <c r="H497" t="s">
        <v>901</v>
      </c>
      <c r="I497" t="s">
        <v>902</v>
      </c>
      <c r="J497">
        <v>77.39</v>
      </c>
      <c r="U497">
        <v>25</v>
      </c>
      <c r="V497">
        <v>74</v>
      </c>
      <c r="W497">
        <v>52</v>
      </c>
      <c r="AG497">
        <v>15</v>
      </c>
      <c r="AH497">
        <v>4.4400000000000004</v>
      </c>
      <c r="AK497">
        <v>34.69</v>
      </c>
      <c r="AL497">
        <v>50.25</v>
      </c>
      <c r="AM497">
        <v>0.33</v>
      </c>
      <c r="AQ497" t="s">
        <v>960</v>
      </c>
    </row>
    <row r="498" spans="1:43">
      <c r="A498" s="3" t="str">
        <f>CONCATENATE(SnC_5[[#This Row],[Full Name]], "   ", TEXT(SnC_5[[#This Row],[Date]], "yyyy-mm-dd"))</f>
        <v>Lucas Gitt   2024-09-20</v>
      </c>
      <c r="B498" s="3" t="str">
        <f>CONCATENATE(SnC_5[[#This Row],[First Name]], " ", SnC_5[[#This Row],[Last Name]])</f>
        <v>Lucas Gitt</v>
      </c>
      <c r="C498" s="4">
        <f>IFERROR(YEAR(G498) - YEAR(INDEX(AthleteInfo[#Data], MATCH(SnC_5[[#This Row],[Full Name]], AthleteInfo[Full name], 0), 6)), 99)</f>
        <v>17</v>
      </c>
      <c r="D498" s="4">
        <f>IFERROR(INDEX(AthleteInfo[#Data], MATCH(SnC_5[[#This Row],[Full Name]], AthleteInfo[Full name], 0), 5), 99)</f>
        <v>2007</v>
      </c>
      <c r="E498" s="7" t="str" cm="1">
        <f t="array" ref="E498">IFERROR(IF(INDEX(AthleteInfo[#Data], MATCH(SnC_5[[#This Row],[Full Name]], AthleteInfo[Full name], 0), 2)&lt;&gt;"",INDEX(AthleteInfo[#Data], MATCH(SnC_5[[#This Row],[Full Name]], AthleteInfo[Full name], 0), 2), "Edit AthleteInfo Tab"), "Edit AthleteInfo Tab")</f>
        <v>M</v>
      </c>
      <c r="F498" s="6">
        <f>IFERROR(INT((G498 - INDEX(AthleteInfo[#Data], MATCH(SnC_5[[#This Row],[Full Name]], AthleteInfo[Full name], 0), 6))/365), 99)</f>
        <v>17</v>
      </c>
      <c r="G498" s="18">
        <v>45555</v>
      </c>
      <c r="H498" t="s">
        <v>479</v>
      </c>
      <c r="I498" t="s">
        <v>720</v>
      </c>
      <c r="J498">
        <v>74.03</v>
      </c>
      <c r="U498">
        <v>25</v>
      </c>
      <c r="V498">
        <v>92</v>
      </c>
      <c r="W498">
        <v>67</v>
      </c>
      <c r="AG498">
        <v>14</v>
      </c>
      <c r="AH498">
        <v>4.9400000000000004</v>
      </c>
      <c r="AJ498">
        <v>2.9</v>
      </c>
      <c r="AK498">
        <v>38.229999999999997</v>
      </c>
      <c r="AL498">
        <v>52.44</v>
      </c>
      <c r="AM498">
        <v>0.46</v>
      </c>
      <c r="AP498">
        <v>4.42</v>
      </c>
      <c r="AQ498" t="s">
        <v>955</v>
      </c>
    </row>
    <row r="499" spans="1:43">
      <c r="A499" s="3" t="str">
        <f>CONCATENATE(SnC_5[[#This Row],[Full Name]], "   ", TEXT(SnC_5[[#This Row],[Date]], "yyyy-mm-dd"))</f>
        <v>Madeleine Wilkie   2024-09-20</v>
      </c>
      <c r="B499" s="3" t="str">
        <f>CONCATENATE(SnC_5[[#This Row],[First Name]], " ", SnC_5[[#This Row],[Last Name]])</f>
        <v>Madeleine Wilkie</v>
      </c>
      <c r="C499" s="4">
        <f>IFERROR(YEAR(G499) - YEAR(INDEX(AthleteInfo[#Data], MATCH(SnC_5[[#This Row],[Full Name]], AthleteInfo[Full name], 0), 6)), 99)</f>
        <v>17</v>
      </c>
      <c r="D499" s="4">
        <f>IFERROR(INDEX(AthleteInfo[#Data], MATCH(SnC_5[[#This Row],[Full Name]], AthleteInfo[Full name], 0), 5), 99)</f>
        <v>2007</v>
      </c>
      <c r="E499" s="7" t="str" cm="1">
        <f t="array" ref="E499">IFERROR(IF(INDEX(AthleteInfo[#Data], MATCH(SnC_5[[#This Row],[Full Name]], AthleteInfo[Full name], 0), 2)&lt;&gt;"",INDEX(AthleteInfo[#Data], MATCH(SnC_5[[#This Row],[Full Name]], AthleteInfo[Full name], 0), 2), "Edit AthleteInfo Tab"), "Edit AthleteInfo Tab")</f>
        <v>F</v>
      </c>
      <c r="F499" s="6">
        <f>IFERROR(INT((G499 - INDEX(AthleteInfo[#Data], MATCH(SnC_5[[#This Row],[Full Name]], AthleteInfo[Full name], 0), 6))/365), 99)</f>
        <v>17</v>
      </c>
      <c r="G499" s="18">
        <v>45555</v>
      </c>
      <c r="H499" t="s">
        <v>903</v>
      </c>
      <c r="I499" t="s">
        <v>493</v>
      </c>
      <c r="J499">
        <v>59.62</v>
      </c>
      <c r="U499">
        <v>15</v>
      </c>
      <c r="V499">
        <v>48</v>
      </c>
      <c r="W499">
        <v>34</v>
      </c>
      <c r="AG499">
        <v>2</v>
      </c>
      <c r="AH499">
        <v>3.25</v>
      </c>
      <c r="AJ499">
        <v>3.02</v>
      </c>
      <c r="AK499">
        <v>24.42</v>
      </c>
      <c r="AL499">
        <v>40.69</v>
      </c>
      <c r="AM499">
        <v>0.25</v>
      </c>
      <c r="AP499">
        <v>3.81</v>
      </c>
      <c r="AQ499" t="s">
        <v>960</v>
      </c>
    </row>
    <row r="500" spans="1:43">
      <c r="A500" s="3" t="str">
        <f>CONCATENATE(SnC_5[[#This Row],[Full Name]], "   ", TEXT(SnC_5[[#This Row],[Date]], "yyyy-mm-dd"))</f>
        <v>Magnus Sandell   2024-09-19</v>
      </c>
      <c r="B500" s="3" t="str">
        <f>CONCATENATE(SnC_5[[#This Row],[First Name]], " ", SnC_5[[#This Row],[Last Name]])</f>
        <v>Magnus Sandell</v>
      </c>
      <c r="C500" s="4">
        <f>IFERROR(YEAR(G500) - YEAR(INDEX(AthleteInfo[#Data], MATCH(SnC_5[[#This Row],[Full Name]], AthleteInfo[Full name], 0), 6)), 99)</f>
        <v>15</v>
      </c>
      <c r="D500" s="4">
        <f>IFERROR(INDEX(AthleteInfo[#Data], MATCH(SnC_5[[#This Row],[Full Name]], AthleteInfo[Full name], 0), 5), 99)</f>
        <v>2009</v>
      </c>
      <c r="E500" s="7" t="str" cm="1">
        <f t="array" ref="E500">IFERROR(IF(INDEX(AthleteInfo[#Data], MATCH(SnC_5[[#This Row],[Full Name]], AthleteInfo[Full name], 0), 2)&lt;&gt;"",INDEX(AthleteInfo[#Data], MATCH(SnC_5[[#This Row],[Full Name]], AthleteInfo[Full name], 0), 2), "Edit AthleteInfo Tab"), "Edit AthleteInfo Tab")</f>
        <v>M</v>
      </c>
      <c r="F500" s="6">
        <f>IFERROR(INT((G500 - INDEX(AthleteInfo[#Data], MATCH(SnC_5[[#This Row],[Full Name]], AthleteInfo[Full name], 0), 6))/365), 99)</f>
        <v>15</v>
      </c>
      <c r="G500" s="18">
        <v>45554</v>
      </c>
      <c r="H500" t="s">
        <v>905</v>
      </c>
      <c r="I500" t="s">
        <v>906</v>
      </c>
      <c r="J500">
        <v>62.86</v>
      </c>
      <c r="U500">
        <v>25</v>
      </c>
      <c r="V500">
        <v>28</v>
      </c>
      <c r="W500">
        <v>28</v>
      </c>
      <c r="AG500">
        <v>14</v>
      </c>
      <c r="AH500">
        <v>4.3</v>
      </c>
      <c r="AK500">
        <v>34.700000000000003</v>
      </c>
      <c r="AL500">
        <v>48.83</v>
      </c>
      <c r="AM500">
        <v>0.31</v>
      </c>
      <c r="AQ500" t="s">
        <v>951</v>
      </c>
    </row>
    <row r="501" spans="1:43">
      <c r="A501" s="3" t="str">
        <f>CONCATENATE(SnC_5[[#This Row],[Full Name]], "   ", TEXT(SnC_5[[#This Row],[Date]], "yyyy-mm-dd"))</f>
        <v>Mark Shapovalov   2024-09-20</v>
      </c>
      <c r="B501" s="3" t="str">
        <f>CONCATENATE(SnC_5[[#This Row],[First Name]], " ", SnC_5[[#This Row],[Last Name]])</f>
        <v>Mark Shapovalov</v>
      </c>
      <c r="C501" s="4">
        <f>IFERROR(YEAR(G501) - YEAR(INDEX(AthleteInfo[#Data], MATCH(SnC_5[[#This Row],[Full Name]], AthleteInfo[Full name], 0), 6)), 99)</f>
        <v>16</v>
      </c>
      <c r="D501" s="4">
        <f>IFERROR(INDEX(AthleteInfo[#Data], MATCH(SnC_5[[#This Row],[Full Name]], AthleteInfo[Full name], 0), 5), 99)</f>
        <v>2008</v>
      </c>
      <c r="E501" s="7" t="str" cm="1">
        <f t="array" ref="E501">IFERROR(IF(INDEX(AthleteInfo[#Data], MATCH(SnC_5[[#This Row],[Full Name]], AthleteInfo[Full name], 0), 2)&lt;&gt;"",INDEX(AthleteInfo[#Data], MATCH(SnC_5[[#This Row],[Full Name]], AthleteInfo[Full name], 0), 2), "Edit AthleteInfo Tab"), "Edit AthleteInfo Tab")</f>
        <v>M</v>
      </c>
      <c r="F501" s="6">
        <f>IFERROR(INT((G501 - INDEX(AthleteInfo[#Data], MATCH(SnC_5[[#This Row],[Full Name]], AthleteInfo[Full name], 0), 6))/365), 99)</f>
        <v>16</v>
      </c>
      <c r="G501" s="18">
        <v>45555</v>
      </c>
      <c r="H501" t="s">
        <v>830</v>
      </c>
      <c r="I501" t="s">
        <v>831</v>
      </c>
      <c r="J501">
        <v>67.23</v>
      </c>
      <c r="U501">
        <v>25</v>
      </c>
      <c r="V501">
        <v>61</v>
      </c>
      <c r="W501">
        <v>35</v>
      </c>
      <c r="AG501">
        <v>12</v>
      </c>
      <c r="AH501">
        <v>3.8</v>
      </c>
      <c r="AJ501">
        <v>2.35</v>
      </c>
      <c r="AK501">
        <v>28.12</v>
      </c>
      <c r="AL501">
        <v>42.98</v>
      </c>
      <c r="AM501">
        <v>0.23</v>
      </c>
      <c r="AQ501" t="s">
        <v>961</v>
      </c>
    </row>
    <row r="502" spans="1:43">
      <c r="A502" s="3" t="str">
        <f>CONCATENATE(SnC_5[[#This Row],[Full Name]], "   ", TEXT(SnC_5[[#This Row],[Date]], "yyyy-mm-dd"))</f>
        <v>Mika Aaserud   2024-09-19</v>
      </c>
      <c r="B502" s="3" t="str">
        <f>CONCATENATE(SnC_5[[#This Row],[First Name]], " ", SnC_5[[#This Row],[Last Name]])</f>
        <v>Mika Aaserud</v>
      </c>
      <c r="C502" s="4">
        <f>IFERROR(YEAR(G502) - YEAR(INDEX(AthleteInfo[#Data], MATCH(SnC_5[[#This Row],[Full Name]], AthleteInfo[Full name], 0), 6)), 99)</f>
        <v>17</v>
      </c>
      <c r="D502" s="4">
        <f>IFERROR(INDEX(AthleteInfo[#Data], MATCH(SnC_5[[#This Row],[Full Name]], AthleteInfo[Full name], 0), 5), 99)</f>
        <v>2007</v>
      </c>
      <c r="E502" s="7" t="str" cm="1">
        <f t="array" ref="E502">IFERROR(IF(INDEX(AthleteInfo[#Data], MATCH(SnC_5[[#This Row],[Full Name]], AthleteInfo[Full name], 0), 2)&lt;&gt;"",INDEX(AthleteInfo[#Data], MATCH(SnC_5[[#This Row],[Full Name]], AthleteInfo[Full name], 0), 2), "Edit AthleteInfo Tab"), "Edit AthleteInfo Tab")</f>
        <v>M</v>
      </c>
      <c r="F502" s="6">
        <f>IFERROR(INT((G502 - INDEX(AthleteInfo[#Data], MATCH(SnC_5[[#This Row],[Full Name]], AthleteInfo[Full name], 0), 6))/365), 99)</f>
        <v>17</v>
      </c>
      <c r="G502" s="18">
        <v>45554</v>
      </c>
      <c r="H502" t="s">
        <v>907</v>
      </c>
      <c r="I502" t="s">
        <v>924</v>
      </c>
      <c r="J502">
        <v>58.76</v>
      </c>
      <c r="U502">
        <v>25</v>
      </c>
      <c r="V502">
        <v>44</v>
      </c>
      <c r="W502">
        <v>34</v>
      </c>
      <c r="AG502">
        <v>13</v>
      </c>
      <c r="AH502">
        <v>4.2699999999999996</v>
      </c>
      <c r="AK502">
        <v>30.98</v>
      </c>
      <c r="AL502">
        <v>48.11</v>
      </c>
      <c r="AM502">
        <v>0.3</v>
      </c>
      <c r="AQ502" t="s">
        <v>962</v>
      </c>
    </row>
    <row r="503" spans="1:43">
      <c r="A503" s="3" t="str">
        <f>CONCATENATE(SnC_5[[#This Row],[Full Name]], "   ", TEXT(SnC_5[[#This Row],[Date]], "yyyy-mm-dd"))</f>
        <v>Nadia Wallin   2024-09-20</v>
      </c>
      <c r="B503" s="3" t="str">
        <f>CONCATENATE(SnC_5[[#This Row],[First Name]], " ", SnC_5[[#This Row],[Last Name]])</f>
        <v>Nadia Wallin</v>
      </c>
      <c r="C503" s="4">
        <f>IFERROR(YEAR(G503) - YEAR(INDEX(AthleteInfo[#Data], MATCH(SnC_5[[#This Row],[Full Name]], AthleteInfo[Full name], 0), 6)), 99)</f>
        <v>16</v>
      </c>
      <c r="D503" s="4">
        <f>IFERROR(INDEX(AthleteInfo[#Data], MATCH(SnC_5[[#This Row],[Full Name]], AthleteInfo[Full name], 0), 5), 99)</f>
        <v>2008</v>
      </c>
      <c r="E503" s="7" t="str" cm="1">
        <f t="array" ref="E503">IFERROR(IF(INDEX(AthleteInfo[#Data], MATCH(SnC_5[[#This Row],[Full Name]], AthleteInfo[Full name], 0), 2)&lt;&gt;"",INDEX(AthleteInfo[#Data], MATCH(SnC_5[[#This Row],[Full Name]], AthleteInfo[Full name], 0), 2), "Edit AthleteInfo Tab"), "Edit AthleteInfo Tab")</f>
        <v>F</v>
      </c>
      <c r="F503" s="6">
        <f>IFERROR(INT((G503 - INDEX(AthleteInfo[#Data], MATCH(SnC_5[[#This Row],[Full Name]], AthleteInfo[Full name], 0), 6))/365), 99)</f>
        <v>15</v>
      </c>
      <c r="G503" s="18">
        <v>45555</v>
      </c>
      <c r="H503" t="s">
        <v>832</v>
      </c>
      <c r="I503" t="s">
        <v>633</v>
      </c>
      <c r="J503">
        <v>53.92</v>
      </c>
      <c r="U503">
        <v>15</v>
      </c>
      <c r="V503">
        <v>37</v>
      </c>
      <c r="W503">
        <v>42</v>
      </c>
      <c r="AG503">
        <v>11</v>
      </c>
      <c r="AH503">
        <v>3.16</v>
      </c>
      <c r="AJ503">
        <v>3.5</v>
      </c>
      <c r="AK503">
        <v>23.61</v>
      </c>
      <c r="AL503">
        <v>39.31</v>
      </c>
      <c r="AM503">
        <v>0.3</v>
      </c>
      <c r="AP503">
        <v>3.98</v>
      </c>
      <c r="AQ503" t="s">
        <v>963</v>
      </c>
    </row>
    <row r="504" spans="1:43">
      <c r="A504" s="3" t="str">
        <f>CONCATENATE(SnC_5[[#This Row],[Full Name]], "   ", TEXT(SnC_5[[#This Row],[Date]], "yyyy-mm-dd"))</f>
        <v>Natalie Hoehn   2024-09-19</v>
      </c>
      <c r="B504" s="3" t="str">
        <f>CONCATENATE(SnC_5[[#This Row],[First Name]], " ", SnC_5[[#This Row],[Last Name]])</f>
        <v>Natalie Hoehn</v>
      </c>
      <c r="C504" s="4">
        <f>IFERROR(YEAR(G504) - YEAR(INDEX(AthleteInfo[#Data], MATCH(SnC_5[[#This Row],[Full Name]], AthleteInfo[Full name], 0), 6)), 99)</f>
        <v>15</v>
      </c>
      <c r="D504" s="4">
        <f>IFERROR(INDEX(AthleteInfo[#Data], MATCH(SnC_5[[#This Row],[Full Name]], AthleteInfo[Full name], 0), 5), 99)</f>
        <v>2009</v>
      </c>
      <c r="E504" s="7" t="str" cm="1">
        <f t="array" ref="E504">IFERROR(IF(INDEX(AthleteInfo[#Data], MATCH(SnC_5[[#This Row],[Full Name]], AthleteInfo[Full name], 0), 2)&lt;&gt;"",INDEX(AthleteInfo[#Data], MATCH(SnC_5[[#This Row],[Full Name]], AthleteInfo[Full name], 0), 2), "Edit AthleteInfo Tab"), "Edit AthleteInfo Tab")</f>
        <v>F</v>
      </c>
      <c r="F504" s="6">
        <f>IFERROR(INT((G504 - INDEX(AthleteInfo[#Data], MATCH(SnC_5[[#This Row],[Full Name]], AthleteInfo[Full name], 0), 6))/365), 99)</f>
        <v>14</v>
      </c>
      <c r="G504" s="18">
        <v>45554</v>
      </c>
      <c r="H504" t="s">
        <v>538</v>
      </c>
      <c r="I504" t="s">
        <v>897</v>
      </c>
      <c r="J504">
        <v>77.23</v>
      </c>
      <c r="U504">
        <v>15</v>
      </c>
      <c r="V504">
        <v>36</v>
      </c>
      <c r="W504">
        <v>40</v>
      </c>
      <c r="AG504">
        <v>4</v>
      </c>
      <c r="AH504">
        <v>3.4</v>
      </c>
      <c r="AK504">
        <v>12.6</v>
      </c>
      <c r="AL504">
        <v>28.34</v>
      </c>
      <c r="AM504">
        <v>0.11</v>
      </c>
      <c r="AQ504" t="s">
        <v>964</v>
      </c>
    </row>
    <row r="505" spans="1:43">
      <c r="A505" s="3" t="str">
        <f>CONCATENATE(SnC_5[[#This Row],[Full Name]], "   ", TEXT(SnC_5[[#This Row],[Date]], "yyyy-mm-dd"))</f>
        <v>Noah Wilson   2024-09-20</v>
      </c>
      <c r="B505" s="3" t="str">
        <f>CONCATENATE(SnC_5[[#This Row],[First Name]], " ", SnC_5[[#This Row],[Last Name]])</f>
        <v>Noah Wilson</v>
      </c>
      <c r="C505" s="4">
        <f>IFERROR(YEAR(G505) - YEAR(INDEX(AthleteInfo[#Data], MATCH(SnC_5[[#This Row],[Full Name]], AthleteInfo[Full name], 0), 6)), 99)</f>
        <v>16</v>
      </c>
      <c r="D505" s="4">
        <f>IFERROR(INDEX(AthleteInfo[#Data], MATCH(SnC_5[[#This Row],[Full Name]], AthleteInfo[Full name], 0), 5), 99)</f>
        <v>2008</v>
      </c>
      <c r="E505" s="7" t="str" cm="1">
        <f t="array" ref="E505">IFERROR(IF(INDEX(AthleteInfo[#Data], MATCH(SnC_5[[#This Row],[Full Name]], AthleteInfo[Full name], 0), 2)&lt;&gt;"",INDEX(AthleteInfo[#Data], MATCH(SnC_5[[#This Row],[Full Name]], AthleteInfo[Full name], 0), 2), "Edit AthleteInfo Tab"), "Edit AthleteInfo Tab")</f>
        <v>M</v>
      </c>
      <c r="F505" s="6">
        <f>IFERROR(INT((G505 - INDEX(AthleteInfo[#Data], MATCH(SnC_5[[#This Row],[Full Name]], AthleteInfo[Full name], 0), 6))/365), 99)</f>
        <v>16</v>
      </c>
      <c r="G505" s="18">
        <v>45555</v>
      </c>
      <c r="H505" t="s">
        <v>793</v>
      </c>
      <c r="I505" t="s">
        <v>566</v>
      </c>
      <c r="J505">
        <v>81.62</v>
      </c>
      <c r="U505">
        <v>25</v>
      </c>
      <c r="V505">
        <v>45</v>
      </c>
      <c r="W505">
        <v>40</v>
      </c>
      <c r="AG505">
        <v>6</v>
      </c>
      <c r="AH505">
        <v>4.71</v>
      </c>
      <c r="AJ505">
        <v>3.5</v>
      </c>
      <c r="AK505">
        <v>31.25</v>
      </c>
      <c r="AL505">
        <v>47.45</v>
      </c>
      <c r="AM505">
        <v>0.42</v>
      </c>
      <c r="AP505">
        <v>4.4000000000000004</v>
      </c>
      <c r="AQ505" t="s">
        <v>965</v>
      </c>
    </row>
    <row r="506" spans="1:43">
      <c r="A506" s="3" t="str">
        <f>CONCATENATE(SnC_5[[#This Row],[Full Name]], "   ", TEXT(SnC_5[[#This Row],[Date]], "yyyy-mm-dd"))</f>
        <v>Raleigh Tarte   2024-09-20</v>
      </c>
      <c r="B506" s="3" t="str">
        <f>CONCATENATE(SnC_5[[#This Row],[First Name]], " ", SnC_5[[#This Row],[Last Name]])</f>
        <v>Raleigh Tarte</v>
      </c>
      <c r="C506" s="4">
        <f>IFERROR(YEAR(G506) - YEAR(INDEX(AthleteInfo[#Data], MATCH(SnC_5[[#This Row],[Full Name]], AthleteInfo[Full name], 0), 6)), 99)</f>
        <v>18</v>
      </c>
      <c r="D506" s="4">
        <f>IFERROR(INDEX(AthleteInfo[#Data], MATCH(SnC_5[[#This Row],[Full Name]], AthleteInfo[Full name], 0), 5), 99)</f>
        <v>2006</v>
      </c>
      <c r="E506" s="7" t="str" cm="1">
        <f t="array" ref="E506">IFERROR(IF(INDEX(AthleteInfo[#Data], MATCH(SnC_5[[#This Row],[Full Name]], AthleteInfo[Full name], 0), 2)&lt;&gt;"",INDEX(AthleteInfo[#Data], MATCH(SnC_5[[#This Row],[Full Name]], AthleteInfo[Full name], 0), 2), "Edit AthleteInfo Tab"), "Edit AthleteInfo Tab")</f>
        <v>M</v>
      </c>
      <c r="F506" s="6">
        <f>IFERROR(INT((G506 - INDEX(AthleteInfo[#Data], MATCH(SnC_5[[#This Row],[Full Name]], AthleteInfo[Full name], 0), 6))/365), 99)</f>
        <v>18</v>
      </c>
      <c r="G506" s="18">
        <v>45555</v>
      </c>
      <c r="H506" t="s">
        <v>813</v>
      </c>
      <c r="I506" t="s">
        <v>814</v>
      </c>
      <c r="J506">
        <v>74.84</v>
      </c>
      <c r="U506">
        <v>25</v>
      </c>
      <c r="V506">
        <v>92</v>
      </c>
      <c r="W506">
        <v>65</v>
      </c>
      <c r="AG506">
        <v>22</v>
      </c>
      <c r="AH506">
        <v>4.8099999999999996</v>
      </c>
      <c r="AJ506">
        <v>2.89</v>
      </c>
      <c r="AK506">
        <v>43.02</v>
      </c>
      <c r="AL506">
        <v>58.8</v>
      </c>
      <c r="AM506">
        <v>0.62</v>
      </c>
      <c r="AP506">
        <v>4.32</v>
      </c>
      <c r="AQ506" t="s">
        <v>966</v>
      </c>
    </row>
    <row r="507" spans="1:43">
      <c r="A507" s="3" t="str">
        <f>CONCATENATE(SnC_5[[#This Row],[Full Name]], "   ", TEXT(SnC_5[[#This Row],[Date]], "yyyy-mm-dd"))</f>
        <v>Riley Hobbs   2024-09-20</v>
      </c>
      <c r="B507" s="3" t="str">
        <f>CONCATENATE(SnC_5[[#This Row],[First Name]], " ", SnC_5[[#This Row],[Last Name]])</f>
        <v>Riley Hobbs</v>
      </c>
      <c r="C507" s="4">
        <f>IFERROR(YEAR(G507) - YEAR(INDEX(AthleteInfo[#Data], MATCH(SnC_5[[#This Row],[Full Name]], AthleteInfo[Full name], 0), 6)), 99)</f>
        <v>16</v>
      </c>
      <c r="D507" s="4">
        <f>IFERROR(INDEX(AthleteInfo[#Data], MATCH(SnC_5[[#This Row],[Full Name]], AthleteInfo[Full name], 0), 5), 99)</f>
        <v>2008</v>
      </c>
      <c r="E507" s="7" t="str" cm="1">
        <f t="array" ref="E507">IFERROR(IF(INDEX(AthleteInfo[#Data], MATCH(SnC_5[[#This Row],[Full Name]], AthleteInfo[Full name], 0), 2)&lt;&gt;"",INDEX(AthleteInfo[#Data], MATCH(SnC_5[[#This Row],[Full Name]], AthleteInfo[Full name], 0), 2), "Edit AthleteInfo Tab"), "Edit AthleteInfo Tab")</f>
        <v>M</v>
      </c>
      <c r="F507" s="6">
        <f>IFERROR(INT((G507 - INDEX(AthleteInfo[#Data], MATCH(SnC_5[[#This Row],[Full Name]], AthleteInfo[Full name], 0), 6))/365), 99)</f>
        <v>16</v>
      </c>
      <c r="G507" s="18">
        <v>45555</v>
      </c>
      <c r="H507" t="s">
        <v>911</v>
      </c>
      <c r="I507" t="s">
        <v>562</v>
      </c>
      <c r="J507">
        <v>55.45</v>
      </c>
      <c r="U507">
        <v>25</v>
      </c>
      <c r="V507">
        <v>39</v>
      </c>
      <c r="W507">
        <v>25</v>
      </c>
      <c r="AG507">
        <v>15</v>
      </c>
      <c r="AH507">
        <v>3.82</v>
      </c>
      <c r="AJ507">
        <v>3.5</v>
      </c>
      <c r="AK507">
        <v>34.99</v>
      </c>
      <c r="AL507">
        <v>48.87</v>
      </c>
      <c r="AM507">
        <v>0.28999999999999998</v>
      </c>
      <c r="AP507">
        <v>4.4800000000000004</v>
      </c>
      <c r="AQ507" t="s">
        <v>960</v>
      </c>
    </row>
    <row r="508" spans="1:43">
      <c r="A508" s="3" t="str">
        <f>CONCATENATE(SnC_5[[#This Row],[Full Name]], "   ", TEXT(SnC_5[[#This Row],[Date]], "yyyy-mm-dd"))</f>
        <v>Rowan Brecher   2024-09-19</v>
      </c>
      <c r="B508" s="3" t="str">
        <f>CONCATENATE(SnC_5[[#This Row],[First Name]], " ", SnC_5[[#This Row],[Last Name]])</f>
        <v>Rowan Brecher</v>
      </c>
      <c r="C508" s="4">
        <f>IFERROR(YEAR(G508) - YEAR(INDEX(AthleteInfo[#Data], MATCH(SnC_5[[#This Row],[Full Name]], AthleteInfo[Full name], 0), 6)), 99)</f>
        <v>16</v>
      </c>
      <c r="D508" s="4">
        <f>IFERROR(INDEX(AthleteInfo[#Data], MATCH(SnC_5[[#This Row],[Full Name]], AthleteInfo[Full name], 0), 5), 99)</f>
        <v>2008</v>
      </c>
      <c r="E508" s="7" t="str" cm="1">
        <f t="array" ref="E508">IFERROR(IF(INDEX(AthleteInfo[#Data], MATCH(SnC_5[[#This Row],[Full Name]], AthleteInfo[Full name], 0), 2)&lt;&gt;"",INDEX(AthleteInfo[#Data], MATCH(SnC_5[[#This Row],[Full Name]], AthleteInfo[Full name], 0), 2), "Edit AthleteInfo Tab"), "Edit AthleteInfo Tab")</f>
        <v>F</v>
      </c>
      <c r="F508" s="6">
        <f>IFERROR(INT((G508 - INDEX(AthleteInfo[#Data], MATCH(SnC_5[[#This Row],[Full Name]], AthleteInfo[Full name], 0), 6))/365), 99)</f>
        <v>15</v>
      </c>
      <c r="G508" s="18">
        <v>45554</v>
      </c>
      <c r="H508" t="s">
        <v>912</v>
      </c>
      <c r="I508" t="s">
        <v>913</v>
      </c>
      <c r="J508">
        <v>57.44</v>
      </c>
      <c r="U508">
        <v>15</v>
      </c>
      <c r="V508">
        <v>42</v>
      </c>
      <c r="W508">
        <v>42</v>
      </c>
      <c r="AG508">
        <v>3</v>
      </c>
      <c r="AH508">
        <v>2.67</v>
      </c>
      <c r="AK508">
        <v>20.36</v>
      </c>
      <c r="AL508">
        <v>35.69</v>
      </c>
      <c r="AM508">
        <v>0.27</v>
      </c>
      <c r="AQ508" t="s">
        <v>967</v>
      </c>
    </row>
    <row r="509" spans="1:43">
      <c r="A509" s="3" t="str">
        <f>CONCATENATE(SnC_5[[#This Row],[Full Name]], "   ", TEXT(SnC_5[[#This Row],[Date]], "yyyy-mm-dd"))</f>
        <v>Ryan Goodwin   2024-09-20</v>
      </c>
      <c r="B509" s="3" t="str">
        <f>CONCATENATE(SnC_5[[#This Row],[First Name]], " ", SnC_5[[#This Row],[Last Name]])</f>
        <v>Ryan Goodwin</v>
      </c>
      <c r="C509" s="4">
        <f>IFERROR(YEAR(G509) - YEAR(INDEX(AthleteInfo[#Data], MATCH(SnC_5[[#This Row],[Full Name]], AthleteInfo[Full name], 0), 6)), 99)</f>
        <v>19</v>
      </c>
      <c r="D509" s="4">
        <f>IFERROR(INDEX(AthleteInfo[#Data], MATCH(SnC_5[[#This Row],[Full Name]], AthleteInfo[Full name], 0), 5), 99)</f>
        <v>2005</v>
      </c>
      <c r="E509" s="7" t="str" cm="1">
        <f t="array" ref="E509">IFERROR(IF(INDEX(AthleteInfo[#Data], MATCH(SnC_5[[#This Row],[Full Name]], AthleteInfo[Full name], 0), 2)&lt;&gt;"",INDEX(AthleteInfo[#Data], MATCH(SnC_5[[#This Row],[Full Name]], AthleteInfo[Full name], 0), 2), "Edit AthleteInfo Tab"), "Edit AthleteInfo Tab")</f>
        <v>M</v>
      </c>
      <c r="F509" s="6">
        <f>IFERROR(INT((G509 - INDEX(AthleteInfo[#Data], MATCH(SnC_5[[#This Row],[Full Name]], AthleteInfo[Full name], 0), 6))/365), 99)</f>
        <v>19</v>
      </c>
      <c r="G509" s="18">
        <v>45555</v>
      </c>
      <c r="H509" t="s">
        <v>628</v>
      </c>
      <c r="I509" t="s">
        <v>478</v>
      </c>
      <c r="J509">
        <v>71.16</v>
      </c>
      <c r="U509">
        <v>25</v>
      </c>
      <c r="V509">
        <v>36</v>
      </c>
      <c r="W509">
        <v>38</v>
      </c>
      <c r="AG509">
        <v>15</v>
      </c>
      <c r="AH509">
        <v>4.4800000000000004</v>
      </c>
      <c r="AJ509">
        <v>3.29</v>
      </c>
      <c r="AK509">
        <v>33.130000000000003</v>
      </c>
      <c r="AL509">
        <v>50.24</v>
      </c>
      <c r="AM509">
        <v>0.42</v>
      </c>
      <c r="AP509">
        <v>4.43</v>
      </c>
      <c r="AQ509" t="s">
        <v>951</v>
      </c>
    </row>
    <row r="510" spans="1:43">
      <c r="A510" s="3" t="str">
        <f>CONCATENATE(SnC_5[[#This Row],[Full Name]], "   ", TEXT(SnC_5[[#This Row],[Date]], "yyyy-mm-dd"))</f>
        <v>Sacha Fleury-Allen   2024-09-19</v>
      </c>
      <c r="B510" s="3" t="str">
        <f>CONCATENATE(SnC_5[[#This Row],[First Name]], " ", SnC_5[[#This Row],[Last Name]])</f>
        <v>Sacha Fleury-Allen</v>
      </c>
      <c r="C510" s="4">
        <f>IFERROR(YEAR(G510) - YEAR(INDEX(AthleteInfo[#Data], MATCH(SnC_5[[#This Row],[Full Name]], AthleteInfo[Full name], 0), 6)), 99)</f>
        <v>16</v>
      </c>
      <c r="D510" s="4">
        <f>IFERROR(INDEX(AthleteInfo[#Data], MATCH(SnC_5[[#This Row],[Full Name]], AthleteInfo[Full name], 0), 5), 99)</f>
        <v>2008</v>
      </c>
      <c r="E510" s="7" t="str" cm="1">
        <f t="array" ref="E510">IFERROR(IF(INDEX(AthleteInfo[#Data], MATCH(SnC_5[[#This Row],[Full Name]], AthleteInfo[Full name], 0), 2)&lt;&gt;"",INDEX(AthleteInfo[#Data], MATCH(SnC_5[[#This Row],[Full Name]], AthleteInfo[Full name], 0), 2), "Edit AthleteInfo Tab"), "Edit AthleteInfo Tab")</f>
        <v>F</v>
      </c>
      <c r="F510" s="6">
        <f>IFERROR(INT((G510 - INDEX(AthleteInfo[#Data], MATCH(SnC_5[[#This Row],[Full Name]], AthleteInfo[Full name], 0), 6))/365), 99)</f>
        <v>16</v>
      </c>
      <c r="G510" s="18">
        <v>45554</v>
      </c>
      <c r="H510" t="s">
        <v>915</v>
      </c>
      <c r="I510" t="s">
        <v>916</v>
      </c>
      <c r="J510">
        <v>56.6</v>
      </c>
      <c r="U510">
        <v>15</v>
      </c>
      <c r="AH510">
        <v>2.75</v>
      </c>
      <c r="AK510">
        <v>25.17</v>
      </c>
      <c r="AL510">
        <v>42.83</v>
      </c>
      <c r="AM510">
        <v>0.26</v>
      </c>
      <c r="AQ510" t="s">
        <v>968</v>
      </c>
    </row>
    <row r="511" spans="1:43">
      <c r="A511" s="3" t="str">
        <f>CONCATENATE(SnC_5[[#This Row],[Full Name]], "   ", TEXT(SnC_5[[#This Row],[Date]], "yyyy-mm-dd"))</f>
        <v>Simon Heidt   2024-09-20</v>
      </c>
      <c r="B511" s="3" t="str">
        <f>CONCATENATE(SnC_5[[#This Row],[First Name]], " ", SnC_5[[#This Row],[Last Name]])</f>
        <v>Simon Heidt</v>
      </c>
      <c r="C511" s="4">
        <f>IFERROR(YEAR(G511) - YEAR(INDEX(AthleteInfo[#Data], MATCH(SnC_5[[#This Row],[Full Name]], AthleteInfo[Full name], 0), 6)), 99)</f>
        <v>16</v>
      </c>
      <c r="D511" s="4">
        <f>IFERROR(INDEX(AthleteInfo[#Data], MATCH(SnC_5[[#This Row],[Full Name]], AthleteInfo[Full name], 0), 5), 99)</f>
        <v>2008</v>
      </c>
      <c r="E511" s="7" t="str" cm="1">
        <f t="array" ref="E511">IFERROR(IF(INDEX(AthleteInfo[#Data], MATCH(SnC_5[[#This Row],[Full Name]], AthleteInfo[Full name], 0), 2)&lt;&gt;"",INDEX(AthleteInfo[#Data], MATCH(SnC_5[[#This Row],[Full Name]], AthleteInfo[Full name], 0), 2), "Edit AthleteInfo Tab"), "Edit AthleteInfo Tab")</f>
        <v>M</v>
      </c>
      <c r="F511" s="6">
        <f>IFERROR(INT((G511 - INDEX(AthleteInfo[#Data], MATCH(SnC_5[[#This Row],[Full Name]], AthleteInfo[Full name], 0), 6))/365), 99)</f>
        <v>16</v>
      </c>
      <c r="G511" s="18">
        <v>45555</v>
      </c>
      <c r="H511" t="s">
        <v>917</v>
      </c>
      <c r="I511" t="s">
        <v>918</v>
      </c>
      <c r="J511">
        <v>56.6</v>
      </c>
      <c r="U511">
        <v>25</v>
      </c>
      <c r="V511">
        <v>38</v>
      </c>
      <c r="W511">
        <v>34</v>
      </c>
      <c r="AG511">
        <v>14</v>
      </c>
      <c r="AH511">
        <v>3.5</v>
      </c>
      <c r="AJ511" t="s">
        <v>939</v>
      </c>
      <c r="AK511">
        <v>28.39</v>
      </c>
      <c r="AL511">
        <v>43.68</v>
      </c>
      <c r="AM511">
        <v>0.38</v>
      </c>
      <c r="AP511">
        <v>4.08</v>
      </c>
      <c r="AQ511" t="s">
        <v>960</v>
      </c>
    </row>
    <row r="512" spans="1:43">
      <c r="A512" s="3" t="str">
        <f>CONCATENATE(SnC_5[[#This Row],[Full Name]], "   ", TEXT(SnC_5[[#This Row],[Date]], "yyyy-mm-dd"))</f>
        <v>Sonny Maclean   2024-09-19</v>
      </c>
      <c r="B512" s="3" t="str">
        <f>CONCATENATE(SnC_5[[#This Row],[First Name]], " ", SnC_5[[#This Row],[Last Name]])</f>
        <v>Sonny Maclean</v>
      </c>
      <c r="C512" s="4">
        <f>IFERROR(YEAR(G512) - YEAR(INDEX(AthleteInfo[#Data], MATCH(SnC_5[[#This Row],[Full Name]], AthleteInfo[Full name], 0), 6)), 99)</f>
        <v>16</v>
      </c>
      <c r="D512" s="4">
        <f>IFERROR(INDEX(AthleteInfo[#Data], MATCH(SnC_5[[#This Row],[Full Name]], AthleteInfo[Full name], 0), 5), 99)</f>
        <v>2008</v>
      </c>
      <c r="E512" s="7" t="str" cm="1">
        <f t="array" ref="E512">IFERROR(IF(INDEX(AthleteInfo[#Data], MATCH(SnC_5[[#This Row],[Full Name]], AthleteInfo[Full name], 0), 2)&lt;&gt;"",INDEX(AthleteInfo[#Data], MATCH(SnC_5[[#This Row],[Full Name]], AthleteInfo[Full name], 0), 2), "Edit AthleteInfo Tab"), "Edit AthleteInfo Tab")</f>
        <v>M</v>
      </c>
      <c r="F512" s="6">
        <f>IFERROR(INT((G512 - INDEX(AthleteInfo[#Data], MATCH(SnC_5[[#This Row],[Full Name]], AthleteInfo[Full name], 0), 6))/365), 99)</f>
        <v>16</v>
      </c>
      <c r="G512" s="18">
        <v>45554</v>
      </c>
      <c r="H512" t="s">
        <v>920</v>
      </c>
      <c r="I512" t="s">
        <v>921</v>
      </c>
      <c r="J512">
        <v>61.52</v>
      </c>
      <c r="U512">
        <v>25</v>
      </c>
      <c r="V512">
        <v>39</v>
      </c>
      <c r="W512">
        <v>38</v>
      </c>
      <c r="AG512">
        <v>21</v>
      </c>
      <c r="AH512">
        <v>4.0599999999999996</v>
      </c>
      <c r="AK512">
        <v>33.35</v>
      </c>
      <c r="AL512">
        <v>47.39</v>
      </c>
      <c r="AM512">
        <v>0.28999999999999998</v>
      </c>
      <c r="AQ512" t="s">
        <v>951</v>
      </c>
    </row>
    <row r="513" spans="1:43">
      <c r="A513" s="3" t="str">
        <f>CONCATENATE(SnC_5[[#This Row],[Full Name]], "   ", TEXT(SnC_5[[#This Row],[Date]], "yyyy-mm-dd"))</f>
        <v>Tanner McConkey   2024-09-20</v>
      </c>
      <c r="B513" s="3" t="str">
        <f>CONCATENATE(SnC_5[[#This Row],[First Name]], " ", SnC_5[[#This Row],[Last Name]])</f>
        <v>Tanner McConkey</v>
      </c>
      <c r="C513" s="4">
        <f>IFERROR(YEAR(G513) - YEAR(INDEX(AthleteInfo[#Data], MATCH(SnC_5[[#This Row],[Full Name]], AthleteInfo[Full name], 0), 6)), 99)</f>
        <v>17</v>
      </c>
      <c r="D513" s="4">
        <f>IFERROR(INDEX(AthleteInfo[#Data], MATCH(SnC_5[[#This Row],[Full Name]], AthleteInfo[Full name], 0), 5), 99)</f>
        <v>2007</v>
      </c>
      <c r="E513" s="7" t="str" cm="1">
        <f t="array" ref="E513">IFERROR(IF(INDEX(AthleteInfo[#Data], MATCH(SnC_5[[#This Row],[Full Name]], AthleteInfo[Full name], 0), 2)&lt;&gt;"",INDEX(AthleteInfo[#Data], MATCH(SnC_5[[#This Row],[Full Name]], AthleteInfo[Full name], 0), 2), "Edit AthleteInfo Tab"), "Edit AthleteInfo Tab")</f>
        <v>M</v>
      </c>
      <c r="F513" s="6">
        <f>IFERROR(INT((G513 - INDEX(AthleteInfo[#Data], MATCH(SnC_5[[#This Row],[Full Name]], AthleteInfo[Full name], 0), 6))/365), 99)</f>
        <v>17</v>
      </c>
      <c r="G513" s="18">
        <v>45555</v>
      </c>
      <c r="H513" t="s">
        <v>753</v>
      </c>
      <c r="I513" t="s">
        <v>754</v>
      </c>
      <c r="J513">
        <v>75.14</v>
      </c>
      <c r="U513">
        <v>25</v>
      </c>
      <c r="V513">
        <v>66</v>
      </c>
      <c r="W513">
        <v>35</v>
      </c>
      <c r="AG513">
        <v>15</v>
      </c>
      <c r="AH513">
        <v>4.8</v>
      </c>
      <c r="AJ513">
        <v>3.26</v>
      </c>
      <c r="AK513">
        <v>29.06</v>
      </c>
      <c r="AL513">
        <v>44.14</v>
      </c>
      <c r="AM513">
        <v>0.35</v>
      </c>
      <c r="AP513">
        <v>4.2</v>
      </c>
      <c r="AQ513" t="s">
        <v>969</v>
      </c>
    </row>
    <row r="514" spans="1:43">
      <c r="A514" s="3" t="str">
        <f>CONCATENATE(SnC_5[[#This Row],[Full Name]], "   ", TEXT(SnC_5[[#This Row],[Date]], "yyyy-mm-dd"))</f>
        <v>Teo Wadsworth   2024-09-20</v>
      </c>
      <c r="B514" s="3" t="str">
        <f>CONCATENATE(SnC_5[[#This Row],[First Name]], " ", SnC_5[[#This Row],[Last Name]])</f>
        <v>Teo Wadsworth</v>
      </c>
      <c r="C514" s="4">
        <f>IFERROR(YEAR(G514) - YEAR(INDEX(AthleteInfo[#Data], MATCH(SnC_5[[#This Row],[Full Name]], AthleteInfo[Full name], 0), 6)), 99)</f>
        <v>99</v>
      </c>
      <c r="D514" s="4">
        <f>IFERROR(INDEX(AthleteInfo[#Data], MATCH(SnC_5[[#This Row],[Full Name]], AthleteInfo[Full name], 0), 5), 99)</f>
        <v>99</v>
      </c>
      <c r="E514" s="7" t="str" cm="1">
        <f t="array" ref="E514">IFERROR(IF(INDEX(AthleteInfo[#Data], MATCH(SnC_5[[#This Row],[Full Name]], AthleteInfo[Full name], 0), 2)&lt;&gt;"",INDEX(AthleteInfo[#Data], MATCH(SnC_5[[#This Row],[Full Name]], AthleteInfo[Full name], 0), 2), "Edit AthleteInfo Tab"), "Edit AthleteInfo Tab")</f>
        <v>Edit AthleteInfo Tab</v>
      </c>
      <c r="F514" s="6">
        <f>IFERROR(INT((G514 - INDEX(AthleteInfo[#Data], MATCH(SnC_5[[#This Row],[Full Name]], AthleteInfo[Full name], 0), 6))/365), 99)</f>
        <v>99</v>
      </c>
      <c r="G514" s="18">
        <v>45555</v>
      </c>
      <c r="H514" t="s">
        <v>935</v>
      </c>
      <c r="I514" t="s">
        <v>936</v>
      </c>
      <c r="J514">
        <v>76.069999999999993</v>
      </c>
      <c r="U514">
        <v>25</v>
      </c>
      <c r="V514">
        <v>62</v>
      </c>
      <c r="W514">
        <v>38</v>
      </c>
      <c r="AG514">
        <v>10</v>
      </c>
      <c r="AH514">
        <v>4.78</v>
      </c>
      <c r="AK514">
        <v>35.17</v>
      </c>
      <c r="AL514">
        <v>50.22</v>
      </c>
      <c r="AM514">
        <v>0.37</v>
      </c>
      <c r="AQ514" t="s">
        <v>866</v>
      </c>
    </row>
    <row r="515" spans="1:43">
      <c r="A515" s="3" t="str">
        <f>CONCATENATE(SnC_5[[#This Row],[Full Name]], "   ", TEXT(SnC_5[[#This Row],[Date]], "yyyy-mm-dd"))</f>
        <v>William Armstrong   2024-09-20</v>
      </c>
      <c r="B515" s="3" t="str">
        <f>CONCATENATE(SnC_5[[#This Row],[First Name]], " ", SnC_5[[#This Row],[Last Name]])</f>
        <v>William Armstrong</v>
      </c>
      <c r="C515" s="4">
        <f>IFERROR(YEAR(G515) - YEAR(INDEX(AthleteInfo[#Data], MATCH(SnC_5[[#This Row],[Full Name]], AthleteInfo[Full name], 0), 6)), 99)</f>
        <v>99</v>
      </c>
      <c r="D515" s="4">
        <f>IFERROR(INDEX(AthleteInfo[#Data], MATCH(SnC_5[[#This Row],[Full Name]], AthleteInfo[Full name], 0), 5), 99)</f>
        <v>99</v>
      </c>
      <c r="E515" s="7" t="str" cm="1">
        <f t="array" ref="E515">IFERROR(IF(INDEX(AthleteInfo[#Data], MATCH(SnC_5[[#This Row],[Full Name]], AthleteInfo[Full name], 0), 2)&lt;&gt;"",INDEX(AthleteInfo[#Data], MATCH(SnC_5[[#This Row],[Full Name]], AthleteInfo[Full name], 0), 2), "Edit AthleteInfo Tab"), "Edit AthleteInfo Tab")</f>
        <v>Edit AthleteInfo Tab</v>
      </c>
      <c r="F515" s="6">
        <f>IFERROR(INT((G515 - INDEX(AthleteInfo[#Data], MATCH(SnC_5[[#This Row],[Full Name]], AthleteInfo[Full name], 0), 6))/365), 99)</f>
        <v>99</v>
      </c>
      <c r="G515" s="18">
        <v>45555</v>
      </c>
      <c r="H515" t="s">
        <v>938</v>
      </c>
      <c r="I515" t="s">
        <v>780</v>
      </c>
      <c r="J515">
        <v>74.45</v>
      </c>
      <c r="U515">
        <v>25</v>
      </c>
      <c r="V515">
        <v>56</v>
      </c>
      <c r="W515">
        <v>32</v>
      </c>
      <c r="AG515">
        <v>12</v>
      </c>
      <c r="AH515">
        <v>5.26</v>
      </c>
      <c r="AK515">
        <v>45.87</v>
      </c>
      <c r="AL515">
        <v>58.49</v>
      </c>
      <c r="AM515">
        <v>0.5</v>
      </c>
      <c r="AQ515" t="s">
        <v>866</v>
      </c>
    </row>
    <row r="516" spans="1:43">
      <c r="A516" s="3" t="str">
        <f>CONCATENATE(SnC_5[[#This Row],[Full Name]], "   ", TEXT(SnC_5[[#This Row],[Date]], "yyyy-mm-dd"))</f>
        <v>Wyatt Gitt   2024-09-19</v>
      </c>
      <c r="B516" s="3" t="str">
        <f>CONCATENATE(SnC_5[[#This Row],[First Name]], " ", SnC_5[[#This Row],[Last Name]])</f>
        <v>Wyatt Gitt</v>
      </c>
      <c r="C516" s="4">
        <f>IFERROR(YEAR(G516) - YEAR(INDEX(AthleteInfo[#Data], MATCH(SnC_5[[#This Row],[Full Name]], AthleteInfo[Full name], 0), 6)), 99)</f>
        <v>15</v>
      </c>
      <c r="D516" s="4">
        <f>IFERROR(INDEX(AthleteInfo[#Data], MATCH(SnC_5[[#This Row],[Full Name]], AthleteInfo[Full name], 0), 5), 99)</f>
        <v>2009</v>
      </c>
      <c r="E516" s="7" t="str" cm="1">
        <f t="array" ref="E516">IFERROR(IF(INDEX(AthleteInfo[#Data], MATCH(SnC_5[[#This Row],[Full Name]], AthleteInfo[Full name], 0), 2)&lt;&gt;"",INDEX(AthleteInfo[#Data], MATCH(SnC_5[[#This Row],[Full Name]], AthleteInfo[Full name], 0), 2), "Edit AthleteInfo Tab"), "Edit AthleteInfo Tab")</f>
        <v>M</v>
      </c>
      <c r="F516" s="6">
        <f>IFERROR(INT((G516 - INDEX(AthleteInfo[#Data], MATCH(SnC_5[[#This Row],[Full Name]], AthleteInfo[Full name], 0), 6))/365), 99)</f>
        <v>15</v>
      </c>
      <c r="G516" s="18">
        <v>45554</v>
      </c>
      <c r="H516" t="s">
        <v>923</v>
      </c>
      <c r="I516" t="s">
        <v>720</v>
      </c>
      <c r="J516">
        <v>68.5</v>
      </c>
      <c r="U516">
        <v>25</v>
      </c>
      <c r="V516">
        <v>31</v>
      </c>
      <c r="W516">
        <v>35</v>
      </c>
      <c r="AG516">
        <v>12</v>
      </c>
      <c r="AH516">
        <v>4.0999999999999996</v>
      </c>
      <c r="AK516">
        <v>31.86</v>
      </c>
      <c r="AL516">
        <v>47.75</v>
      </c>
      <c r="AM516">
        <v>0.25</v>
      </c>
      <c r="AQ516" t="s">
        <v>951</v>
      </c>
    </row>
    <row r="517" spans="1:43">
      <c r="A517" s="3"/>
      <c r="B517" s="3" t="str">
        <f>CONCATENATE(SnC_5[[#This Row],[First Name]], " ", SnC_5[[#This Row],[Last Name]])</f>
        <v xml:space="preserve"> </v>
      </c>
      <c r="C517" s="4">
        <f>IFERROR(YEAR(G517) - YEAR(INDEX(AthleteInfo[#Data], MATCH(SnC_5[[#This Row],[Full Name]], AthleteInfo[Full name], 0), 6)), 99)</f>
        <v>99</v>
      </c>
      <c r="D517" s="4">
        <f>IFERROR(INDEX(AthleteInfo[#Data], MATCH(SnC_5[[#This Row],[Full Name]], AthleteInfo[Full name], 0), 5), 99)</f>
        <v>99</v>
      </c>
      <c r="E517" s="7" t="str" cm="1">
        <f t="array" ref="E517">IFERROR(IF(INDEX(AthleteInfo[#Data], MATCH(SnC_5[[#This Row],[Full Name]], AthleteInfo[Full name], 0), 2)&lt;&gt;"",INDEX(AthleteInfo[#Data], MATCH(SnC_5[[#This Row],[Full Name]], AthleteInfo[Full name], 0), 2), "Edit AthleteInfo Tab"), "Edit AthleteInfo Tab")</f>
        <v>Edit AthleteInfo Tab</v>
      </c>
      <c r="F517" s="6">
        <f>IFERROR(INT((G517 - INDEX(AthleteInfo[#Data], MATCH(SnC_5[[#This Row],[Full Name]], AthleteInfo[Full name], 0), 6))/365), 99)</f>
        <v>99</v>
      </c>
      <c r="G517" s="18"/>
    </row>
  </sheetData>
  <phoneticPr fontId="3" type="noConversion"/>
  <conditionalFormatting sqref="E2:E10140">
    <cfRule type="containsText" dxfId="3" priority="3" operator="containsText" text="Edit AthleteInfo Tab">
      <formula>NOT(ISERROR(SEARCH("Edit AthleteInfo Tab",E2)))</formula>
    </cfRule>
  </conditionalFormatting>
  <conditionalFormatting sqref="E329:E366">
    <cfRule type="containsText" dxfId="2" priority="1" operator="containsText" text="Edit AthleteInfo Tab">
      <formula>NOT(ISERROR(SEARCH("Edit AthleteInfo Tab",E329)))</formula>
    </cfRule>
  </conditionalFormatting>
  <conditionalFormatting sqref="F2:F10140">
    <cfRule type="cellIs" dxfId="1" priority="4" operator="equal">
      <formula>99</formula>
    </cfRule>
  </conditionalFormatting>
  <conditionalFormatting sqref="F329:F400">
    <cfRule type="cellIs" dxfId="0" priority="2" operator="equal">
      <formula>99</formula>
    </cfRule>
  </conditionalFormatting>
  <dataValidations count="1">
    <dataValidation type="textLength" operator="greaterThan" allowBlank="1" showInputMessage="1" showErrorMessage="1" prompt="Do not touch this cell. Please add/change information in &quot;Athlete_Info&quot; tab." sqref="A1:F1048576" xr:uid="{C9D43D27-6CC5-48EA-AEA6-A16B4EF6AC39}">
      <formula1>100</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F24D878-A943-4D9F-B5F5-8BEBE943F377}">
  <ds:schemaRefs>
    <ds:schemaRef ds:uri="http://gemini/pivotcustomization/ShowHidden"/>
  </ds:schemaRefs>
</ds:datastoreItem>
</file>

<file path=customXml/itemProps2.xml><?xml version="1.0" encoding="utf-8"?>
<ds:datastoreItem xmlns:ds="http://schemas.openxmlformats.org/officeDocument/2006/customXml" ds:itemID="{3156BF97-0DC6-4B07-8A3E-D3EEC422381B}">
  <ds:schemaRefs>
    <ds:schemaRef ds:uri="http://gemini/pivotcustomization/TableCountInSandbox"/>
  </ds:schemaRefs>
</ds:datastoreItem>
</file>

<file path=customXml/itemProps3.xml><?xml version="1.0" encoding="utf-8"?>
<ds:datastoreItem xmlns:ds="http://schemas.openxmlformats.org/officeDocument/2006/customXml" ds:itemID="{8FE9BB2B-B747-4A47-920D-7F4B15BE4313}">
  <ds:schemaRefs>
    <ds:schemaRef ds:uri="http://gemini/pivotcustomization/LinkedTables"/>
  </ds:schemaRefs>
</ds:datastoreItem>
</file>

<file path=customXml/itemProps4.xml><?xml version="1.0" encoding="utf-8"?>
<ds:datastoreItem xmlns:ds="http://schemas.openxmlformats.org/officeDocument/2006/customXml" ds:itemID="{E00954D8-7A54-4ADC-9750-FE9411691618}">
  <ds:schemaRefs>
    <ds:schemaRef ds:uri="http://gemini/pivotcustomization/MeasureGridState"/>
  </ds:schemaRefs>
</ds:datastoreItem>
</file>

<file path=customXml/itemProps5.xml><?xml version="1.0" encoding="utf-8"?>
<ds:datastoreItem xmlns:ds="http://schemas.openxmlformats.org/officeDocument/2006/customXml" ds:itemID="{3B12EDF2-2139-41D0-AE83-F515A7630CE8}">
  <ds:schemaRefs>
    <ds:schemaRef ds:uri="http://gemini/pivotcustomization/Diagrams"/>
  </ds:schemaRefs>
</ds:datastoreItem>
</file>

<file path=customXml/itemProps6.xml><?xml version="1.0" encoding="utf-8"?>
<ds:datastoreItem xmlns:ds="http://schemas.openxmlformats.org/officeDocument/2006/customXml" ds:itemID="{F87C6264-FAAA-41F5-9214-C6DE483296F1}">
  <ds:schemaRefs>
    <ds:schemaRef ds:uri="http://gemini/pivotcustomization/LinkedTableUpdateMode"/>
  </ds:schemaRefs>
</ds:datastoreItem>
</file>

<file path=customXml/itemProps7.xml><?xml version="1.0" encoding="utf-8"?>
<ds:datastoreItem xmlns:ds="http://schemas.openxmlformats.org/officeDocument/2006/customXml" ds:itemID="{43712DF8-C404-46D2-A57E-9291A3896836}">
  <ds:schemaRefs>
    <ds:schemaRef ds:uri="http://gemini/pivotcustomization/ClientWindowXML"/>
  </ds:schemaRefs>
</ds:datastoreItem>
</file>

<file path=customXml/itemProps8.xml><?xml version="1.0" encoding="utf-8"?>
<ds:datastoreItem xmlns:ds="http://schemas.openxmlformats.org/officeDocument/2006/customXml" ds:itemID="{C9F085EB-3118-45EB-8D9D-AE291DD79873}">
  <ds:schemaRefs>
    <ds:schemaRef ds:uri="http://gemini/pivotcustomization/TableXML_Field_Tests"/>
  </ds:schemaRefs>
</ds:datastoreItem>
</file>

<file path=customXml/itemProps9.xml><?xml version="1.0" encoding="utf-8"?>
<ds:datastoreItem xmlns:ds="http://schemas.openxmlformats.org/officeDocument/2006/customXml" ds:itemID="{297A690A-6B90-4DAD-96D7-1B2640F4EE40}">
  <ds:schemaRefs>
    <ds:schemaRef ds:uri="http://gemini/pivotcustomization/ErrorCache"/>
  </ds:schemaRefs>
</ds:datastoreItem>
</file>

<file path=customXml/itemProps10.xml><?xml version="1.0" encoding="utf-8"?>
<ds:datastoreItem xmlns:ds="http://schemas.openxmlformats.org/officeDocument/2006/customXml" ds:itemID="{2C0889F8-30FD-4112-88D6-B78019996A27}">
  <ds:schemaRefs>
    <ds:schemaRef ds:uri="http://gemini/pivotcustomization/IsSandboxEmbedded"/>
  </ds:schemaRefs>
</ds:datastoreItem>
</file>

<file path=customXml/itemProps11.xml><?xml version="1.0" encoding="utf-8"?>
<ds:datastoreItem xmlns:ds="http://schemas.openxmlformats.org/officeDocument/2006/customXml" ds:itemID="{CB8DE2C1-970A-4683-B3EE-2893D250A6B8}">
  <ds:schemaRefs>
    <ds:schemaRef ds:uri="http://gemini/pivotcustomization/ShowImplicitMeasures"/>
  </ds:schemaRefs>
</ds:datastoreItem>
</file>

<file path=customXml/itemProps12.xml><?xml version="1.0" encoding="utf-8"?>
<ds:datastoreItem xmlns:ds="http://schemas.openxmlformats.org/officeDocument/2006/customXml" ds:itemID="{89157566-0298-4BA4-B237-885B81F3636C}">
  <ds:schemaRefs>
    <ds:schemaRef ds:uri="http://gemini/pivotcustomization/TableXML_Field_Tests_raw"/>
  </ds:schemaRefs>
</ds:datastoreItem>
</file>

<file path=customXml/itemProps13.xml><?xml version="1.0" encoding="utf-8"?>
<ds:datastoreItem xmlns:ds="http://schemas.openxmlformats.org/officeDocument/2006/customXml" ds:itemID="{A65E4601-F469-40BB-ABBB-C7BC8658761A}">
  <ds:schemaRefs>
    <ds:schemaRef ds:uri="http://gemini/pivotcustomization/TableOrder"/>
  </ds:schemaRefs>
</ds:datastoreItem>
</file>

<file path=customXml/itemProps14.xml><?xml version="1.0" encoding="utf-8"?>
<ds:datastoreItem xmlns:ds="http://schemas.openxmlformats.org/officeDocument/2006/customXml" ds:itemID="{C1D338DD-2361-49E5-A1E8-40F84EE143C0}">
  <ds:schemaRefs>
    <ds:schemaRef ds:uri="http://gemini/pivotcustomization/FormulaBarState"/>
  </ds:schemaRefs>
</ds:datastoreItem>
</file>

<file path=customXml/itemProps15.xml><?xml version="1.0" encoding="utf-8"?>
<ds:datastoreItem xmlns:ds="http://schemas.openxmlformats.org/officeDocument/2006/customXml" ds:itemID="{B88AF8B4-4239-4B2F-9B73-2DA63FEE90F8}">
  <ds:schemaRefs>
    <ds:schemaRef ds:uri="http://gemini/pivotcustomization/RelationshipAutoDetectionEnabled"/>
  </ds:schemaRefs>
</ds:datastoreItem>
</file>

<file path=customXml/itemProps16.xml><?xml version="1.0" encoding="utf-8"?>
<ds:datastoreItem xmlns:ds="http://schemas.openxmlformats.org/officeDocument/2006/customXml" ds:itemID="{2602B505-2B25-4172-8576-BDA04A949610}">
  <ds:schemaRefs>
    <ds:schemaRef ds:uri="http://gemini/pivotcustomization/ManualCalcMode"/>
  </ds:schemaRefs>
</ds:datastoreItem>
</file>

<file path=customXml/itemProps17.xml><?xml version="1.0" encoding="utf-8"?>
<ds:datastoreItem xmlns:ds="http://schemas.openxmlformats.org/officeDocument/2006/customXml" ds:itemID="{BC6AA619-40DE-495C-84FB-93A070371962}">
  <ds:schemaRefs>
    <ds:schemaRef ds:uri="http://gemini/pivotcustomization/TableWidget"/>
  </ds:schemaRefs>
</ds:datastoreItem>
</file>

<file path=customXml/itemProps18.xml><?xml version="1.0" encoding="utf-8"?>
<ds:datastoreItem xmlns:ds="http://schemas.openxmlformats.org/officeDocument/2006/customXml" ds:itemID="{A18980DE-48F1-48D4-89E0-8F77394CD6A5}">
  <ds:schemaRefs>
    <ds:schemaRef ds:uri="http://gemini/pivotcustomization/PowerPivotVersion"/>
  </ds:schemaRefs>
</ds:datastoreItem>
</file>

<file path=customXml/itemProps19.xml><?xml version="1.0" encoding="utf-8"?>
<ds:datastoreItem xmlns:ds="http://schemas.openxmlformats.org/officeDocument/2006/customXml" ds:itemID="{46E12842-D8C8-4EAD-B096-A7D1C0D5DFD5}">
  <ds:schemaRefs>
    <ds:schemaRef ds:uri="http://gemini/pivotcustomization/SandboxNonEmpt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Athlete_Info</vt:lpstr>
      <vt:lpstr>SnC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Kamachi</dc:creator>
  <cp:keywords/>
  <dc:description/>
  <cp:lastModifiedBy>Lauren Milatz</cp:lastModifiedBy>
  <cp:revision/>
  <dcterms:created xsi:type="dcterms:W3CDTF">2022-10-31T22:05:09Z</dcterms:created>
  <dcterms:modified xsi:type="dcterms:W3CDTF">2024-10-03T02:07:17Z</dcterms:modified>
  <cp:category/>
  <cp:contentStatus/>
</cp:coreProperties>
</file>