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SUS\Desktop\碩士論文\Data\"/>
    </mc:Choice>
  </mc:AlternateContent>
  <xr:revisionPtr revIDLastSave="0" documentId="13_ncr:1_{537860DB-84B0-458E-AB76-FF4EEE6C97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bstacle to goal" sheetId="1" r:id="rId1"/>
    <sheet name="obstacle to start" sheetId="2" r:id="rId2"/>
    <sheet name="long pat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P13" i="3"/>
  <c r="E16" i="2"/>
  <c r="F6" i="2"/>
  <c r="E16" i="1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23" i="3" s="1"/>
  <c r="I6" i="3"/>
  <c r="I5" i="3"/>
  <c r="I4" i="3"/>
  <c r="I3" i="3"/>
  <c r="I2" i="3"/>
  <c r="E22" i="3"/>
  <c r="E12" i="1"/>
  <c r="I11" i="1" s="1"/>
  <c r="I13" i="2"/>
  <c r="I11" i="2"/>
  <c r="I10" i="2"/>
  <c r="I9" i="2"/>
  <c r="I8" i="2"/>
  <c r="I7" i="2"/>
  <c r="I6" i="2"/>
  <c r="I5" i="2"/>
  <c r="I4" i="2"/>
  <c r="I3" i="2"/>
  <c r="I2" i="2"/>
  <c r="E1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C22" i="3"/>
  <c r="G10" i="3" s="1"/>
  <c r="B22" i="3"/>
  <c r="F19" i="3" s="1"/>
  <c r="L5" i="2"/>
  <c r="L4" i="2"/>
  <c r="D12" i="1"/>
  <c r="H8" i="1" s="1"/>
  <c r="M5" i="1"/>
  <c r="M4" i="1"/>
  <c r="D12" i="2"/>
  <c r="H11" i="2" s="1"/>
  <c r="C12" i="2"/>
  <c r="G11" i="2" s="1"/>
  <c r="B12" i="2"/>
  <c r="F8" i="2" s="1"/>
  <c r="C12" i="1"/>
  <c r="G11" i="1" s="1"/>
  <c r="B12" i="1"/>
  <c r="F7" i="1" s="1"/>
  <c r="I10" i="1" l="1"/>
  <c r="I4" i="1"/>
  <c r="I8" i="1"/>
  <c r="I5" i="1"/>
  <c r="I6" i="1"/>
  <c r="I7" i="1"/>
  <c r="I9" i="1"/>
  <c r="I2" i="1"/>
  <c r="I3" i="1"/>
  <c r="H9" i="1"/>
  <c r="H2" i="1"/>
  <c r="H10" i="1"/>
  <c r="H3" i="1"/>
  <c r="H11" i="1"/>
  <c r="H5" i="1"/>
  <c r="H4" i="1"/>
  <c r="H6" i="1"/>
  <c r="H7" i="1"/>
  <c r="F2" i="1"/>
  <c r="D22" i="3"/>
  <c r="H21" i="3" s="1"/>
  <c r="G17" i="3"/>
  <c r="G9" i="3"/>
  <c r="G2" i="3"/>
  <c r="G8" i="3"/>
  <c r="G7" i="3"/>
  <c r="G14" i="3"/>
  <c r="G21" i="3"/>
  <c r="G20" i="3"/>
  <c r="G4" i="3"/>
  <c r="G5" i="3"/>
  <c r="G19" i="3"/>
  <c r="G11" i="3"/>
  <c r="G3" i="3"/>
  <c r="G16" i="3"/>
  <c r="G15" i="3"/>
  <c r="G6" i="3"/>
  <c r="G13" i="3"/>
  <c r="G12" i="3"/>
  <c r="G18" i="3"/>
  <c r="F12" i="3"/>
  <c r="F17" i="3"/>
  <c r="F4" i="3"/>
  <c r="F7" i="3"/>
  <c r="F13" i="3"/>
  <c r="F8" i="3"/>
  <c r="F14" i="3"/>
  <c r="F9" i="3"/>
  <c r="F2" i="3"/>
  <c r="F20" i="3"/>
  <c r="F21" i="3"/>
  <c r="F15" i="3"/>
  <c r="F10" i="3"/>
  <c r="F11" i="3"/>
  <c r="F3" i="3"/>
  <c r="F16" i="3"/>
  <c r="F5" i="3"/>
  <c r="F18" i="3"/>
  <c r="F6" i="3"/>
  <c r="H2" i="2"/>
  <c r="H3" i="2"/>
  <c r="H4" i="2"/>
  <c r="H5" i="2"/>
  <c r="H6" i="2"/>
  <c r="H7" i="2"/>
  <c r="H8" i="2"/>
  <c r="H9" i="2"/>
  <c r="H10" i="2"/>
  <c r="F9" i="2"/>
  <c r="G9" i="2"/>
  <c r="G7" i="2"/>
  <c r="G2" i="2"/>
  <c r="G4" i="2"/>
  <c r="G10" i="2"/>
  <c r="G6" i="2"/>
  <c r="G8" i="2"/>
  <c r="G3" i="2"/>
  <c r="G5" i="2"/>
  <c r="F10" i="2"/>
  <c r="F5" i="2"/>
  <c r="F3" i="2"/>
  <c r="F7" i="2"/>
  <c r="F11" i="2"/>
  <c r="F2" i="2"/>
  <c r="F4" i="2"/>
  <c r="G4" i="1"/>
  <c r="G5" i="1"/>
  <c r="G6" i="1"/>
  <c r="G7" i="1"/>
  <c r="G9" i="1"/>
  <c r="G8" i="1"/>
  <c r="G10" i="1"/>
  <c r="G2" i="1"/>
  <c r="G3" i="1"/>
  <c r="F9" i="1"/>
  <c r="F4" i="1"/>
  <c r="F5" i="1"/>
  <c r="F8" i="1"/>
  <c r="F10" i="1"/>
  <c r="F3" i="1"/>
  <c r="F6" i="1"/>
  <c r="F11" i="1"/>
  <c r="I13" i="1" l="1"/>
  <c r="H13" i="1"/>
  <c r="H3" i="3"/>
  <c r="H14" i="3"/>
  <c r="H10" i="3"/>
  <c r="H16" i="3"/>
  <c r="H18" i="3"/>
  <c r="H13" i="3"/>
  <c r="H2" i="3"/>
  <c r="H7" i="3"/>
  <c r="H12" i="3"/>
  <c r="H4" i="3"/>
  <c r="H5" i="3"/>
  <c r="H9" i="3"/>
  <c r="H20" i="3"/>
  <c r="H8" i="3"/>
  <c r="H17" i="3"/>
  <c r="H19" i="3"/>
  <c r="H11" i="3"/>
  <c r="H6" i="3"/>
  <c r="H15" i="3"/>
  <c r="G23" i="3"/>
  <c r="F23" i="3"/>
  <c r="H13" i="2"/>
  <c r="F13" i="1"/>
  <c r="G13" i="1"/>
  <c r="G13" i="2"/>
  <c r="F13" i="2"/>
  <c r="H23" i="3" l="1"/>
</calcChain>
</file>

<file path=xl/sharedStrings.xml><?xml version="1.0" encoding="utf-8"?>
<sst xmlns="http://schemas.openxmlformats.org/spreadsheetml/2006/main" count="47" uniqueCount="22">
  <si>
    <t>x</t>
    <phoneticPr fontId="1" type="noConversion"/>
  </si>
  <si>
    <t>y</t>
    <phoneticPr fontId="1" type="noConversion"/>
  </si>
  <si>
    <t>avg</t>
    <phoneticPr fontId="1" type="noConversion"/>
  </si>
  <si>
    <t>diff_x</t>
    <phoneticPr fontId="1" type="noConversion"/>
  </si>
  <si>
    <t>diff_y</t>
    <phoneticPr fontId="1" type="noConversion"/>
  </si>
  <si>
    <t>MAE</t>
    <phoneticPr fontId="1" type="noConversion"/>
  </si>
  <si>
    <t>Avgerage</t>
    <phoneticPr fontId="1" type="noConversion"/>
  </si>
  <si>
    <t>diff_deg</t>
    <phoneticPr fontId="1" type="noConversion"/>
  </si>
  <si>
    <t>deg</t>
    <phoneticPr fontId="1" type="noConversion"/>
  </si>
  <si>
    <t>+</t>
    <phoneticPr fontId="1" type="noConversion"/>
  </si>
  <si>
    <t>-</t>
    <phoneticPr fontId="1" type="noConversion"/>
  </si>
  <si>
    <t>degree transform</t>
    <phoneticPr fontId="1" type="noConversion"/>
  </si>
  <si>
    <t>goal</t>
    <phoneticPr fontId="1" type="noConversion"/>
  </si>
  <si>
    <t>start</t>
    <phoneticPr fontId="1" type="noConversion"/>
  </si>
  <si>
    <t>long</t>
    <phoneticPr fontId="1" type="noConversion"/>
  </si>
  <si>
    <t>deg_bias</t>
    <phoneticPr fontId="1" type="noConversion"/>
  </si>
  <si>
    <t>38m</t>
    <phoneticPr fontId="1" type="noConversion"/>
  </si>
  <si>
    <t>185m</t>
    <phoneticPr fontId="1" type="noConversion"/>
  </si>
  <si>
    <t>time</t>
    <phoneticPr fontId="1" type="noConversion"/>
  </si>
  <si>
    <t>diff_time</t>
    <phoneticPr fontId="1" type="noConversion"/>
  </si>
  <si>
    <t>時間樣本標準差</t>
    <phoneticPr fontId="1" type="noConversion"/>
  </si>
  <si>
    <t>時間母體標準差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</si>
</sst>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zoomScale="130" zoomScaleNormal="130" workbookViewId="0">
      <selection activeCell="E15" sqref="E15"/>
    </sheetView>
  </sheetViews>
  <sheetFormatPr defaultRowHeight="15" x14ac:dyDescent="0.3"/>
  <cols>
    <col min="3" max="3" width="9.75" bestFit="1" customWidth="1"/>
  </cols>
  <sheetData>
    <row r="1" spans="1:15" x14ac:dyDescent="0.3">
      <c r="A1" s="6" t="s">
        <v>12</v>
      </c>
      <c r="B1" t="s">
        <v>1</v>
      </c>
      <c r="C1" t="s">
        <v>0</v>
      </c>
      <c r="D1" t="s">
        <v>8</v>
      </c>
      <c r="E1" t="s">
        <v>18</v>
      </c>
      <c r="F1" t="s">
        <v>4</v>
      </c>
      <c r="G1" t="s">
        <v>3</v>
      </c>
      <c r="H1" t="s">
        <v>7</v>
      </c>
      <c r="I1" t="s">
        <v>19</v>
      </c>
    </row>
    <row r="2" spans="1:15" x14ac:dyDescent="0.3">
      <c r="A2">
        <v>1</v>
      </c>
      <c r="B2">
        <v>-0.9</v>
      </c>
      <c r="C2">
        <v>-1</v>
      </c>
      <c r="D2">
        <v>-4.13</v>
      </c>
      <c r="E2">
        <v>87.95</v>
      </c>
      <c r="F2">
        <f>ABS(B2-B12)</f>
        <v>0.69000000000000028</v>
      </c>
      <c r="G2">
        <f>ABS(C2-C12)</f>
        <v>0.66999999999999948</v>
      </c>
      <c r="H2">
        <f>ABS(D2-D12)</f>
        <v>1.4849999999999999</v>
      </c>
      <c r="I2">
        <f>ABS(E2-E12)</f>
        <v>3.1839999999999833</v>
      </c>
    </row>
    <row r="3" spans="1:15" x14ac:dyDescent="0.3">
      <c r="A3">
        <v>2</v>
      </c>
      <c r="B3">
        <v>5.5</v>
      </c>
      <c r="C3">
        <v>-9.4</v>
      </c>
      <c r="D3">
        <v>-4.3899999999999997</v>
      </c>
      <c r="E3">
        <v>109.05</v>
      </c>
      <c r="F3">
        <f>ABS(B3-B12)</f>
        <v>7.09</v>
      </c>
      <c r="G3">
        <f>ABS(C3-C12)</f>
        <v>7.73</v>
      </c>
      <c r="H3">
        <f>ABS(D3-D12)</f>
        <v>1.7449999999999997</v>
      </c>
      <c r="I3">
        <f>ABS(E3-E12)</f>
        <v>17.916000000000011</v>
      </c>
      <c r="K3" s="7" t="s">
        <v>11</v>
      </c>
      <c r="L3" s="8"/>
      <c r="M3" s="9"/>
      <c r="O3" t="s">
        <v>16</v>
      </c>
    </row>
    <row r="4" spans="1:15" x14ac:dyDescent="0.3">
      <c r="A4">
        <v>3</v>
      </c>
      <c r="B4">
        <v>-8.6</v>
      </c>
      <c r="C4">
        <v>1.3</v>
      </c>
      <c r="D4">
        <v>-1.54</v>
      </c>
      <c r="E4">
        <v>82.69</v>
      </c>
      <c r="F4">
        <f>ABS(B4-B12)</f>
        <v>7.01</v>
      </c>
      <c r="G4">
        <f>ABS(C4-C12)</f>
        <v>2.9699999999999998</v>
      </c>
      <c r="H4">
        <f>ABS(D4-D12)</f>
        <v>1.105</v>
      </c>
      <c r="I4">
        <f>ABS(E4-E12)</f>
        <v>8.4439999999999884</v>
      </c>
      <c r="K4" s="1" t="s">
        <v>9</v>
      </c>
      <c r="L4">
        <v>172.88</v>
      </c>
      <c r="M4" s="2">
        <f>L4-180</f>
        <v>-7.1200000000000045</v>
      </c>
    </row>
    <row r="5" spans="1:15" x14ac:dyDescent="0.3">
      <c r="A5">
        <v>4</v>
      </c>
      <c r="B5">
        <v>6.2</v>
      </c>
      <c r="C5">
        <v>-4.5</v>
      </c>
      <c r="D5">
        <v>-3.51</v>
      </c>
      <c r="E5">
        <v>84.92</v>
      </c>
      <c r="F5">
        <f>ABS(B5-B12)</f>
        <v>7.7900000000000009</v>
      </c>
      <c r="G5">
        <f>ABS(C5-C12)</f>
        <v>2.8300000000000005</v>
      </c>
      <c r="H5">
        <f>ABS(D5-D12)</f>
        <v>0.86499999999999977</v>
      </c>
      <c r="I5">
        <f>ABS(E5-E12)</f>
        <v>6.2139999999999844</v>
      </c>
      <c r="K5" s="3" t="s">
        <v>10</v>
      </c>
      <c r="L5" s="4">
        <v>-177.41</v>
      </c>
      <c r="M5" s="5">
        <f>L5+180</f>
        <v>2.5900000000000034</v>
      </c>
    </row>
    <row r="6" spans="1:15" x14ac:dyDescent="0.3">
      <c r="A6">
        <v>5</v>
      </c>
      <c r="B6">
        <v>-1.2</v>
      </c>
      <c r="C6">
        <v>3.8</v>
      </c>
      <c r="D6">
        <v>4.71</v>
      </c>
      <c r="E6">
        <v>85.69</v>
      </c>
      <c r="F6">
        <f>ABS(B6-B12)</f>
        <v>0.39000000000000035</v>
      </c>
      <c r="G6">
        <f>ABS(C6-C12)</f>
        <v>5.4699999999999989</v>
      </c>
      <c r="H6">
        <f>ABS(D6-D12)</f>
        <v>7.3550000000000004</v>
      </c>
      <c r="I6">
        <f>ABS(E6-E12)</f>
        <v>5.4439999999999884</v>
      </c>
    </row>
    <row r="7" spans="1:15" x14ac:dyDescent="0.3">
      <c r="A7">
        <v>6</v>
      </c>
      <c r="B7">
        <v>-7.9</v>
      </c>
      <c r="C7">
        <v>-6.2</v>
      </c>
      <c r="D7">
        <v>-1.41</v>
      </c>
      <c r="E7">
        <v>88.72</v>
      </c>
      <c r="F7">
        <f>ABS(B7-B12)</f>
        <v>6.3100000000000005</v>
      </c>
      <c r="G7">
        <f>ABS(C7-C12)</f>
        <v>4.5300000000000011</v>
      </c>
      <c r="H7">
        <f>ABS(D7-D12)</f>
        <v>1.2350000000000001</v>
      </c>
      <c r="I7">
        <f>ABS(E7-E12)</f>
        <v>2.4139999999999873</v>
      </c>
    </row>
    <row r="8" spans="1:15" x14ac:dyDescent="0.3">
      <c r="A8">
        <v>7</v>
      </c>
      <c r="B8">
        <v>-2.2000000000000002</v>
      </c>
      <c r="C8">
        <v>-4.4000000000000004</v>
      </c>
      <c r="D8">
        <v>-6.81</v>
      </c>
      <c r="E8">
        <v>91.62</v>
      </c>
      <c r="F8">
        <f>ABS(B8-B12)</f>
        <v>0.60999999999999988</v>
      </c>
      <c r="G8">
        <f>ABS(C8-C12)</f>
        <v>2.7300000000000009</v>
      </c>
      <c r="H8">
        <f>ABS(D8-D12)</f>
        <v>4.1649999999999991</v>
      </c>
      <c r="I8">
        <f>ABS(E8-E12)</f>
        <v>0.48600000000001842</v>
      </c>
    </row>
    <row r="9" spans="1:15" x14ac:dyDescent="0.3">
      <c r="A9">
        <v>8</v>
      </c>
      <c r="B9">
        <v>-9.3000000000000007</v>
      </c>
      <c r="C9">
        <v>-5.8</v>
      </c>
      <c r="D9">
        <v>2.59</v>
      </c>
      <c r="E9">
        <v>101.16</v>
      </c>
      <c r="F9">
        <f>ABS(B9-B12)</f>
        <v>7.7100000000000009</v>
      </c>
      <c r="G9">
        <f>ABS(C9-C12)</f>
        <v>4.1300000000000008</v>
      </c>
      <c r="H9">
        <f>ABS(D9-D12)</f>
        <v>5.2349999999999994</v>
      </c>
      <c r="I9">
        <f>ABS(E9-E12)</f>
        <v>10.02600000000001</v>
      </c>
    </row>
    <row r="10" spans="1:15" x14ac:dyDescent="0.3">
      <c r="A10">
        <v>9</v>
      </c>
      <c r="B10">
        <v>-1.5</v>
      </c>
      <c r="C10">
        <v>3.1</v>
      </c>
      <c r="D10">
        <v>-4.84</v>
      </c>
      <c r="E10">
        <v>87.37</v>
      </c>
      <c r="F10">
        <f>ABS(B10-B12)</f>
        <v>9.0000000000000302E-2</v>
      </c>
      <c r="G10">
        <f>ABS(C10-C12)</f>
        <v>4.7699999999999996</v>
      </c>
      <c r="H10">
        <f>ABS(D10-D12)</f>
        <v>2.1949999999999998</v>
      </c>
      <c r="I10">
        <f>ABS(E10-E12)</f>
        <v>3.7639999999999816</v>
      </c>
    </row>
    <row r="11" spans="1:15" x14ac:dyDescent="0.3">
      <c r="A11">
        <v>10</v>
      </c>
      <c r="B11">
        <v>4</v>
      </c>
      <c r="C11">
        <v>6.4</v>
      </c>
      <c r="D11">
        <v>-7.12</v>
      </c>
      <c r="E11">
        <v>92.17</v>
      </c>
      <c r="F11">
        <f>ABS(B11-B12)</f>
        <v>5.59</v>
      </c>
      <c r="G11">
        <f>ABS(C11-C12)</f>
        <v>8.07</v>
      </c>
      <c r="H11">
        <f>ABS(D11-D12)</f>
        <v>4.4749999999999996</v>
      </c>
      <c r="I11">
        <f>ABS(E10-E12)</f>
        <v>3.7639999999999816</v>
      </c>
    </row>
    <row r="12" spans="1:15" x14ac:dyDescent="0.3">
      <c r="A12" t="s">
        <v>2</v>
      </c>
      <c r="B12">
        <f>AVERAGE(B2:B11)</f>
        <v>-1.5900000000000003</v>
      </c>
      <c r="C12">
        <f>AVERAGE(C2:C11)</f>
        <v>-1.6699999999999995</v>
      </c>
      <c r="D12">
        <f>AVERAGE(D2:D11)</f>
        <v>-2.645</v>
      </c>
      <c r="E12">
        <f>AVERAGE(E2:E11)</f>
        <v>91.133999999999986</v>
      </c>
    </row>
    <row r="13" spans="1:15" x14ac:dyDescent="0.3">
      <c r="A13" t="s">
        <v>5</v>
      </c>
      <c r="F13">
        <f>AVERAGE(F2:F11)</f>
        <v>4.3280000000000003</v>
      </c>
      <c r="G13">
        <f>AVERAGEA(G2:G11)</f>
        <v>4.3899999999999997</v>
      </c>
      <c r="H13">
        <f>AVERAGEA(H2:H11)</f>
        <v>2.9859999999999998</v>
      </c>
      <c r="I13">
        <f>AVERAGEA(I2:I11)</f>
        <v>6.1655999999999933</v>
      </c>
    </row>
    <row r="15" spans="1:15" x14ac:dyDescent="0.3">
      <c r="C15" s="10" t="s">
        <v>20</v>
      </c>
      <c r="D15" s="10"/>
      <c r="E15">
        <f>_xlfn.STDEV.S(E2:E11)</f>
        <v>8.1137622455786662</v>
      </c>
    </row>
    <row r="16" spans="1:15" x14ac:dyDescent="0.3">
      <c r="C16" s="10" t="s">
        <v>21</v>
      </c>
      <c r="D16" s="10"/>
      <c r="E16">
        <f>_xlfn.STDEV.P(E2:E11)</f>
        <v>7.6973907267333113</v>
      </c>
    </row>
  </sheetData>
  <mergeCells count="3">
    <mergeCell ref="K3:M3"/>
    <mergeCell ref="C15:D15"/>
    <mergeCell ref="C16:D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91AD-A033-4C2E-838D-751DCB8BB87A}">
  <dimension ref="A1:N16"/>
  <sheetViews>
    <sheetView tabSelected="1" zoomScale="145" zoomScaleNormal="145" workbookViewId="0">
      <selection activeCell="K13" sqref="K13"/>
    </sheetView>
  </sheetViews>
  <sheetFormatPr defaultRowHeight="15" x14ac:dyDescent="0.3"/>
  <sheetData>
    <row r="1" spans="1:14" x14ac:dyDescent="0.3">
      <c r="A1" s="6" t="s">
        <v>13</v>
      </c>
      <c r="B1" t="s">
        <v>1</v>
      </c>
      <c r="C1" t="s">
        <v>0</v>
      </c>
      <c r="D1" t="s">
        <v>8</v>
      </c>
      <c r="E1" t="s">
        <v>18</v>
      </c>
      <c r="F1" t="s">
        <v>4</v>
      </c>
      <c r="G1" t="s">
        <v>3</v>
      </c>
      <c r="H1" t="s">
        <v>7</v>
      </c>
      <c r="I1" t="s">
        <v>19</v>
      </c>
    </row>
    <row r="2" spans="1:14" x14ac:dyDescent="0.3">
      <c r="A2">
        <v>1</v>
      </c>
      <c r="B2">
        <v>-0.9</v>
      </c>
      <c r="C2">
        <v>-1</v>
      </c>
      <c r="D2">
        <v>5.79</v>
      </c>
      <c r="E2">
        <v>83.42</v>
      </c>
      <c r="F2">
        <f>ABS(B2-B12)</f>
        <v>0.34000000000000019</v>
      </c>
      <c r="G2">
        <f>ABS(C2-C12)</f>
        <v>0.16999999999999971</v>
      </c>
      <c r="H2">
        <f>ABS(D2-D12)</f>
        <v>9.472999999999999</v>
      </c>
      <c r="I2">
        <f>ABS(E2-E12)</f>
        <v>8.0000000000097771E-3</v>
      </c>
    </row>
    <row r="3" spans="1:14" x14ac:dyDescent="0.3">
      <c r="A3">
        <v>2</v>
      </c>
      <c r="B3">
        <v>5.5</v>
      </c>
      <c r="C3">
        <v>-9</v>
      </c>
      <c r="D3">
        <v>-3.54</v>
      </c>
      <c r="E3">
        <v>84.58</v>
      </c>
      <c r="F3">
        <f>ABS(B3-B12)</f>
        <v>6.74</v>
      </c>
      <c r="G3">
        <f>ABS(C3-C12)</f>
        <v>7.83</v>
      </c>
      <c r="H3">
        <f>ABS(D3-D12)</f>
        <v>0.14299999999999979</v>
      </c>
      <c r="I3">
        <f>ABS(E3-E12)</f>
        <v>1.1680000000000064</v>
      </c>
      <c r="J3" s="7" t="s">
        <v>11</v>
      </c>
      <c r="K3" s="8"/>
      <c r="L3" s="9"/>
      <c r="N3" t="s">
        <v>16</v>
      </c>
    </row>
    <row r="4" spans="1:14" x14ac:dyDescent="0.3">
      <c r="A4">
        <v>3</v>
      </c>
      <c r="B4">
        <v>-8.6</v>
      </c>
      <c r="C4">
        <v>1.3</v>
      </c>
      <c r="D4">
        <v>-5.79</v>
      </c>
      <c r="E4">
        <v>82.85</v>
      </c>
      <c r="F4">
        <f>ABS(B4-B12)</f>
        <v>7.3599999999999994</v>
      </c>
      <c r="G4">
        <f>ABS(C4-C12)</f>
        <v>2.4699999999999998</v>
      </c>
      <c r="H4">
        <f>ABS(D4-D12)</f>
        <v>2.1070000000000002</v>
      </c>
      <c r="I4">
        <f>ABS(E4-E12)</f>
        <v>0.56199999999999761</v>
      </c>
      <c r="J4" s="1" t="s">
        <v>9</v>
      </c>
      <c r="K4">
        <v>174.39</v>
      </c>
      <c r="L4" s="2">
        <f>K4-180</f>
        <v>-5.6100000000000136</v>
      </c>
    </row>
    <row r="5" spans="1:14" x14ac:dyDescent="0.3">
      <c r="A5">
        <v>4</v>
      </c>
      <c r="B5">
        <v>9.1999999999999993</v>
      </c>
      <c r="C5">
        <v>-4.5</v>
      </c>
      <c r="D5">
        <v>-5.21</v>
      </c>
      <c r="E5">
        <v>84.55</v>
      </c>
      <c r="F5">
        <f>ABS(B5-B12)</f>
        <v>10.44</v>
      </c>
      <c r="G5">
        <f>ABS(C5-C12)</f>
        <v>3.33</v>
      </c>
      <c r="H5">
        <f>ABS(D5-D12)</f>
        <v>1.5270000000000001</v>
      </c>
      <c r="I5">
        <f>ABS(E5-E12)</f>
        <v>1.1380000000000052</v>
      </c>
      <c r="J5" s="3" t="s">
        <v>10</v>
      </c>
      <c r="K5" s="4">
        <v>-174.21</v>
      </c>
      <c r="L5" s="5">
        <f>K5+180</f>
        <v>5.789999999999992</v>
      </c>
    </row>
    <row r="6" spans="1:14" x14ac:dyDescent="0.3">
      <c r="A6">
        <v>5</v>
      </c>
      <c r="B6">
        <v>-1.2</v>
      </c>
      <c r="C6">
        <v>3.8</v>
      </c>
      <c r="D6">
        <v>-5.2</v>
      </c>
      <c r="E6">
        <v>83.7</v>
      </c>
      <c r="F6">
        <f>ABS(B6-B12)</f>
        <v>4.0000000000000258E-2</v>
      </c>
      <c r="G6">
        <f>ABS(C6-C12)</f>
        <v>4.97</v>
      </c>
      <c r="H6">
        <f>ABS(D6-D12)</f>
        <v>1.5170000000000003</v>
      </c>
      <c r="I6">
        <f>ABS(E6-E12)</f>
        <v>0.28800000000001091</v>
      </c>
    </row>
    <row r="7" spans="1:14" x14ac:dyDescent="0.3">
      <c r="A7">
        <v>6</v>
      </c>
      <c r="B7">
        <v>-7.9</v>
      </c>
      <c r="C7">
        <v>-6.2</v>
      </c>
      <c r="D7">
        <v>-1.58</v>
      </c>
      <c r="E7">
        <v>83.41</v>
      </c>
      <c r="F7">
        <f>ABS(B7-B12)</f>
        <v>6.66</v>
      </c>
      <c r="G7">
        <f>ABS(C7-C12)</f>
        <v>5.03</v>
      </c>
      <c r="H7">
        <f>ABS(D7-D12)</f>
        <v>2.1029999999999998</v>
      </c>
      <c r="I7">
        <f>ABS(E7-E12)</f>
        <v>1.9999999999953388E-3</v>
      </c>
    </row>
    <row r="8" spans="1:14" x14ac:dyDescent="0.3">
      <c r="A8">
        <v>7</v>
      </c>
      <c r="B8">
        <v>-2.2000000000000002</v>
      </c>
      <c r="C8">
        <v>-4.4000000000000004</v>
      </c>
      <c r="D8">
        <v>-6.64</v>
      </c>
      <c r="E8">
        <v>82.05</v>
      </c>
      <c r="F8">
        <f>ABS(B8-B12)</f>
        <v>0.96</v>
      </c>
      <c r="G8">
        <f>ABS(C8-C12)</f>
        <v>3.2300000000000004</v>
      </c>
      <c r="H8">
        <f>ABS(D8-D12)</f>
        <v>2.9569999999999999</v>
      </c>
      <c r="I8">
        <f>ABS(E8-E12)</f>
        <v>1.3619999999999948</v>
      </c>
    </row>
    <row r="9" spans="1:14" x14ac:dyDescent="0.3">
      <c r="A9">
        <v>8</v>
      </c>
      <c r="B9">
        <v>-8.8000000000000007</v>
      </c>
      <c r="C9">
        <v>-1.2</v>
      </c>
      <c r="D9">
        <v>-2.59</v>
      </c>
      <c r="E9">
        <v>82.47</v>
      </c>
      <c r="F9">
        <f>ABS(B9-B12)</f>
        <v>7.5600000000000005</v>
      </c>
      <c r="G9">
        <f>ABS(C9-C12)</f>
        <v>3.0000000000000249E-2</v>
      </c>
      <c r="H9">
        <f>ABS(D9-D12)</f>
        <v>1.093</v>
      </c>
      <c r="I9">
        <f>ABS(E9-E12)</f>
        <v>0.94199999999999307</v>
      </c>
    </row>
    <row r="10" spans="1:14" x14ac:dyDescent="0.3">
      <c r="A10">
        <v>9</v>
      </c>
      <c r="B10">
        <v>-1.5</v>
      </c>
      <c r="C10">
        <v>3.1</v>
      </c>
      <c r="D10">
        <v>-6.46</v>
      </c>
      <c r="E10">
        <v>84.16</v>
      </c>
      <c r="F10">
        <f>ABS(B10-B12)</f>
        <v>0.25999999999999979</v>
      </c>
      <c r="G10">
        <f>ABS(C10-C12)</f>
        <v>4.2699999999999996</v>
      </c>
      <c r="H10">
        <f>ABS(D10-D12)</f>
        <v>2.7770000000000001</v>
      </c>
      <c r="I10">
        <f>ABS(E10-E12)</f>
        <v>0.74800000000000466</v>
      </c>
    </row>
    <row r="11" spans="1:14" x14ac:dyDescent="0.3">
      <c r="A11">
        <v>10</v>
      </c>
      <c r="B11">
        <v>4</v>
      </c>
      <c r="C11">
        <v>6.4</v>
      </c>
      <c r="D11">
        <v>-5.61</v>
      </c>
      <c r="E11">
        <v>82.93</v>
      </c>
      <c r="F11">
        <f>ABS(B11-B12)</f>
        <v>5.24</v>
      </c>
      <c r="G11">
        <f>ABS(C11-C12)</f>
        <v>7.57</v>
      </c>
      <c r="H11">
        <f>ABS(D11-D12)</f>
        <v>1.9270000000000005</v>
      </c>
      <c r="I11">
        <f>ABS(E11-E12)</f>
        <v>0.48199999999998511</v>
      </c>
    </row>
    <row r="12" spans="1:14" x14ac:dyDescent="0.3">
      <c r="A12" t="s">
        <v>6</v>
      </c>
      <c r="B12">
        <f>AVERAGE(B2:B11)</f>
        <v>-1.2400000000000002</v>
      </c>
      <c r="C12">
        <f>AVERAGE(C2:C11)</f>
        <v>-1.1699999999999997</v>
      </c>
      <c r="D12">
        <f>AVERAGE(D2:D11)</f>
        <v>-3.6829999999999998</v>
      </c>
      <c r="E12">
        <f>AVERAGE(E2:E11)</f>
        <v>83.411999999999992</v>
      </c>
    </row>
    <row r="13" spans="1:14" x14ac:dyDescent="0.3">
      <c r="A13" t="s">
        <v>5</v>
      </c>
      <c r="F13">
        <f>AVERAGE(F2:F11)</f>
        <v>4.5600000000000005</v>
      </c>
      <c r="G13">
        <f>AVERAGEA(G2:G11)</f>
        <v>3.8900000000000006</v>
      </c>
      <c r="H13">
        <f>AVERAGEA(H2:H11)</f>
        <v>2.5623999999999998</v>
      </c>
      <c r="I13">
        <f>AVERAGEA(I2:I11)</f>
        <v>0.67000000000000026</v>
      </c>
    </row>
    <row r="16" spans="1:14" x14ac:dyDescent="0.3">
      <c r="C16" s="10" t="s">
        <v>20</v>
      </c>
      <c r="D16" s="10"/>
      <c r="E16">
        <f>_xlfn.STDEV.S(E2:E11)</f>
        <v>0.85585305073034823</v>
      </c>
    </row>
  </sheetData>
  <mergeCells count="2">
    <mergeCell ref="J3:L3"/>
    <mergeCell ref="C16:D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5B1D-08E8-4704-82E3-C2217F137885}">
  <dimension ref="A1:P23"/>
  <sheetViews>
    <sheetView topLeftCell="A7" zoomScale="130" zoomScaleNormal="130" workbookViewId="0">
      <selection activeCell="Q18" sqref="Q18"/>
    </sheetView>
  </sheetViews>
  <sheetFormatPr defaultRowHeight="15" x14ac:dyDescent="0.3"/>
  <sheetData>
    <row r="1" spans="1:16" x14ac:dyDescent="0.3">
      <c r="A1" s="6" t="s">
        <v>14</v>
      </c>
      <c r="B1" t="s">
        <v>1</v>
      </c>
      <c r="C1" t="s">
        <v>0</v>
      </c>
      <c r="D1" t="s">
        <v>8</v>
      </c>
      <c r="E1" t="s">
        <v>18</v>
      </c>
      <c r="F1" t="s">
        <v>4</v>
      </c>
      <c r="G1" t="s">
        <v>3</v>
      </c>
      <c r="H1" t="s">
        <v>7</v>
      </c>
      <c r="I1" t="s">
        <v>19</v>
      </c>
      <c r="K1" t="s">
        <v>15</v>
      </c>
    </row>
    <row r="2" spans="1:16" x14ac:dyDescent="0.3">
      <c r="A2">
        <v>1</v>
      </c>
      <c r="B2">
        <v>0.7</v>
      </c>
      <c r="C2">
        <v>2.1</v>
      </c>
      <c r="D2">
        <f t="shared" ref="D2:D21" si="0">K2+3.24</f>
        <v>93.24</v>
      </c>
      <c r="E2">
        <v>473.31</v>
      </c>
      <c r="F2">
        <f>ABS(B2-B22)</f>
        <v>0.49500000000000016</v>
      </c>
      <c r="G2">
        <f>ABS(C2-C22)</f>
        <v>1.9950000000000001</v>
      </c>
      <c r="H2">
        <f>ABS(D2-D22)</f>
        <v>6.8714999999999833</v>
      </c>
      <c r="I2">
        <f>ABS(E2-E22)</f>
        <v>20.449999999999989</v>
      </c>
      <c r="K2">
        <v>90</v>
      </c>
    </row>
    <row r="3" spans="1:16" x14ac:dyDescent="0.3">
      <c r="A3">
        <v>2</v>
      </c>
      <c r="B3">
        <v>-3.5</v>
      </c>
      <c r="C3">
        <v>-1.2</v>
      </c>
      <c r="D3">
        <f t="shared" si="0"/>
        <v>81.97</v>
      </c>
      <c r="E3">
        <v>434.26</v>
      </c>
      <c r="F3">
        <f>ABS(B3-B22)</f>
        <v>3.7049999999999996</v>
      </c>
      <c r="G3">
        <f>ABS(C3-C22)</f>
        <v>1.3049999999999999</v>
      </c>
      <c r="H3">
        <f>ABS(D3-D22)</f>
        <v>4.3985000000000127</v>
      </c>
      <c r="I3">
        <f>ABS(E3-E22)</f>
        <v>18.600000000000023</v>
      </c>
      <c r="K3">
        <v>78.73</v>
      </c>
    </row>
    <row r="4" spans="1:16" x14ac:dyDescent="0.3">
      <c r="A4">
        <v>3</v>
      </c>
      <c r="B4">
        <v>0.3</v>
      </c>
      <c r="C4">
        <v>-5.0999999999999996</v>
      </c>
      <c r="D4">
        <f t="shared" si="0"/>
        <v>82.82</v>
      </c>
      <c r="E4">
        <v>438.12</v>
      </c>
      <c r="F4">
        <f>ABS(B4-B22)</f>
        <v>9.5000000000000195E-2</v>
      </c>
      <c r="G4">
        <f>ABS(C4-C22)</f>
        <v>5.2050000000000001</v>
      </c>
      <c r="H4">
        <f>ABS(D4-D22)</f>
        <v>3.5485000000000184</v>
      </c>
      <c r="I4">
        <f>ABS(E4-E22)</f>
        <v>14.740000000000009</v>
      </c>
      <c r="K4">
        <v>79.58</v>
      </c>
    </row>
    <row r="5" spans="1:16" x14ac:dyDescent="0.3">
      <c r="A5">
        <v>4</v>
      </c>
      <c r="B5">
        <v>9.3000000000000007</v>
      </c>
      <c r="C5">
        <v>2.5</v>
      </c>
      <c r="D5">
        <f t="shared" si="0"/>
        <v>85.42</v>
      </c>
      <c r="E5">
        <v>435.82</v>
      </c>
      <c r="F5">
        <f>ABS(B5-B22)</f>
        <v>9.0950000000000006</v>
      </c>
      <c r="G5">
        <f>ABS(C5-C22)</f>
        <v>2.395</v>
      </c>
      <c r="H5">
        <f>ABS(D5-D22)</f>
        <v>0.94850000000000989</v>
      </c>
      <c r="I5">
        <f>ABS(E5-E22)</f>
        <v>17.04000000000002</v>
      </c>
      <c r="K5">
        <v>82.18</v>
      </c>
      <c r="O5" t="s">
        <v>17</v>
      </c>
    </row>
    <row r="6" spans="1:16" x14ac:dyDescent="0.3">
      <c r="A6">
        <v>5</v>
      </c>
      <c r="B6">
        <v>-1.1000000000000001</v>
      </c>
      <c r="C6">
        <v>-6.3</v>
      </c>
      <c r="D6">
        <f t="shared" si="0"/>
        <v>83.72999999999999</v>
      </c>
      <c r="E6">
        <v>443.13</v>
      </c>
      <c r="F6">
        <f>ABS(B6-B22)</f>
        <v>1.3049999999999999</v>
      </c>
      <c r="G6">
        <f>ABS(C6-C22)</f>
        <v>6.4050000000000002</v>
      </c>
      <c r="H6">
        <f>ABS(D6-D22)</f>
        <v>2.6385000000000218</v>
      </c>
      <c r="I6">
        <f>ABS(E6-E22)</f>
        <v>9.7300000000000182</v>
      </c>
      <c r="K6">
        <v>80.489999999999995</v>
      </c>
    </row>
    <row r="7" spans="1:16" x14ac:dyDescent="0.3">
      <c r="A7">
        <v>6</v>
      </c>
      <c r="B7">
        <v>0</v>
      </c>
      <c r="C7">
        <v>2.2000000000000002</v>
      </c>
      <c r="D7">
        <f t="shared" si="0"/>
        <v>94.38</v>
      </c>
      <c r="E7">
        <v>451.05</v>
      </c>
      <c r="F7">
        <f>ABS(B7-B22)</f>
        <v>0.20499999999999979</v>
      </c>
      <c r="G7">
        <f>ABS(C7-C22)</f>
        <v>2.0950000000000002</v>
      </c>
      <c r="H7">
        <f>ABS(D7-D22)</f>
        <v>8.0114999999999839</v>
      </c>
      <c r="I7">
        <f>ABS(E7-E22)</f>
        <v>1.8100000000000023</v>
      </c>
      <c r="K7">
        <v>91.14</v>
      </c>
    </row>
    <row r="8" spans="1:16" x14ac:dyDescent="0.3">
      <c r="A8">
        <v>7</v>
      </c>
      <c r="B8">
        <v>5.6</v>
      </c>
      <c r="C8">
        <v>-6.5</v>
      </c>
      <c r="D8">
        <f t="shared" si="0"/>
        <v>83.64</v>
      </c>
      <c r="E8">
        <v>483.65</v>
      </c>
      <c r="F8">
        <f>ABS(B8-B22)</f>
        <v>5.3949999999999996</v>
      </c>
      <c r="G8">
        <f>ABS(C8-C22)</f>
        <v>6.6050000000000004</v>
      </c>
      <c r="H8">
        <f>ABS(D8-D22)</f>
        <v>2.728500000000011</v>
      </c>
      <c r="I8">
        <f>ABS(E8-E22)</f>
        <v>30.789999999999964</v>
      </c>
      <c r="K8">
        <v>80.400000000000006</v>
      </c>
    </row>
    <row r="9" spans="1:16" x14ac:dyDescent="0.3">
      <c r="A9">
        <v>8</v>
      </c>
      <c r="B9">
        <v>10.4</v>
      </c>
      <c r="C9">
        <v>-8.6</v>
      </c>
      <c r="D9">
        <f t="shared" si="0"/>
        <v>83.97999999999999</v>
      </c>
      <c r="E9">
        <v>460.67</v>
      </c>
      <c r="F9">
        <f>ABS(B9-B22)</f>
        <v>10.195</v>
      </c>
      <c r="G9">
        <f>ABS(C9-C22)</f>
        <v>8.7050000000000001</v>
      </c>
      <c r="H9">
        <f>ABS(D9-D22)</f>
        <v>2.3885000000000218</v>
      </c>
      <c r="I9">
        <f>ABS(E9-E22)</f>
        <v>7.8100000000000023</v>
      </c>
      <c r="K9">
        <v>80.739999999999995</v>
      </c>
    </row>
    <row r="10" spans="1:16" x14ac:dyDescent="0.3">
      <c r="A10">
        <v>9</v>
      </c>
      <c r="B10">
        <v>0.3</v>
      </c>
      <c r="C10">
        <v>9.4</v>
      </c>
      <c r="D10">
        <f t="shared" si="0"/>
        <v>83.82</v>
      </c>
      <c r="E10">
        <v>434.5</v>
      </c>
      <c r="F10">
        <f>ABS(B10-B22)</f>
        <v>9.5000000000000195E-2</v>
      </c>
      <c r="G10">
        <f>ABS(C10-C22)</f>
        <v>9.2949999999999999</v>
      </c>
      <c r="H10">
        <f>ABS(D10-D22)</f>
        <v>2.5485000000000184</v>
      </c>
      <c r="I10">
        <f>ABS(E10-E22)</f>
        <v>18.360000000000014</v>
      </c>
      <c r="K10">
        <v>80.58</v>
      </c>
    </row>
    <row r="11" spans="1:16" x14ac:dyDescent="0.3">
      <c r="A11">
        <v>10</v>
      </c>
      <c r="B11">
        <v>-3.6</v>
      </c>
      <c r="C11">
        <v>1.9</v>
      </c>
      <c r="D11">
        <f t="shared" si="0"/>
        <v>92.289999999999992</v>
      </c>
      <c r="E11">
        <v>501.25</v>
      </c>
      <c r="F11">
        <f>ABS(B11-B22)</f>
        <v>3.8049999999999997</v>
      </c>
      <c r="G11">
        <f>ABS(C11-C22)</f>
        <v>1.7949999999999999</v>
      </c>
      <c r="H11">
        <f>ABS(D11-D22)</f>
        <v>5.9214999999999804</v>
      </c>
      <c r="I11">
        <f>ABS(E11-E22)</f>
        <v>48.389999999999986</v>
      </c>
      <c r="K11">
        <v>89.05</v>
      </c>
    </row>
    <row r="12" spans="1:16" x14ac:dyDescent="0.3">
      <c r="A12">
        <v>11</v>
      </c>
      <c r="B12">
        <v>-7.8</v>
      </c>
      <c r="C12">
        <v>-7.4</v>
      </c>
      <c r="D12">
        <f t="shared" si="0"/>
        <v>82.27</v>
      </c>
      <c r="E12">
        <v>481</v>
      </c>
      <c r="F12">
        <f>ABS(B12-B22)</f>
        <v>8.004999999999999</v>
      </c>
      <c r="G12">
        <f>ABS(C12-C22)</f>
        <v>7.5050000000000008</v>
      </c>
      <c r="H12">
        <f>ABS(D12-D22)</f>
        <v>4.0985000000000156</v>
      </c>
      <c r="I12">
        <f>ABS(E12-E22)</f>
        <v>28.139999999999986</v>
      </c>
      <c r="K12">
        <v>79.03</v>
      </c>
    </row>
    <row r="13" spans="1:16" x14ac:dyDescent="0.3">
      <c r="A13">
        <v>12</v>
      </c>
      <c r="B13">
        <v>2.6</v>
      </c>
      <c r="C13">
        <v>4.2</v>
      </c>
      <c r="D13">
        <f t="shared" si="0"/>
        <v>87.85</v>
      </c>
      <c r="E13">
        <v>546.27</v>
      </c>
      <c r="F13">
        <f>ABS(B13-B22)</f>
        <v>2.3950000000000005</v>
      </c>
      <c r="G13">
        <f>ABS(C13-C22)</f>
        <v>4.0949999999999998</v>
      </c>
      <c r="H13">
        <f>ABS(D13-D22)</f>
        <v>1.4814999999999827</v>
      </c>
      <c r="I13">
        <f>ABS(E13-E22)</f>
        <v>93.409999999999968</v>
      </c>
      <c r="K13">
        <v>84.61</v>
      </c>
      <c r="N13" s="10" t="s">
        <v>20</v>
      </c>
      <c r="O13" s="10"/>
      <c r="P13">
        <f>_xlfn.STDEV.S(E2:E21)</f>
        <v>31.459277269444531</v>
      </c>
    </row>
    <row r="14" spans="1:16" x14ac:dyDescent="0.3">
      <c r="A14">
        <v>13</v>
      </c>
      <c r="B14">
        <v>1</v>
      </c>
      <c r="C14">
        <v>4.8</v>
      </c>
      <c r="D14">
        <f t="shared" si="0"/>
        <v>84.91</v>
      </c>
      <c r="E14">
        <v>427.99</v>
      </c>
      <c r="F14">
        <f>ABS(B14-B22)</f>
        <v>0.79500000000000015</v>
      </c>
      <c r="G14">
        <f>ABS(C14-C22)</f>
        <v>4.6949999999999994</v>
      </c>
      <c r="H14">
        <f>ABS(D14-D22)</f>
        <v>1.458500000000015</v>
      </c>
      <c r="I14">
        <f>ABS(E14-E22)</f>
        <v>24.870000000000005</v>
      </c>
      <c r="K14">
        <v>81.67</v>
      </c>
    </row>
    <row r="15" spans="1:16" x14ac:dyDescent="0.3">
      <c r="A15">
        <v>14</v>
      </c>
      <c r="B15">
        <v>8.6999999999999993</v>
      </c>
      <c r="C15">
        <v>7.3</v>
      </c>
      <c r="D15">
        <f t="shared" si="0"/>
        <v>93.72</v>
      </c>
      <c r="E15">
        <v>421.18</v>
      </c>
      <c r="F15">
        <f>ABS(B15-B22)</f>
        <v>8.4949999999999992</v>
      </c>
      <c r="G15">
        <f>ABS(C15-C22)</f>
        <v>7.1949999999999994</v>
      </c>
      <c r="H15">
        <f>ABS(D15-D22)</f>
        <v>7.3514999999999873</v>
      </c>
      <c r="I15">
        <f>ABS(E15-E22)</f>
        <v>31.680000000000007</v>
      </c>
      <c r="K15">
        <v>90.48</v>
      </c>
    </row>
    <row r="16" spans="1:16" x14ac:dyDescent="0.3">
      <c r="A16">
        <v>15</v>
      </c>
      <c r="B16">
        <v>0.4</v>
      </c>
      <c r="C16">
        <v>-1.6</v>
      </c>
      <c r="D16">
        <f t="shared" si="0"/>
        <v>85.44</v>
      </c>
      <c r="E16">
        <v>453.33</v>
      </c>
      <c r="F16">
        <f>ABS(B16-B22)</f>
        <v>0.19500000000000023</v>
      </c>
      <c r="G16">
        <f>ABS(C16-C22)</f>
        <v>1.7050000000000001</v>
      </c>
      <c r="H16">
        <f>ABS(D16-D22)</f>
        <v>0.92850000000001387</v>
      </c>
      <c r="I16">
        <f>ABS(E16-E22)</f>
        <v>0.46999999999997044</v>
      </c>
      <c r="K16">
        <v>82.2</v>
      </c>
    </row>
    <row r="17" spans="1:11" x14ac:dyDescent="0.3">
      <c r="A17">
        <v>16</v>
      </c>
      <c r="B17">
        <v>-7.3</v>
      </c>
      <c r="C17">
        <v>-5.6</v>
      </c>
      <c r="D17">
        <f t="shared" si="0"/>
        <v>90.39</v>
      </c>
      <c r="E17">
        <v>439.33</v>
      </c>
      <c r="F17">
        <f>ABS(B17-B22)</f>
        <v>7.5049999999999999</v>
      </c>
      <c r="G17">
        <f>ABS(C17-C22)</f>
        <v>5.7050000000000001</v>
      </c>
      <c r="H17">
        <f>ABS(D17-D22)</f>
        <v>4.021499999999989</v>
      </c>
      <c r="I17">
        <f>ABS(E17-E22)</f>
        <v>13.53000000000003</v>
      </c>
      <c r="K17">
        <v>87.15</v>
      </c>
    </row>
    <row r="18" spans="1:11" x14ac:dyDescent="0.3">
      <c r="A18">
        <v>17</v>
      </c>
      <c r="B18">
        <v>-2.8</v>
      </c>
      <c r="C18">
        <v>1.2</v>
      </c>
      <c r="D18">
        <f t="shared" si="0"/>
        <v>87.02</v>
      </c>
      <c r="E18">
        <v>419.2</v>
      </c>
      <c r="F18">
        <f>ABS(B18-B22)</f>
        <v>3.0049999999999994</v>
      </c>
      <c r="G18">
        <f>ABS(C18-C22)</f>
        <v>1.095</v>
      </c>
      <c r="H18">
        <f>ABS(D18-D22)</f>
        <v>0.65149999999998442</v>
      </c>
      <c r="I18">
        <f>ABS(E18-E22)</f>
        <v>33.660000000000025</v>
      </c>
      <c r="K18">
        <v>83.78</v>
      </c>
    </row>
    <row r="19" spans="1:11" x14ac:dyDescent="0.3">
      <c r="A19">
        <v>18</v>
      </c>
      <c r="B19">
        <v>-4.5</v>
      </c>
      <c r="C19">
        <v>10.3</v>
      </c>
      <c r="D19">
        <f t="shared" si="0"/>
        <v>83.55</v>
      </c>
      <c r="E19">
        <v>421.89</v>
      </c>
      <c r="F19">
        <f>ABS(B19-B22)</f>
        <v>4.7050000000000001</v>
      </c>
      <c r="G19">
        <f>ABS(C19-C22)</f>
        <v>10.195</v>
      </c>
      <c r="H19">
        <f>ABS(D19-D22)</f>
        <v>2.8185000000000144</v>
      </c>
      <c r="I19">
        <f>ABS(E19-E22)</f>
        <v>30.970000000000027</v>
      </c>
      <c r="K19">
        <v>80.31</v>
      </c>
    </row>
    <row r="20" spans="1:11" x14ac:dyDescent="0.3">
      <c r="A20">
        <v>19</v>
      </c>
      <c r="B20">
        <v>4.3</v>
      </c>
      <c r="C20">
        <v>-7.3</v>
      </c>
      <c r="D20">
        <f t="shared" si="0"/>
        <v>84.13</v>
      </c>
      <c r="E20">
        <v>456.28</v>
      </c>
      <c r="F20">
        <f>ABS(B20-B22)</f>
        <v>4.0949999999999998</v>
      </c>
      <c r="G20">
        <f>ABS(C20-C22)</f>
        <v>7.4050000000000002</v>
      </c>
      <c r="H20">
        <f>ABS(D20-D22)</f>
        <v>2.2385000000000161</v>
      </c>
      <c r="I20">
        <f>ABS(E20-E22)</f>
        <v>3.4199999999999591</v>
      </c>
      <c r="K20">
        <v>80.89</v>
      </c>
    </row>
    <row r="21" spans="1:11" x14ac:dyDescent="0.3">
      <c r="A21">
        <v>20</v>
      </c>
      <c r="B21">
        <v>-8.9</v>
      </c>
      <c r="C21">
        <v>5.8</v>
      </c>
      <c r="D21">
        <f t="shared" si="0"/>
        <v>82.8</v>
      </c>
      <c r="E21">
        <v>434.97</v>
      </c>
      <c r="F21">
        <f>ABS(B21-B22)</f>
        <v>9.1050000000000004</v>
      </c>
      <c r="G21">
        <f>ABS(C21-C22)</f>
        <v>5.6949999999999994</v>
      </c>
      <c r="H21">
        <f>ABS(D21-D22)</f>
        <v>3.5685000000000144</v>
      </c>
      <c r="I21">
        <f>ABS(E21-E22)</f>
        <v>17.889999999999986</v>
      </c>
      <c r="K21">
        <v>79.56</v>
      </c>
    </row>
    <row r="22" spans="1:11" x14ac:dyDescent="0.3">
      <c r="A22" t="s">
        <v>6</v>
      </c>
      <c r="B22">
        <f>AVERAGE(B2:B21)</f>
        <v>0.20499999999999979</v>
      </c>
      <c r="C22">
        <f>AVERAGE(C2:C21)</f>
        <v>0.10500000000000002</v>
      </c>
      <c r="D22">
        <f>AVERAGE(D2:D21)</f>
        <v>86.368500000000012</v>
      </c>
      <c r="E22">
        <f>AVERAGE(E2:E21)</f>
        <v>452.86</v>
      </c>
    </row>
    <row r="23" spans="1:11" x14ac:dyDescent="0.3">
      <c r="A23" t="s">
        <v>5</v>
      </c>
      <c r="F23">
        <f>AVERAGE(F2:F21)</f>
        <v>4.1345000000000001</v>
      </c>
      <c r="G23">
        <f>AVERAGEA(G2:G21)</f>
        <v>5.0545</v>
      </c>
      <c r="H23">
        <f>AVERAGEA(H2:H21)</f>
        <v>3.4310500000000048</v>
      </c>
      <c r="I23">
        <f>AVERAGEA(I2:I21)</f>
        <v>23.288</v>
      </c>
    </row>
  </sheetData>
  <mergeCells count="1">
    <mergeCell ref="N13:O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obstacle to goal</vt:lpstr>
      <vt:lpstr>obstacle to start</vt:lpstr>
      <vt:lpstr>long 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明瑄 徐</cp:lastModifiedBy>
  <dcterms:created xsi:type="dcterms:W3CDTF">2015-06-05T18:19:34Z</dcterms:created>
  <dcterms:modified xsi:type="dcterms:W3CDTF">2025-07-24T09:23:28Z</dcterms:modified>
</cp:coreProperties>
</file>