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championx-my.sharepoint.com/personal/corbin_ralph_championx_com/Documents/Desktop/Plant Folders/Cenovus/Christina Lake - Cenovus/Jar Testing/"/>
    </mc:Choice>
  </mc:AlternateContent>
  <xr:revisionPtr revIDLastSave="74" documentId="8_{7E85509E-7D07-4926-AC04-65738FCC58E0}" xr6:coauthVersionLast="47" xr6:coauthVersionMax="47" xr10:uidLastSave="{A86E72C9-CE54-46FC-9A7F-40223AAA1DE5}"/>
  <bookViews>
    <workbookView xWindow="19090" yWindow="-110" windowWidth="19420" windowHeight="10420" activeTab="1" xr2:uid="{39F68093-F20E-436A-B4D5-63B40997D3CC}"/>
  </bookViews>
  <sheets>
    <sheet name="Procedure" sheetId="33" r:id="rId1"/>
    <sheet name="May 2022  -Phase G" sheetId="30" r:id="rId2"/>
    <sheet name="PHASE G - Exp 1 &amp; 2" sheetId="32" r:id="rId3"/>
    <sheet name="PHASE G - Floc &amp; coag Screen" sheetId="31" r:id="rId4"/>
  </sheets>
  <externalReferences>
    <externalReference r:id="rId5"/>
    <externalReference r:id="rId6"/>
  </externalReferences>
  <definedNames>
    <definedName name="exp" localSheetId="3" hidden="1">#REF!</definedName>
    <definedName name="exp" localSheetId="0" hidden="1">#REF!</definedName>
    <definedName name="exp" hidden="1">#REF!</definedName>
    <definedName name="NOV" hidden="1">#REF!</definedName>
    <definedName name="ONE" hidden="1">#REF!</definedName>
    <definedName name="two" hidden="1">#REF!</definedName>
    <definedName name="UNI_AA_VERSION" hidden="1">"202.1.0"</definedName>
    <definedName name="UNI_FILT_END" hidden="1">8</definedName>
    <definedName name="UNI_FILT_OFFSPEC" hidden="1">2</definedName>
    <definedName name="UNI_FILT_ONSPEC" hidden="1">1</definedName>
    <definedName name="UNI_FILT_START" hidden="1">4</definedName>
    <definedName name="UNI_NOTHING" hidden="1">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OUTLIERS" hidden="1">32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END" hidden="1">16384</definedName>
    <definedName name="UNI_RET_EQUIP" hidden="1">32768</definedName>
    <definedName name="UNI_RET_EVENT" hidden="1">4096</definedName>
    <definedName name="UNI_RET_OFFSPEC" hidden="1">512</definedName>
    <definedName name="UNI_RET_ONSPEC" hidden="1">256</definedName>
    <definedName name="UNI_RET_PROP" hidden="1">131072</definedName>
    <definedName name="UNI_RET_PROPDESC" hidden="1">262144</definedName>
    <definedName name="UNI_RET_SMPLPNT" hidden="1">65536</definedName>
    <definedName name="UNI_RET_SPECMAX" hidden="1">2048</definedName>
    <definedName name="UNI_RET_SPECMIN" hidden="1">1024</definedName>
    <definedName name="UNI_RET_START" hidden="1">8192</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FORMANCES1R13C23" localSheetId="3" hidden="1">#REF!</definedName>
    <definedName name="UNIFORMANCES1R13C23" localSheetId="0" hidden="1">#REF!</definedName>
    <definedName name="UNIFORMANCES1R13C23"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31" l="1"/>
  <c r="G21" i="30"/>
  <c r="G20" i="30"/>
  <c r="G19" i="30"/>
  <c r="G18" i="30"/>
  <c r="G17" i="30"/>
  <c r="G16" i="30"/>
  <c r="I33" i="30"/>
  <c r="G33" i="30"/>
  <c r="I32" i="30"/>
  <c r="G32" i="30"/>
  <c r="I31" i="30"/>
  <c r="G31" i="30"/>
  <c r="I30" i="30"/>
  <c r="G30" i="30"/>
  <c r="I29" i="30"/>
  <c r="G29" i="30"/>
  <c r="K28" i="30"/>
  <c r="J28" i="30"/>
  <c r="I28" i="30"/>
  <c r="G28" i="30"/>
  <c r="I27" i="30"/>
  <c r="G27" i="30"/>
  <c r="I26" i="30"/>
  <c r="G26" i="30"/>
  <c r="I25" i="30"/>
  <c r="G25" i="30"/>
  <c r="I24" i="30"/>
  <c r="G24" i="30"/>
  <c r="I23" i="30"/>
  <c r="G23" i="30"/>
  <c r="K22" i="30"/>
  <c r="J22" i="30"/>
  <c r="I22" i="30"/>
  <c r="G22" i="30"/>
  <c r="I21" i="30"/>
  <c r="I20" i="30"/>
  <c r="I19" i="30"/>
  <c r="I18" i="30"/>
  <c r="I17" i="30"/>
  <c r="K16" i="30"/>
  <c r="J16" i="30"/>
  <c r="I16" i="30"/>
  <c r="I15" i="30"/>
  <c r="G15" i="30"/>
  <c r="I14" i="30"/>
  <c r="G14" i="30"/>
  <c r="I13" i="30"/>
  <c r="G13" i="30"/>
  <c r="I12" i="30"/>
  <c r="G12" i="30"/>
  <c r="I11" i="30"/>
  <c r="G11" i="30"/>
  <c r="K10" i="30"/>
  <c r="J10" i="30"/>
  <c r="I10" i="30"/>
  <c r="G10" i="30"/>
  <c r="I9" i="30"/>
  <c r="G9" i="30"/>
  <c r="I8" i="30"/>
  <c r="G8" i="30"/>
  <c r="I7" i="30"/>
  <c r="G7" i="30"/>
  <c r="I6" i="30"/>
  <c r="G6" i="30"/>
  <c r="I5" i="30"/>
  <c r="G5" i="30"/>
  <c r="K4" i="30"/>
  <c r="J4" i="30"/>
  <c r="I4" i="30"/>
  <c r="G4" i="30"/>
  <c r="L28" i="30" l="1"/>
  <c r="L10" i="30"/>
  <c r="L4" i="30"/>
  <c r="L16" i="30"/>
  <c r="L22" i="30"/>
</calcChain>
</file>

<file path=xl/sharedStrings.xml><?xml version="1.0" encoding="utf-8"?>
<sst xmlns="http://schemas.openxmlformats.org/spreadsheetml/2006/main" count="114" uniqueCount="55">
  <si>
    <t>Test</t>
  </si>
  <si>
    <t>Jar</t>
  </si>
  <si>
    <t>Floc</t>
  </si>
  <si>
    <t>Dosage (ppm)</t>
  </si>
  <si>
    <t>Coag</t>
  </si>
  <si>
    <t>Coagulant:Flocculant</t>
  </si>
  <si>
    <t>Turbs</t>
  </si>
  <si>
    <t>RANK</t>
  </si>
  <si>
    <t>MAX</t>
  </si>
  <si>
    <t>MIN</t>
  </si>
  <si>
    <t>RANGE</t>
  </si>
  <si>
    <t>Comment</t>
  </si>
  <si>
    <t>blank</t>
  </si>
  <si>
    <t>Flocculant Used</t>
  </si>
  <si>
    <t>Floc ppm</t>
  </si>
  <si>
    <t>Coagulant Used</t>
  </si>
  <si>
    <t>Coag ppm</t>
  </si>
  <si>
    <t>Chemicals</t>
  </si>
  <si>
    <t>NTU</t>
  </si>
  <si>
    <t>Blank</t>
  </si>
  <si>
    <t>2537A</t>
  </si>
  <si>
    <t xml:space="preserve"> ppm:blank    ppm:blank</t>
  </si>
  <si>
    <t>25 ppm:2537A   2 ppm:8181</t>
  </si>
  <si>
    <t>PHASE G JAR TESTING</t>
  </si>
  <si>
    <t>there was a nice increase in floc size with increasing floc.  Lots of FW in all jars. There was a steady increase in settling rates</t>
  </si>
  <si>
    <t>j2, 2 &amp; 4 showed decent floc size with J4 having the largest.  J6 was very fine and J5 was small.  During the slow stir there was FW in J3,4&amp;5.  settling rates in this order J4&gt;J3&gt;J2&gt;J5&gt;J6.</t>
  </si>
  <si>
    <t>8105:2537A</t>
  </si>
  <si>
    <t>lots of FW in all Jar with good particle size.  Settling rates all very comparable. Lots of very fine particles in all jars.</t>
  </si>
  <si>
    <t>very poor floc size and poor settling rates.  J5 was the fastest.</t>
  </si>
  <si>
    <t>better particle size than with 7757 and some FW in all jars.  Slow settling rate…J4&gt;J5&gt;J6&gt;J3&gt;J2&gt;J1</t>
  </si>
  <si>
    <t>10 ppm:2537A   1 ppm:8181</t>
  </si>
  <si>
    <t>10 ppm:2490   1 ppm:8181</t>
  </si>
  <si>
    <t>10 ppm:8105   1 ppm:8181</t>
  </si>
  <si>
    <t>10 ppm:8105:2537A   1 ppm:8181</t>
  </si>
  <si>
    <t>10 ppm:1580   1 ppm:8181</t>
  </si>
  <si>
    <t>10 ppm:2537A   1 ppm:7767</t>
  </si>
  <si>
    <t>10 ppm:2490   1 ppm:7767</t>
  </si>
  <si>
    <t>10 ppm:8105   1 ppm:7767</t>
  </si>
  <si>
    <t>10 ppm:8105:2537A   1 ppm:7767</t>
  </si>
  <si>
    <t>10 ppm:1580   1 ppm:7767</t>
  </si>
  <si>
    <t>10 ppm:2537A   1 ppm:7757</t>
  </si>
  <si>
    <t>10 ppm:2490   1 ppm:7757</t>
  </si>
  <si>
    <t>10 ppm:8105   1 ppm:7757</t>
  </si>
  <si>
    <t>20 ppm:8105:2537A   1 ppm:7757</t>
  </si>
  <si>
    <t>10 ppm:1580   1 ppm:7757</t>
  </si>
  <si>
    <t>25 ppm:2537A   1 ppm:8181</t>
  </si>
  <si>
    <t>25 ppm:2537A   1.5 ppm:8181</t>
  </si>
  <si>
    <t>25 ppm:2537A   1.75 ppm:8181</t>
  </si>
  <si>
    <t>25 ppm:2537A   3 ppm:8181</t>
  </si>
  <si>
    <t xml:space="preserve"> ppm:    ppm:blank</t>
  </si>
  <si>
    <t>0 ppm:2537A   1 ppm:8181</t>
  </si>
  <si>
    <t>0 ppm:2537A   2 ppm:8181</t>
  </si>
  <si>
    <t>25 ppm:2537A   1 ppm:7767</t>
  </si>
  <si>
    <t>25 ppm:2537A   1 ppm:7878</t>
  </si>
  <si>
    <t>25 ppm:2537A   1 ppm:7757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</si>
</sst>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b/>
      <sz val="11"/>
      <color theme="0"/>
      <name val="Calibri"/>
      <family val="2"/>
      <scheme val="minor"/>
    </font>
    <font>
      <sz val="11"/>
      <color rgb="FF000000"/>
      <name val="Calibri"/>
      <family val="2"/>
    </font>
  </fonts>
  <fills count="12">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theme="4" tint="0.79998168889431442"/>
      </patternFill>
    </fill>
    <fill>
      <patternFill patternType="solid">
        <fgColor theme="4" tint="0.59999389629810485"/>
        <bgColor indexed="64"/>
      </patternFill>
    </fill>
    <fill>
      <patternFill patternType="solid">
        <fgColor theme="4" tint="0.79998168889431442"/>
        <bgColor theme="4" tint="0.59999389629810485"/>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s>
  <cellStyleXfs count="1">
    <xf numFmtId="0" fontId="0" fillId="0" borderId="0"/>
  </cellStyleXfs>
  <cellXfs count="35">
    <xf numFmtId="0" fontId="0" fillId="0" borderId="0" xfId="0"/>
    <xf numFmtId="0" fontId="2" fillId="3" borderId="1" xfId="0" applyFont="1" applyFill="1" applyBorder="1" applyAlignment="1">
      <alignment horizontal="center"/>
    </xf>
    <xf numFmtId="0" fontId="2" fillId="4" borderId="1" xfId="0" applyFont="1" applyFill="1" applyBorder="1" applyAlignment="1">
      <alignment horizontal="center"/>
    </xf>
    <xf numFmtId="0" fontId="3" fillId="5" borderId="5" xfId="0" applyFont="1" applyFill="1" applyBorder="1" applyAlignment="1">
      <alignment horizontal="center" vertical="center" wrapText="1"/>
    </xf>
    <xf numFmtId="0" fontId="0" fillId="0" borderId="0" xfId="0" applyAlignment="1">
      <alignment horizontal="center" vertical="center" wrapText="1"/>
    </xf>
    <xf numFmtId="0" fontId="0" fillId="6" borderId="6" xfId="0" applyFill="1" applyBorder="1" applyAlignment="1">
      <alignment horizontal="center" vertical="center"/>
    </xf>
    <xf numFmtId="0" fontId="0" fillId="7" borderId="0" xfId="0" applyFill="1" applyAlignment="1">
      <alignment horizontal="center" vertical="center"/>
    </xf>
    <xf numFmtId="0" fontId="0" fillId="8" borderId="6" xfId="0" applyFill="1" applyBorder="1" applyAlignment="1">
      <alignment horizontal="center" vertical="center"/>
    </xf>
    <xf numFmtId="0" fontId="0" fillId="9" borderId="0" xfId="0" applyFill="1" applyAlignment="1">
      <alignment horizontal="center" vertical="center"/>
    </xf>
    <xf numFmtId="0" fontId="0" fillId="10" borderId="6" xfId="0" applyFill="1" applyBorder="1" applyAlignment="1">
      <alignment horizontal="center" vertical="center"/>
    </xf>
    <xf numFmtId="0" fontId="0" fillId="8" borderId="7" xfId="0" applyFill="1" applyBorder="1" applyAlignment="1">
      <alignment horizontal="center" vertical="center"/>
    </xf>
    <xf numFmtId="0" fontId="0" fillId="11" borderId="6" xfId="0" applyFill="1" applyBorder="1" applyAlignment="1">
      <alignment horizontal="center" vertical="center"/>
    </xf>
    <xf numFmtId="0" fontId="0" fillId="0" borderId="0" xfId="0" applyAlignment="1">
      <alignment horizontal="center" vertical="center"/>
    </xf>
    <xf numFmtId="0" fontId="0" fillId="11" borderId="7" xfId="0" applyFill="1" applyBorder="1" applyAlignment="1">
      <alignment horizontal="center" vertical="center"/>
    </xf>
    <xf numFmtId="0" fontId="0" fillId="10" borderId="6" xfId="0" applyFont="1" applyFill="1" applyBorder="1" applyAlignment="1">
      <alignment horizontal="center" vertical="center"/>
    </xf>
    <xf numFmtId="0" fontId="0" fillId="7" borderId="8" xfId="0" applyFont="1" applyFill="1" applyBorder="1" applyAlignment="1">
      <alignment horizontal="center" vertical="center"/>
    </xf>
    <xf numFmtId="0" fontId="0" fillId="7" borderId="6" xfId="0" applyFont="1" applyFill="1" applyBorder="1" applyAlignment="1">
      <alignment horizontal="center" vertical="center"/>
    </xf>
    <xf numFmtId="0" fontId="0" fillId="6" borderId="6" xfId="0" applyFont="1" applyFill="1" applyBorder="1" applyAlignment="1">
      <alignment horizontal="center" vertical="center"/>
    </xf>
    <xf numFmtId="0" fontId="0" fillId="7" borderId="9" xfId="0" applyFont="1" applyFill="1" applyBorder="1" applyAlignment="1">
      <alignment horizontal="center" vertical="center"/>
    </xf>
    <xf numFmtId="0" fontId="0" fillId="9" borderId="8" xfId="0" applyFont="1" applyFill="1" applyBorder="1" applyAlignment="1">
      <alignment horizontal="center" vertical="center"/>
    </xf>
    <xf numFmtId="0" fontId="0" fillId="9" borderId="6" xfId="0" applyFont="1" applyFill="1" applyBorder="1" applyAlignment="1">
      <alignment horizontal="center" vertical="center"/>
    </xf>
    <xf numFmtId="0" fontId="0" fillId="9" borderId="9" xfId="0" applyFont="1" applyFill="1" applyBorder="1" applyAlignment="1">
      <alignment horizontal="center" vertical="center"/>
    </xf>
    <xf numFmtId="0" fontId="0" fillId="0" borderId="10" xfId="0" applyBorder="1" applyAlignment="1">
      <alignment horizont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16">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'PHASE G - Exp 1 &amp; 2'!$G$1</c:f>
              <c:strCache>
                <c:ptCount val="1"/>
                <c:pt idx="0">
                  <c:v>NTU</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'PHASE G - Exp 1 &amp; 2'!$F$2:$F$14</c:f>
              <c:strCache>
                <c:ptCount val="13"/>
                <c:pt idx="0">
                  <c:v> ppm:blank    ppm:blank</c:v>
                </c:pt>
                <c:pt idx="1">
                  <c:v>25 ppm:2537A   1 ppm:8181</c:v>
                </c:pt>
                <c:pt idx="2">
                  <c:v>25 ppm:2537A   1.5 ppm:8181</c:v>
                </c:pt>
                <c:pt idx="3">
                  <c:v>25 ppm:2537A   1.75 ppm:8181</c:v>
                </c:pt>
                <c:pt idx="4">
                  <c:v>25 ppm:2537A   2 ppm:8181</c:v>
                </c:pt>
                <c:pt idx="5">
                  <c:v>25 ppm:2537A   3 ppm:8181</c:v>
                </c:pt>
                <c:pt idx="7">
                  <c:v> ppm:    ppm:blank</c:v>
                </c:pt>
                <c:pt idx="8">
                  <c:v>0 ppm:2537A   1 ppm:8181</c:v>
                </c:pt>
                <c:pt idx="9">
                  <c:v>0 ppm:2537A   2 ppm:8181</c:v>
                </c:pt>
                <c:pt idx="10">
                  <c:v>25 ppm:2537A   1 ppm:7767</c:v>
                </c:pt>
                <c:pt idx="11">
                  <c:v>25 ppm:2537A   1 ppm:7878</c:v>
                </c:pt>
                <c:pt idx="12">
                  <c:v>25 ppm:2537A   1 ppm:7757</c:v>
                </c:pt>
              </c:strCache>
            </c:strRef>
          </c:cat>
          <c:val>
            <c:numRef>
              <c:f>'PHASE G - Exp 1 &amp; 2'!$G$2:$G$14</c:f>
              <c:numCache>
                <c:formatCode>General</c:formatCode>
                <c:ptCount val="13"/>
                <c:pt idx="0">
                  <c:v>238</c:v>
                </c:pt>
                <c:pt idx="1">
                  <c:v>249</c:v>
                </c:pt>
                <c:pt idx="2">
                  <c:v>165</c:v>
                </c:pt>
                <c:pt idx="3">
                  <c:v>133</c:v>
                </c:pt>
                <c:pt idx="4">
                  <c:v>113</c:v>
                </c:pt>
                <c:pt idx="5">
                  <c:v>73.7</c:v>
                </c:pt>
                <c:pt idx="7">
                  <c:v>307</c:v>
                </c:pt>
                <c:pt idx="8">
                  <c:v>236</c:v>
                </c:pt>
                <c:pt idx="9">
                  <c:v>186</c:v>
                </c:pt>
                <c:pt idx="10">
                  <c:v>48.7</c:v>
                </c:pt>
                <c:pt idx="11">
                  <c:v>84.2</c:v>
                </c:pt>
                <c:pt idx="12">
                  <c:v>191</c:v>
                </c:pt>
              </c:numCache>
            </c:numRef>
          </c:val>
          <c:extLst>
            <c:ext xmlns:c16="http://schemas.microsoft.com/office/drawing/2014/chart" uri="{C3380CC4-5D6E-409C-BE32-E72D297353CC}">
              <c16:uniqueId val="{00000000-00FD-49E4-8F7F-A7A82CC6FAC8}"/>
            </c:ext>
          </c:extLst>
        </c:ser>
        <c:dLbls>
          <c:dLblPos val="inEnd"/>
          <c:showLegendKey val="0"/>
          <c:showVal val="1"/>
          <c:showCatName val="0"/>
          <c:showSerName val="0"/>
          <c:showPercent val="0"/>
          <c:showBubbleSize val="0"/>
        </c:dLbls>
        <c:gapWidth val="65"/>
        <c:axId val="1828046304"/>
        <c:axId val="1828045056"/>
      </c:barChart>
      <c:catAx>
        <c:axId val="18280463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828045056"/>
        <c:crosses val="autoZero"/>
        <c:auto val="1"/>
        <c:lblAlgn val="ctr"/>
        <c:lblOffset val="100"/>
        <c:noMultiLvlLbl val="0"/>
      </c:catAx>
      <c:valAx>
        <c:axId val="18280450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82804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442907379596257E-2"/>
          <c:y val="0.10591891276846395"/>
          <c:w val="0.92855709262040376"/>
          <c:h val="0.67901514475803004"/>
        </c:manualLayout>
      </c:layout>
      <c:barChart>
        <c:barDir val="col"/>
        <c:grouping val="clustered"/>
        <c:varyColors val="0"/>
        <c:ser>
          <c:idx val="0"/>
          <c:order val="0"/>
          <c:tx>
            <c:strRef>
              <c:f>'PHASE G - Floc &amp; coag Screen'!$G$3</c:f>
              <c:strCache>
                <c:ptCount val="1"/>
                <c:pt idx="0">
                  <c:v>NTU</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'PHASE G - Floc &amp; coag Screen'!$F$5:$F$24</c:f>
              <c:strCache>
                <c:ptCount val="20"/>
                <c:pt idx="0">
                  <c:v> ppm:blank    ppm:blank</c:v>
                </c:pt>
                <c:pt idx="1">
                  <c:v>10 ppm:2537A   1 ppm:8181</c:v>
                </c:pt>
                <c:pt idx="2">
                  <c:v>10 ppm:2490   1 ppm:8181</c:v>
                </c:pt>
                <c:pt idx="3">
                  <c:v>10 ppm:8105   1 ppm:8181</c:v>
                </c:pt>
                <c:pt idx="4">
                  <c:v>10 ppm:8105:2537A   1 ppm:8181</c:v>
                </c:pt>
                <c:pt idx="5">
                  <c:v>10 ppm:1580   1 ppm:8181</c:v>
                </c:pt>
                <c:pt idx="7">
                  <c:v> ppm:blank    ppm:blank</c:v>
                </c:pt>
                <c:pt idx="8">
                  <c:v>10 ppm:2537A   1 ppm:7767</c:v>
                </c:pt>
                <c:pt idx="9">
                  <c:v>10 ppm:2490   1 ppm:7767</c:v>
                </c:pt>
                <c:pt idx="10">
                  <c:v>10 ppm:8105   1 ppm:7767</c:v>
                </c:pt>
                <c:pt idx="11">
                  <c:v>10 ppm:8105:2537A   1 ppm:7767</c:v>
                </c:pt>
                <c:pt idx="12">
                  <c:v>10 ppm:1580   1 ppm:7767</c:v>
                </c:pt>
                <c:pt idx="14">
                  <c:v> ppm:blank    ppm:blank</c:v>
                </c:pt>
                <c:pt idx="15">
                  <c:v>10 ppm:2537A   1 ppm:7757</c:v>
                </c:pt>
                <c:pt idx="16">
                  <c:v>10 ppm:2490   1 ppm:7757</c:v>
                </c:pt>
                <c:pt idx="17">
                  <c:v>10 ppm:8105   1 ppm:7757</c:v>
                </c:pt>
                <c:pt idx="18">
                  <c:v>20 ppm:8105:2537A   1 ppm:7757</c:v>
                </c:pt>
                <c:pt idx="19">
                  <c:v>10 ppm:1580   1 ppm:7757</c:v>
                </c:pt>
              </c:strCache>
            </c:strRef>
          </c:cat>
          <c:val>
            <c:numRef>
              <c:f>'PHASE G - Floc &amp; coag Screen'!$G$5:$G$24</c:f>
              <c:numCache>
                <c:formatCode>General</c:formatCode>
                <c:ptCount val="20"/>
                <c:pt idx="0">
                  <c:v>355</c:v>
                </c:pt>
                <c:pt idx="1">
                  <c:v>247</c:v>
                </c:pt>
                <c:pt idx="2">
                  <c:v>206</c:v>
                </c:pt>
                <c:pt idx="3">
                  <c:v>259</c:v>
                </c:pt>
                <c:pt idx="4">
                  <c:v>258</c:v>
                </c:pt>
                <c:pt idx="5">
                  <c:v>235</c:v>
                </c:pt>
                <c:pt idx="7">
                  <c:v>346</c:v>
                </c:pt>
                <c:pt idx="8">
                  <c:v>133</c:v>
                </c:pt>
                <c:pt idx="9">
                  <c:v>76.7</c:v>
                </c:pt>
                <c:pt idx="10">
                  <c:v>69.400000000000006</c:v>
                </c:pt>
                <c:pt idx="11">
                  <c:v>92.5</c:v>
                </c:pt>
                <c:pt idx="12">
                  <c:v>112</c:v>
                </c:pt>
                <c:pt idx="14">
                  <c:v>281</c:v>
                </c:pt>
                <c:pt idx="15">
                  <c:v>232</c:v>
                </c:pt>
                <c:pt idx="16">
                  <c:v>166</c:v>
                </c:pt>
                <c:pt idx="17">
                  <c:v>224</c:v>
                </c:pt>
                <c:pt idx="18">
                  <c:v>67.8</c:v>
                </c:pt>
                <c:pt idx="19">
                  <c:v>185</c:v>
                </c:pt>
              </c:numCache>
            </c:numRef>
          </c:val>
          <c:extLst>
            <c:ext xmlns:c16="http://schemas.microsoft.com/office/drawing/2014/chart" uri="{C3380CC4-5D6E-409C-BE32-E72D297353CC}">
              <c16:uniqueId val="{00000000-791B-4115-A954-8B6201DF8C08}"/>
            </c:ext>
          </c:extLst>
        </c:ser>
        <c:dLbls>
          <c:dLblPos val="inEnd"/>
          <c:showLegendKey val="0"/>
          <c:showVal val="1"/>
          <c:showCatName val="0"/>
          <c:showSerName val="0"/>
          <c:showPercent val="0"/>
          <c:showBubbleSize val="0"/>
        </c:dLbls>
        <c:gapWidth val="65"/>
        <c:axId val="180355840"/>
        <c:axId val="180356992"/>
      </c:barChart>
      <c:catAx>
        <c:axId val="180355840"/>
        <c:scaling>
          <c:orientation val="minMax"/>
        </c:scaling>
        <c:delete val="0"/>
        <c:axPos val="b"/>
        <c:numFmt formatCode="General" sourceLinked="0"/>
        <c:majorTickMark val="none"/>
        <c:minorTickMark val="none"/>
        <c:tickLblPos val="low"/>
        <c:spPr>
          <a:noFill/>
          <a:ln w="19050" cap="flat" cmpd="sng" algn="ctr">
            <a:solidFill>
              <a:schemeClr val="dk1">
                <a:lumMod val="75000"/>
                <a:lumOff val="25000"/>
              </a:schemeClr>
            </a:solidFill>
            <a:round/>
          </a:ln>
          <a:effectLst/>
        </c:spPr>
        <c:txPr>
          <a:bodyPr rot="-174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0356992"/>
        <c:crosses val="autoZero"/>
        <c:auto val="1"/>
        <c:lblAlgn val="ctr"/>
        <c:lblOffset val="100"/>
        <c:noMultiLvlLbl val="0"/>
      </c:catAx>
      <c:valAx>
        <c:axId val="180356992"/>
        <c:scaling>
          <c:orientation val="minMax"/>
          <c:min val="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Turbidity (NTU)</a:t>
                </a:r>
              </a:p>
            </c:rich>
          </c:tx>
          <c:layout>
            <c:manualLayout>
              <c:xMode val="edge"/>
              <c:yMode val="edge"/>
              <c:x val="3.3494508439077662E-2"/>
              <c:y val="0.3867031882540130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8035584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34290</xdr:colOff>
      <xdr:row>17</xdr:row>
      <xdr:rowOff>30480</xdr:rowOff>
    </xdr:to>
    <xdr:sp macro="" textlink="">
      <xdr:nvSpPr>
        <xdr:cNvPr id="2" name="TextBox 1">
          <a:extLst>
            <a:ext uri="{FF2B5EF4-FFF2-40B4-BE49-F238E27FC236}">
              <a16:creationId xmlns:a16="http://schemas.microsoft.com/office/drawing/2014/main" id="{EBAEEFCB-98C9-4DFD-9DA2-B715D6E80C37}"/>
            </a:ext>
          </a:extLst>
        </xdr:cNvPr>
        <xdr:cNvSpPr txBox="1"/>
      </xdr:nvSpPr>
      <xdr:spPr>
        <a:xfrm>
          <a:off x="0" y="0"/>
          <a:ext cx="7349490"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baseline="0">
              <a:solidFill>
                <a:schemeClr val="dk1"/>
              </a:solidFill>
              <a:effectLst/>
              <a:latin typeface="+mn-lt"/>
              <a:ea typeface="+mn-ea"/>
              <a:cs typeface="+mn-cs"/>
            </a:rPr>
            <a:t>Standard Procedure</a:t>
          </a:r>
          <a:r>
            <a:rPr lang="en-CA" sz="1100" baseline="0">
              <a:solidFill>
                <a:schemeClr val="dk1"/>
              </a:solidFill>
              <a:effectLst/>
              <a:latin typeface="+mn-lt"/>
              <a:ea typeface="+mn-ea"/>
              <a:cs typeface="+mn-cs"/>
            </a:rPr>
            <a:t>: add sludge, MgO &amp; lime to jars all mixed together.  Fill jars with composite mixture and start stir period, add coag while stirring at 200 rpm for 60s, add floc &amp; let stir for 30s; reduce to 100 or 50 rpm for 2 mins, then let settle for 5 mins before collecting samples. (900 mL PW, 100 mL recirc, 30 mL lime, 15 mL MgO).</a:t>
          </a:r>
        </a:p>
        <a:p>
          <a:pPr eaLnBrk="1" fontAlgn="auto" latinLnBrk="0" hangingPunct="1"/>
          <a:endParaRPr lang="en-CA" sz="1100" b="0">
            <a:solidFill>
              <a:schemeClr val="dk1"/>
            </a:solidFill>
            <a:effectLst/>
            <a:latin typeface="+mn-lt"/>
            <a:ea typeface="+mn-ea"/>
            <a:cs typeface="+mn-cs"/>
          </a:endParaRPr>
        </a:p>
        <a:p>
          <a:r>
            <a:rPr lang="en-CA" sz="1100" b="1" baseline="0">
              <a:solidFill>
                <a:schemeClr val="dk1"/>
              </a:solidFill>
              <a:effectLst/>
              <a:latin typeface="+mn-lt"/>
              <a:ea typeface="+mn-ea"/>
              <a:cs typeface="+mn-cs"/>
            </a:rPr>
            <a:t>Slurry Procedure:  </a:t>
          </a:r>
          <a:r>
            <a:rPr lang="en-CA" sz="1100" b="0" baseline="0">
              <a:solidFill>
                <a:schemeClr val="dk1"/>
              </a:solidFill>
              <a:effectLst/>
              <a:latin typeface="+mn-lt"/>
              <a:ea typeface="+mn-ea"/>
              <a:cs typeface="+mn-cs"/>
            </a:rPr>
            <a:t>Use same compostion for total blend (900 PW, 100 mL sludge recirc, 15 mL lime, 15 mL MgO) but prepared slurry mixture to consist of lime/MgO/sludge..  Kept same stir period and rates.  Fill jars with 900 mL PW and stir at 200rpm.  Add coag stir for 60s, add slurry mixture immediately followed by floc and let stir for 30s at 200rpm.  Reduce rate to 100 or 50 rpm for 120s and then settle for 5 min before sampling.  </a:t>
          </a:r>
        </a:p>
        <a:p>
          <a:endParaRPr lang="en-CA" sz="1100" b="1" baseline="0"/>
        </a:p>
        <a:p>
          <a:r>
            <a:rPr lang="en-CA" sz="1100" b="1" baseline="0"/>
            <a:t>NOTE:</a:t>
          </a:r>
        </a:p>
        <a:p>
          <a:r>
            <a:rPr lang="en-CA" sz="1100" b="1" baseline="0"/>
            <a:t>2490 is CLAR 2537A</a:t>
          </a:r>
        </a:p>
        <a:p>
          <a:r>
            <a:rPr lang="en-CA" sz="1100" b="1" baseline="0"/>
            <a:t>1580 is CLAR17650</a:t>
          </a:r>
          <a:endParaRPr lang="en-CA" sz="1100" baseline="0"/>
        </a:p>
        <a:p>
          <a:endParaRPr lang="en-CA" sz="1100" baseline="0"/>
        </a:p>
        <a:p>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xdr:colOff>
      <xdr:row>15</xdr:row>
      <xdr:rowOff>20001</xdr:rowOff>
    </xdr:from>
    <xdr:to>
      <xdr:col>12</xdr:col>
      <xdr:colOff>571499</xdr:colOff>
      <xdr:row>36</xdr:row>
      <xdr:rowOff>19050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64770</xdr:colOff>
      <xdr:row>15</xdr:row>
      <xdr:rowOff>167640</xdr:rowOff>
    </xdr:from>
    <xdr:to>
      <xdr:col>12</xdr:col>
      <xdr:colOff>171450</xdr:colOff>
      <xdr:row>17</xdr:row>
      <xdr:rowOff>129540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6425565" y="3086100"/>
          <a:ext cx="3152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Exp 2 - Floc</a:t>
          </a:r>
          <a:r>
            <a:rPr lang="en-CA" sz="1200" b="1" baseline="0"/>
            <a:t> screen</a:t>
          </a:r>
          <a:r>
            <a:rPr lang="en-CA" sz="1200" b="1"/>
            <a:t> w/ 2537A dosage profile</a:t>
          </a:r>
        </a:p>
        <a:p>
          <a:endParaRPr lang="en-CA" sz="1200" b="1"/>
        </a:p>
      </xdr:txBody>
    </xdr:sp>
    <xdr:clientData/>
  </xdr:twoCellAnchor>
  <xdr:twoCellAnchor>
    <xdr:from>
      <xdr:col>2</xdr:col>
      <xdr:colOff>76201</xdr:colOff>
      <xdr:row>15</xdr:row>
      <xdr:rowOff>163830</xdr:rowOff>
    </xdr:from>
    <xdr:to>
      <xdr:col>5</xdr:col>
      <xdr:colOff>609600</xdr:colOff>
      <xdr:row>17</xdr:row>
      <xdr:rowOff>112395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552576" y="3082290"/>
          <a:ext cx="2924174" cy="306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Exp</a:t>
          </a:r>
          <a:r>
            <a:rPr lang="en-CA" sz="1200" b="1" baseline="0"/>
            <a:t> 1 - 8181 profile w/ 2537A profile</a:t>
          </a:r>
          <a:r>
            <a:rPr lang="en-CA" sz="1100" b="0" i="0" u="none" strike="noStrike">
              <a:solidFill>
                <a:schemeClr val="dk1"/>
              </a:solidFill>
              <a:effectLst/>
              <a:latin typeface="+mn-lt"/>
              <a:ea typeface="+mn-ea"/>
              <a:cs typeface="+mn-cs"/>
            </a:rPr>
            <a:t>blank</a:t>
          </a:r>
          <a:r>
            <a:rPr lang="en-CA" sz="1200"/>
            <a:t> </a:t>
          </a:r>
          <a:r>
            <a:rPr lang="en-CA" sz="1100" b="0" i="0" u="none" strike="noStrike">
              <a:solidFill>
                <a:schemeClr val="dk1"/>
              </a:solidFill>
              <a:effectLst/>
              <a:latin typeface="+mn-lt"/>
              <a:ea typeface="+mn-ea"/>
              <a:cs typeface="+mn-cs"/>
            </a:rPr>
            <a:t> </a:t>
          </a:r>
          <a:r>
            <a:rPr lang="en-CA" sz="1200"/>
            <a:t> </a:t>
          </a:r>
          <a:r>
            <a:rPr lang="en-CA" sz="1100" b="0" i="0" u="none" strike="noStrike">
              <a:solidFill>
                <a:schemeClr val="dk1"/>
              </a:solidFill>
              <a:effectLst/>
              <a:latin typeface="+mn-lt"/>
              <a:ea typeface="+mn-ea"/>
              <a:cs typeface="+mn-cs"/>
            </a:rPr>
            <a:t>blank</a:t>
          </a:r>
          <a:r>
            <a:rPr lang="en-CA" sz="1200"/>
            <a:t> </a:t>
          </a:r>
          <a:r>
            <a:rPr lang="en-CA" sz="1100" b="0" i="0" u="none" strike="noStrike">
              <a:solidFill>
                <a:schemeClr val="dk1"/>
              </a:solidFill>
              <a:effectLst/>
              <a:latin typeface="+mn-lt"/>
              <a:ea typeface="+mn-ea"/>
              <a:cs typeface="+mn-cs"/>
            </a:rPr>
            <a:t> </a:t>
          </a:r>
          <a:r>
            <a:rPr lang="en-CA" sz="1200"/>
            <a:t> </a:t>
          </a:r>
          <a:r>
            <a:rPr lang="en-CA" sz="1100" b="0" i="0" u="none" strike="noStrike">
              <a:solidFill>
                <a:schemeClr val="dk1"/>
              </a:solidFill>
              <a:effectLst/>
              <a:latin typeface="+mn-lt"/>
              <a:ea typeface="+mn-ea"/>
              <a:cs typeface="+mn-cs"/>
            </a:rPr>
            <a:t> ppm:blank    ppm:blank</a:t>
          </a:r>
          <a:r>
            <a:rPr lang="en-CA" sz="1200"/>
            <a:t> </a:t>
          </a:r>
          <a:r>
            <a:rPr lang="en-CA" sz="1100" b="0" i="0" u="none" strike="noStrike">
              <a:solidFill>
                <a:schemeClr val="dk1"/>
              </a:solidFill>
              <a:effectLst/>
              <a:latin typeface="+mn-lt"/>
              <a:ea typeface="+mn-ea"/>
              <a:cs typeface="+mn-cs"/>
            </a:rPr>
            <a:t>286</a:t>
          </a:r>
          <a:r>
            <a:rPr lang="en-CA" sz="1200"/>
            <a:t> </a:t>
          </a:r>
          <a:r>
            <a:rPr lang="en-CA" sz="1100" b="0" i="0" u="none" strike="noStrike">
              <a:solidFill>
                <a:schemeClr val="dk1"/>
              </a:solidFill>
              <a:effectLst/>
              <a:latin typeface="+mn-lt"/>
              <a:ea typeface="+mn-ea"/>
              <a:cs typeface="+mn-cs"/>
            </a:rPr>
            <a:t>61610</a:t>
          </a:r>
          <a:r>
            <a:rPr lang="en-CA" sz="1200"/>
            <a:t> </a:t>
          </a:r>
          <a:r>
            <a:rPr lang="en-CA" sz="1100" b="0" i="0" u="none" strike="noStrike">
              <a:solidFill>
                <a:schemeClr val="dk1"/>
              </a:solidFill>
              <a:effectLst/>
              <a:latin typeface="+mn-lt"/>
              <a:ea typeface="+mn-ea"/>
              <a:cs typeface="+mn-cs"/>
            </a:rPr>
            <a:t>2</a:t>
          </a:r>
          <a:r>
            <a:rPr lang="en-CA" sz="1200"/>
            <a:t> </a:t>
          </a:r>
          <a:r>
            <a:rPr lang="en-CA" sz="1100" b="0" i="0" u="none" strike="noStrike">
              <a:solidFill>
                <a:schemeClr val="dk1"/>
              </a:solidFill>
              <a:effectLst/>
              <a:latin typeface="+mn-lt"/>
              <a:ea typeface="+mn-ea"/>
              <a:cs typeface="+mn-cs"/>
            </a:rPr>
            <a:t>2537A</a:t>
          </a:r>
          <a:r>
            <a:rPr lang="en-CA" sz="1200"/>
            <a:t> </a:t>
          </a:r>
          <a:r>
            <a:rPr lang="en-CA" sz="1100" b="0" i="0" u="none" strike="noStrike">
              <a:solidFill>
                <a:schemeClr val="dk1"/>
              </a:solidFill>
              <a:effectLst/>
              <a:latin typeface="+mn-lt"/>
              <a:ea typeface="+mn-ea"/>
              <a:cs typeface="+mn-cs"/>
            </a:rPr>
            <a:t>10</a:t>
          </a:r>
          <a:r>
            <a:rPr lang="en-CA" sz="1200"/>
            <a:t> </a:t>
          </a:r>
          <a:r>
            <a:rPr lang="en-CA" sz="1100" b="0" i="0" u="none" strike="noStrike">
              <a:solidFill>
                <a:schemeClr val="dk1"/>
              </a:solidFill>
              <a:effectLst/>
              <a:latin typeface="+mn-lt"/>
              <a:ea typeface="+mn-ea"/>
              <a:cs typeface="+mn-cs"/>
            </a:rPr>
            <a:t>10 ppm:2537A   2 ppm:61610</a:t>
          </a:r>
          <a:r>
            <a:rPr lang="en-CA" sz="1200"/>
            <a:t> </a:t>
          </a:r>
          <a:r>
            <a:rPr lang="en-CA" sz="1100" b="0" i="0" u="none" strike="noStrike">
              <a:solidFill>
                <a:schemeClr val="dk1"/>
              </a:solidFill>
              <a:effectLst/>
              <a:latin typeface="+mn-lt"/>
              <a:ea typeface="+mn-ea"/>
              <a:cs typeface="+mn-cs"/>
            </a:rPr>
            <a:t>78.2</a:t>
          </a:r>
          <a:r>
            <a:rPr lang="en-CA" sz="1200"/>
            <a:t> </a:t>
          </a:r>
          <a:r>
            <a:rPr lang="en-CA" sz="1100" b="0" i="0" u="none" strike="noStrike">
              <a:solidFill>
                <a:schemeClr val="dk1"/>
              </a:solidFill>
              <a:effectLst/>
              <a:latin typeface="+mn-lt"/>
              <a:ea typeface="+mn-ea"/>
              <a:cs typeface="+mn-cs"/>
            </a:rPr>
            <a:t>61610</a:t>
          </a:r>
          <a:r>
            <a:rPr lang="en-CA" sz="1200"/>
            <a:t> </a:t>
          </a:r>
          <a:r>
            <a:rPr lang="en-CA" sz="1100" b="0" i="0" u="none" strike="noStrike">
              <a:solidFill>
                <a:schemeClr val="dk1"/>
              </a:solidFill>
              <a:effectLst/>
              <a:latin typeface="+mn-lt"/>
              <a:ea typeface="+mn-ea"/>
              <a:cs typeface="+mn-cs"/>
            </a:rPr>
            <a:t>2</a:t>
          </a:r>
          <a:r>
            <a:rPr lang="en-CA" sz="1200"/>
            <a:t> </a:t>
          </a:r>
          <a:r>
            <a:rPr lang="en-CA" sz="1100" b="0" i="0" u="none" strike="noStrike">
              <a:solidFill>
                <a:schemeClr val="dk1"/>
              </a:solidFill>
              <a:effectLst/>
              <a:latin typeface="+mn-lt"/>
              <a:ea typeface="+mn-ea"/>
              <a:cs typeface="+mn-cs"/>
            </a:rPr>
            <a:t>2537A</a:t>
          </a:r>
          <a:r>
            <a:rPr lang="en-CA" sz="1200"/>
            <a:t> </a:t>
          </a:r>
          <a:r>
            <a:rPr lang="en-CA" sz="1100" b="0" i="0" u="none" strike="noStrike">
              <a:solidFill>
                <a:schemeClr val="dk1"/>
              </a:solidFill>
              <a:effectLst/>
              <a:latin typeface="+mn-lt"/>
              <a:ea typeface="+mn-ea"/>
              <a:cs typeface="+mn-cs"/>
            </a:rPr>
            <a:t>20</a:t>
          </a:r>
          <a:r>
            <a:rPr lang="en-CA" sz="1200"/>
            <a:t> </a:t>
          </a:r>
          <a:r>
            <a:rPr lang="en-CA" sz="1100" b="0" i="0" u="none" strike="noStrike">
              <a:solidFill>
                <a:schemeClr val="dk1"/>
              </a:solidFill>
              <a:effectLst/>
              <a:latin typeface="+mn-lt"/>
              <a:ea typeface="+mn-ea"/>
              <a:cs typeface="+mn-cs"/>
            </a:rPr>
            <a:t>20 ppm:2537A   2 ppm:61610</a:t>
          </a:r>
          <a:r>
            <a:rPr lang="en-CA" sz="1200"/>
            <a:t> </a:t>
          </a:r>
          <a:r>
            <a:rPr lang="en-CA" sz="1100" b="0" i="0" u="none" strike="noStrike">
              <a:solidFill>
                <a:schemeClr val="dk1"/>
              </a:solidFill>
              <a:effectLst/>
              <a:latin typeface="+mn-lt"/>
              <a:ea typeface="+mn-ea"/>
              <a:cs typeface="+mn-cs"/>
            </a:rPr>
            <a:t>51.7</a:t>
          </a:r>
          <a:r>
            <a:rPr lang="en-CA" sz="1200"/>
            <a:t> </a:t>
          </a:r>
          <a:r>
            <a:rPr lang="en-CA" sz="1100" b="0" i="0" u="none" strike="noStrike">
              <a:solidFill>
                <a:schemeClr val="dk1"/>
              </a:solidFill>
              <a:effectLst/>
              <a:latin typeface="+mn-lt"/>
              <a:ea typeface="+mn-ea"/>
              <a:cs typeface="+mn-cs"/>
            </a:rPr>
            <a:t>61610</a:t>
          </a:r>
          <a:r>
            <a:rPr lang="en-CA" sz="1200"/>
            <a:t> </a:t>
          </a:r>
          <a:r>
            <a:rPr lang="en-CA" sz="1100" b="0" i="0" u="none" strike="noStrike">
              <a:solidFill>
                <a:schemeClr val="dk1"/>
              </a:solidFill>
              <a:effectLst/>
              <a:latin typeface="+mn-lt"/>
              <a:ea typeface="+mn-ea"/>
              <a:cs typeface="+mn-cs"/>
            </a:rPr>
            <a:t>2</a:t>
          </a:r>
          <a:r>
            <a:rPr lang="en-CA" sz="1200"/>
            <a:t> </a:t>
          </a:r>
          <a:r>
            <a:rPr lang="en-CA" sz="1100" b="0" i="0" u="none" strike="noStrike">
              <a:solidFill>
                <a:schemeClr val="dk1"/>
              </a:solidFill>
              <a:effectLst/>
              <a:latin typeface="+mn-lt"/>
              <a:ea typeface="+mn-ea"/>
              <a:cs typeface="+mn-cs"/>
            </a:rPr>
            <a:t>2537A</a:t>
          </a:r>
          <a:r>
            <a:rPr lang="en-CA" sz="1200"/>
            <a:t> </a:t>
          </a:r>
          <a:r>
            <a:rPr lang="en-CA" sz="1100" b="0" i="0" u="none" strike="noStrike">
              <a:solidFill>
                <a:schemeClr val="dk1"/>
              </a:solidFill>
              <a:effectLst/>
              <a:latin typeface="+mn-lt"/>
              <a:ea typeface="+mn-ea"/>
              <a:cs typeface="+mn-cs"/>
            </a:rPr>
            <a:t>30</a:t>
          </a:r>
          <a:r>
            <a:rPr lang="en-CA" sz="1200"/>
            <a:t> </a:t>
          </a:r>
          <a:r>
            <a:rPr lang="en-CA" sz="1100" b="0" i="0" u="none" strike="noStrike">
              <a:solidFill>
                <a:schemeClr val="dk1"/>
              </a:solidFill>
              <a:effectLst/>
              <a:latin typeface="+mn-lt"/>
              <a:ea typeface="+mn-ea"/>
              <a:cs typeface="+mn-cs"/>
            </a:rPr>
            <a:t>30 ppm:2537A   2 ppm:61610</a:t>
          </a:r>
          <a:r>
            <a:rPr lang="en-CA" sz="1200"/>
            <a:t> </a:t>
          </a:r>
          <a:r>
            <a:rPr lang="en-CA" sz="1100" b="0" i="0" u="none" strike="noStrike">
              <a:solidFill>
                <a:schemeClr val="dk1"/>
              </a:solidFill>
              <a:effectLst/>
              <a:latin typeface="+mn-lt"/>
              <a:ea typeface="+mn-ea"/>
              <a:cs typeface="+mn-cs"/>
            </a:rPr>
            <a:t>36.9</a:t>
          </a:r>
          <a:r>
            <a:rPr lang="en-CA" sz="1200"/>
            <a:t> </a:t>
          </a:r>
          <a:r>
            <a:rPr lang="en-CA" sz="1100" b="0" i="0" u="none" strike="noStrike">
              <a:solidFill>
                <a:schemeClr val="dk1"/>
              </a:solidFill>
              <a:effectLst/>
              <a:latin typeface="+mn-lt"/>
              <a:ea typeface="+mn-ea"/>
              <a:cs typeface="+mn-cs"/>
            </a:rPr>
            <a:t>61610</a:t>
          </a:r>
          <a:r>
            <a:rPr lang="en-CA" sz="1200"/>
            <a:t> </a:t>
          </a:r>
          <a:r>
            <a:rPr lang="en-CA" sz="1100" b="0" i="0" u="none" strike="noStrike">
              <a:solidFill>
                <a:schemeClr val="dk1"/>
              </a:solidFill>
              <a:effectLst/>
              <a:latin typeface="+mn-lt"/>
              <a:ea typeface="+mn-ea"/>
              <a:cs typeface="+mn-cs"/>
            </a:rPr>
            <a:t>2</a:t>
          </a:r>
          <a:r>
            <a:rPr lang="en-CA" sz="1200"/>
            <a:t> </a:t>
          </a:r>
          <a:r>
            <a:rPr lang="en-CA" sz="1100" b="0" i="0" u="none" strike="noStrike">
              <a:solidFill>
                <a:schemeClr val="dk1"/>
              </a:solidFill>
              <a:effectLst/>
              <a:latin typeface="+mn-lt"/>
              <a:ea typeface="+mn-ea"/>
              <a:cs typeface="+mn-cs"/>
            </a:rPr>
            <a:t>2537A</a:t>
          </a:r>
          <a:r>
            <a:rPr lang="en-CA" sz="1200"/>
            <a:t> </a:t>
          </a:r>
          <a:r>
            <a:rPr lang="en-CA" sz="1100" b="0" i="0" u="none" strike="noStrike">
              <a:solidFill>
                <a:schemeClr val="dk1"/>
              </a:solidFill>
              <a:effectLst/>
              <a:latin typeface="+mn-lt"/>
              <a:ea typeface="+mn-ea"/>
              <a:cs typeface="+mn-cs"/>
            </a:rPr>
            <a:t>40</a:t>
          </a:r>
          <a:r>
            <a:rPr lang="en-CA" sz="1200"/>
            <a:t> </a:t>
          </a:r>
          <a:r>
            <a:rPr lang="en-CA" sz="1100" b="0" i="0" u="none" strike="noStrike">
              <a:solidFill>
                <a:schemeClr val="dk1"/>
              </a:solidFill>
              <a:effectLst/>
              <a:latin typeface="+mn-lt"/>
              <a:ea typeface="+mn-ea"/>
              <a:cs typeface="+mn-cs"/>
            </a:rPr>
            <a:t>40 ppm:2537A   2 ppm:61610</a:t>
          </a:r>
          <a:r>
            <a:rPr lang="en-CA" sz="1200"/>
            <a:t> </a:t>
          </a:r>
          <a:r>
            <a:rPr lang="en-CA" sz="1100" b="0" i="0" u="none" strike="noStrike">
              <a:solidFill>
                <a:schemeClr val="dk1"/>
              </a:solidFill>
              <a:effectLst/>
              <a:latin typeface="+mn-lt"/>
              <a:ea typeface="+mn-ea"/>
              <a:cs typeface="+mn-cs"/>
            </a:rPr>
            <a:t>34.3</a:t>
          </a:r>
          <a:r>
            <a:rPr lang="en-CA" sz="1200"/>
            <a:t> </a:t>
          </a:r>
          <a:r>
            <a:rPr lang="en-CA" sz="1100" b="0" i="0" u="none" strike="noStrike">
              <a:solidFill>
                <a:schemeClr val="dk1"/>
              </a:solidFill>
              <a:effectLst/>
              <a:latin typeface="+mn-lt"/>
              <a:ea typeface="+mn-ea"/>
              <a:cs typeface="+mn-cs"/>
            </a:rPr>
            <a:t>61610</a:t>
          </a:r>
          <a:r>
            <a:rPr lang="en-CA" sz="1200"/>
            <a:t> </a:t>
          </a:r>
          <a:r>
            <a:rPr lang="en-CA" sz="1100" b="0" i="0" u="none" strike="noStrike">
              <a:solidFill>
                <a:schemeClr val="dk1"/>
              </a:solidFill>
              <a:effectLst/>
              <a:latin typeface="+mn-lt"/>
              <a:ea typeface="+mn-ea"/>
              <a:cs typeface="+mn-cs"/>
            </a:rPr>
            <a:t>2</a:t>
          </a:r>
          <a:r>
            <a:rPr lang="en-CA" sz="1200"/>
            <a:t> </a:t>
          </a:r>
          <a:r>
            <a:rPr lang="en-CA" sz="1100" b="0" i="0" u="none" strike="noStrike">
              <a:solidFill>
                <a:schemeClr val="dk1"/>
              </a:solidFill>
              <a:effectLst/>
              <a:latin typeface="+mn-lt"/>
              <a:ea typeface="+mn-ea"/>
              <a:cs typeface="+mn-cs"/>
            </a:rPr>
            <a:t>2537A</a:t>
          </a:r>
          <a:r>
            <a:rPr lang="en-CA" sz="1200"/>
            <a:t> </a:t>
          </a:r>
          <a:r>
            <a:rPr lang="en-CA" sz="1100" b="0" i="0" u="none" strike="noStrike">
              <a:solidFill>
                <a:schemeClr val="dk1"/>
              </a:solidFill>
              <a:effectLst/>
              <a:latin typeface="+mn-lt"/>
              <a:ea typeface="+mn-ea"/>
              <a:cs typeface="+mn-cs"/>
            </a:rPr>
            <a:t>50</a:t>
          </a:r>
          <a:r>
            <a:rPr lang="en-CA" sz="1200"/>
            <a:t> </a:t>
          </a:r>
          <a:r>
            <a:rPr lang="en-CA" sz="1100" b="0" i="0" u="none" strike="noStrike">
              <a:solidFill>
                <a:schemeClr val="dk1"/>
              </a:solidFill>
              <a:effectLst/>
              <a:latin typeface="+mn-lt"/>
              <a:ea typeface="+mn-ea"/>
              <a:cs typeface="+mn-cs"/>
            </a:rPr>
            <a:t>50 ppm:2537A   2 ppm:61610</a:t>
          </a:r>
          <a:r>
            <a:rPr lang="en-CA" sz="1200"/>
            <a:t> </a:t>
          </a:r>
          <a:r>
            <a:rPr lang="en-CA" sz="1100" b="0" i="0" u="none" strike="noStrike">
              <a:solidFill>
                <a:schemeClr val="dk1"/>
              </a:solidFill>
              <a:effectLst/>
              <a:latin typeface="+mn-lt"/>
              <a:ea typeface="+mn-ea"/>
              <a:cs typeface="+mn-cs"/>
            </a:rPr>
            <a:t>41.2</a:t>
          </a:r>
          <a:r>
            <a:rPr lang="en-CA" sz="1200"/>
            <a:t> </a:t>
          </a:r>
          <a:endParaRPr lang="en-CA" sz="1200" b="1"/>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68580</xdr:rowOff>
        </xdr:from>
        <xdr:to>
          <xdr:col>0</xdr:col>
          <xdr:colOff>0</xdr:colOff>
          <xdr:row>1</xdr:row>
          <xdr:rowOff>144780</xdr:rowOff>
        </xdr:to>
        <xdr:sp macro="" textlink="">
          <xdr:nvSpPr>
            <xdr:cNvPr id="24577" name="Button 1" hidden="1">
              <a:extLst>
                <a:ext uri="{63B3BB69-23CF-44E3-9099-C40C66FF867C}">
                  <a14:compatExt spid="_x0000_s24577"/>
                </a:ext>
                <a:ext uri="{FF2B5EF4-FFF2-40B4-BE49-F238E27FC236}">
                  <a16:creationId xmlns:a16="http://schemas.microsoft.com/office/drawing/2014/main" id="{00000000-0008-0000-0200-00000160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CA" sz="1100" b="0" i="0" u="none" strike="noStrike" baseline="0">
                  <a:solidFill>
                    <a:srgbClr val="000000"/>
                  </a:solidFill>
                  <a:latin typeface="Calibri"/>
                  <a:cs typeface="Calibri"/>
                </a:rPr>
                <a:t>Reset Set-Jar Order</a:t>
              </a:r>
            </a:p>
          </xdr:txBody>
        </xdr:sp>
        <xdr:clientData fPrintsWithSheet="0"/>
      </xdr:twoCellAnchor>
    </mc:Choice>
    <mc:Fallback/>
  </mc:AlternateContent>
  <xdr:twoCellAnchor>
    <xdr:from>
      <xdr:col>7</xdr:col>
      <xdr:colOff>317500</xdr:colOff>
      <xdr:row>2</xdr:row>
      <xdr:rowOff>14811</xdr:rowOff>
    </xdr:from>
    <xdr:to>
      <xdr:col>26</xdr:col>
      <xdr:colOff>29666</xdr:colOff>
      <xdr:row>30</xdr:row>
      <xdr:rowOff>95249</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0.12467</cdr:x>
      <cdr:y>0.0337</cdr:y>
    </cdr:from>
    <cdr:to>
      <cdr:x>0.34518</cdr:x>
      <cdr:y>0.10678</cdr:y>
    </cdr:to>
    <cdr:sp macro="" textlink="">
      <cdr:nvSpPr>
        <cdr:cNvPr id="2" name="TextBox 1">
          <a:extLst xmlns:a="http://schemas.openxmlformats.org/drawingml/2006/main">
            <a:ext uri="{FF2B5EF4-FFF2-40B4-BE49-F238E27FC236}">
              <a16:creationId xmlns:a16="http://schemas.microsoft.com/office/drawing/2014/main" id="{25994ED0-8205-4ECA-B4FA-07DAEDF09A38}"/>
            </a:ext>
          </a:extLst>
        </cdr:cNvPr>
        <cdr:cNvSpPr txBox="1"/>
      </cdr:nvSpPr>
      <cdr:spPr>
        <a:xfrm xmlns:a="http://schemas.openxmlformats.org/drawingml/2006/main">
          <a:off x="1418168" y="175689"/>
          <a:ext cx="250825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400" b="1"/>
            <a:t>Exp 3 - Coag screen w/</a:t>
          </a:r>
          <a:r>
            <a:rPr lang="en-CA" sz="1400" b="1" baseline="0"/>
            <a:t> 8181</a:t>
          </a:r>
          <a:endParaRPr lang="en-CA" sz="1400" b="1"/>
        </a:p>
      </cdr:txBody>
    </cdr:sp>
  </cdr:relSizeAnchor>
  <cdr:relSizeAnchor xmlns:cdr="http://schemas.openxmlformats.org/drawingml/2006/chartDrawing">
    <cdr:from>
      <cdr:x>0.44362</cdr:x>
      <cdr:y>0.03613</cdr:y>
    </cdr:from>
    <cdr:to>
      <cdr:x>0.66412</cdr:x>
      <cdr:y>0.10922</cdr:y>
    </cdr:to>
    <cdr:sp macro="" textlink="">
      <cdr:nvSpPr>
        <cdr:cNvPr id="3" name="TextBox 1">
          <a:extLst xmlns:a="http://schemas.openxmlformats.org/drawingml/2006/main">
            <a:ext uri="{FF2B5EF4-FFF2-40B4-BE49-F238E27FC236}">
              <a16:creationId xmlns:a16="http://schemas.microsoft.com/office/drawing/2014/main" id="{CA24BC71-35CE-404D-8E23-D44C906F585B}"/>
            </a:ext>
          </a:extLst>
        </cdr:cNvPr>
        <cdr:cNvSpPr txBox="1"/>
      </cdr:nvSpPr>
      <cdr:spPr>
        <a:xfrm xmlns:a="http://schemas.openxmlformats.org/drawingml/2006/main">
          <a:off x="5046133" y="188383"/>
          <a:ext cx="2508250" cy="3810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CA" sz="1400" b="1"/>
            <a:t>Exp 4 - Coag screen w/ 7767</a:t>
          </a:r>
        </a:p>
      </cdr:txBody>
    </cdr:sp>
  </cdr:relSizeAnchor>
  <cdr:relSizeAnchor xmlns:cdr="http://schemas.openxmlformats.org/drawingml/2006/chartDrawing">
    <cdr:from>
      <cdr:x>0.76461</cdr:x>
      <cdr:y>0.0341</cdr:y>
    </cdr:from>
    <cdr:to>
      <cdr:x>0.98511</cdr:x>
      <cdr:y>0.10719</cdr:y>
    </cdr:to>
    <cdr:sp macro="" textlink="">
      <cdr:nvSpPr>
        <cdr:cNvPr id="4" name="TextBox 1">
          <a:extLst xmlns:a="http://schemas.openxmlformats.org/drawingml/2006/main">
            <a:ext uri="{FF2B5EF4-FFF2-40B4-BE49-F238E27FC236}">
              <a16:creationId xmlns:a16="http://schemas.microsoft.com/office/drawing/2014/main" id="{CA24BC71-35CE-404D-8E23-D44C906F585B}"/>
            </a:ext>
          </a:extLst>
        </cdr:cNvPr>
        <cdr:cNvSpPr txBox="1"/>
      </cdr:nvSpPr>
      <cdr:spPr>
        <a:xfrm xmlns:a="http://schemas.openxmlformats.org/drawingml/2006/main">
          <a:off x="8697416" y="177800"/>
          <a:ext cx="2508250" cy="3810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CA" sz="1400" b="1"/>
            <a:t>Exp 5 - Coag screen</a:t>
          </a:r>
          <a:r>
            <a:rPr lang="en-CA" sz="1400" b="1" baseline="0"/>
            <a:t> w/ 7757</a:t>
          </a:r>
          <a:endParaRPr lang="en-CA" sz="1400" b="1"/>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lab-my.sharepoint.com/Users/RalphCo/Desktop/ESSO%20COLD%20LAKE/Jar%20testing/Jar%20Test%20Results%20with%20Graphs%202017%20-%20Nabiy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L%20Jar%20Testing%20Results%20July%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r Test Results"/>
      <sheetName val="Blend Ratios"/>
      <sheetName val="Qualitative Ranking"/>
      <sheetName val="Select results 2-component"/>
      <sheetName val="Select results 1-component"/>
      <sheetName val="Formatted Results"/>
      <sheetName val="Graphs"/>
      <sheetName val="Set 1-4"/>
      <sheetName val="Set 5-8"/>
      <sheetName val="Set 9-12"/>
      <sheetName val="Set 13-15"/>
      <sheetName val="Aug samples for Zeta"/>
      <sheetName val="July 2017 Plant Samples Zeta"/>
      <sheetName val="Exp Zeta Results"/>
      <sheetName val="Print Sheets"/>
      <sheetName val="Jar Test Results with Graphs 20"/>
    </sheetNames>
    <definedNames>
      <definedName name="CopyandRese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end Ratio"/>
      <sheetName val="Procedure"/>
      <sheetName val="July 2022 - Phase G"/>
      <sheetName val="PHASE G - Exp 1 &amp; 2"/>
      <sheetName val="PHASE G - Floc &amp; coag Screen"/>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4B89B55-5545-4A9B-8902-C6B8C1048E68}" name="Table242675678412131423910459111213141516" displayName="Table242675678412131423910459111213141516" ref="B1:G14" totalsRowShown="0" headerRowDxfId="15" dataDxfId="14">
  <autoFilter ref="B1:G14" xr:uid="{088B09BC-8211-4898-9168-F7BBCFFB11EA}"/>
  <tableColumns count="6">
    <tableColumn id="13" xr3:uid="{E88BA8B9-F464-4537-A4C1-F4E578BEC7C0}" name="Flocculant Used" dataDxfId="13"/>
    <tableColumn id="5" xr3:uid="{12368A1F-C287-4F16-9042-3DB4CD2FD9F7}" name="Floc ppm" dataDxfId="12"/>
    <tableColumn id="6" xr3:uid="{2CFC3B4D-F62C-4E4A-8772-063A9B2E62F6}" name="Coagulant Used" dataDxfId="11"/>
    <tableColumn id="12" xr3:uid="{398DE1CD-319D-4486-B020-58BD5FAC8ACE}" name="Coag ppm" dataDxfId="10"/>
    <tableColumn id="7" xr3:uid="{DE1B232C-3CBC-45D6-9BA6-3C17AA560BD0}" name="Chemicals" dataDxfId="9"/>
    <tableColumn id="10" xr3:uid="{ACC8EED8-4D5F-447F-8213-DFA7478FBB1D}" name="NTU"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7BC2B2-B6EF-46C3-B5F7-F7EEDF7050B8}" name="Table24267567841216462" displayName="Table24267567841216462" ref="B3:G24" totalsRowShown="0" headerRowDxfId="7" dataDxfId="6">
  <autoFilter ref="B3:G24" xr:uid="{00000000-0009-0000-0100-00000B000000}"/>
  <tableColumns count="6">
    <tableColumn id="13" xr3:uid="{353C3663-BBC9-46E5-A86E-A62EE34B2A02}" name="Flocculant Used" dataDxfId="5"/>
    <tableColumn id="5" xr3:uid="{CAE9001B-CD8A-4BB8-B59F-CDD35BFC34A4}" name="Floc ppm" dataDxfId="4"/>
    <tableColumn id="6" xr3:uid="{69C08BD7-21C0-4FB3-B316-C7529D20984E}" name="Coagulant Used" dataDxfId="3"/>
    <tableColumn id="12" xr3:uid="{B69F094F-27B7-4F12-818D-87E69FD395FF}" name="Coag ppm" dataDxfId="2"/>
    <tableColumn id="7" xr3:uid="{1D095312-DB92-469D-B61D-30E14755E196}" name="Chemicals" dataDxfId="1"/>
    <tableColumn id="10" xr3:uid="{28AB681E-7971-4503-A0FA-12B3A7536D43}" name="NT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5862-2E17-4B5D-AFDE-01AEEF73E508}">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0786-DC96-4378-BEDB-1CD664D3EDC5}">
  <dimension ref="A1:M33"/>
  <sheetViews>
    <sheetView tabSelected="1" zoomScaleNormal="100" workbookViewId="0">
      <pane ySplit="3" topLeftCell="A4" activePane="bottomLeft" state="frozen"/>
      <selection pane="bottomLeft" activeCell="A16" sqref="A16:A21"/>
    </sheetView>
  </sheetViews>
  <sheetFormatPr defaultRowHeight="14.4" x14ac:dyDescent="0.3"/>
  <cols>
    <col min="7" max="7" width="24.44140625" bestFit="1" customWidth="1"/>
    <col min="10" max="12" width="0" hidden="1" customWidth="1"/>
    <col min="13" max="13" width="27.6640625" customWidth="1"/>
  </cols>
  <sheetData>
    <row r="1" spans="1:13" x14ac:dyDescent="0.3">
      <c r="A1" s="22" t="s">
        <v>23</v>
      </c>
      <c r="B1" s="22"/>
      <c r="C1" s="22"/>
      <c r="D1" s="22"/>
    </row>
    <row r="2" spans="1:13" x14ac:dyDescent="0.3">
      <c r="A2" s="28" t="s">
        <v>0</v>
      </c>
      <c r="B2" s="28" t="s">
        <v>1</v>
      </c>
      <c r="C2" s="28" t="s">
        <v>2</v>
      </c>
      <c r="D2" s="29" t="s">
        <v>3</v>
      </c>
      <c r="E2" s="29" t="s">
        <v>4</v>
      </c>
      <c r="F2" s="29" t="s">
        <v>3</v>
      </c>
      <c r="G2" s="28" t="s">
        <v>5</v>
      </c>
      <c r="H2" s="29" t="s">
        <v>6</v>
      </c>
      <c r="I2" s="29" t="s">
        <v>7</v>
      </c>
      <c r="J2" s="29" t="s">
        <v>8</v>
      </c>
      <c r="K2" s="29" t="s">
        <v>9</v>
      </c>
      <c r="L2" s="29" t="s">
        <v>10</v>
      </c>
      <c r="M2" s="29" t="s">
        <v>11</v>
      </c>
    </row>
    <row r="3" spans="1:13" x14ac:dyDescent="0.3">
      <c r="A3" s="28"/>
      <c r="B3" s="28"/>
      <c r="C3" s="28"/>
      <c r="D3" s="29"/>
      <c r="E3" s="29"/>
      <c r="F3" s="29"/>
      <c r="G3" s="28"/>
      <c r="H3" s="29"/>
      <c r="I3" s="29"/>
      <c r="J3" s="29"/>
      <c r="K3" s="29"/>
      <c r="L3" s="29"/>
      <c r="M3" s="29"/>
    </row>
    <row r="4" spans="1:13" x14ac:dyDescent="0.3">
      <c r="A4" s="26">
        <v>1</v>
      </c>
      <c r="B4" s="1">
        <v>1</v>
      </c>
      <c r="C4" s="1" t="s">
        <v>12</v>
      </c>
      <c r="D4" s="1"/>
      <c r="E4" s="1" t="s">
        <v>12</v>
      </c>
      <c r="F4" s="1"/>
      <c r="G4" s="1" t="str">
        <f t="shared" ref="G4:G33" si="0">F4&amp;" ppm:"&amp;E4&amp;"   "&amp;D4&amp;" ppm:"&amp;C4</f>
        <v xml:space="preserve"> ppm:blank    ppm:blank</v>
      </c>
      <c r="H4" s="1">
        <v>238</v>
      </c>
      <c r="I4" s="1">
        <f>RANK(H4,H4:H9,1)</f>
        <v>5</v>
      </c>
      <c r="J4" s="27">
        <f>MAX(H4:H9)</f>
        <v>249</v>
      </c>
      <c r="K4" s="27">
        <f>MIN(H4:H9)</f>
        <v>73.7</v>
      </c>
      <c r="L4" s="26">
        <f t="shared" ref="L4" si="1">+(J4-K4)</f>
        <v>175.3</v>
      </c>
      <c r="M4" s="23" t="s">
        <v>24</v>
      </c>
    </row>
    <row r="5" spans="1:13" x14ac:dyDescent="0.3">
      <c r="A5" s="26"/>
      <c r="B5" s="1">
        <v>2</v>
      </c>
      <c r="C5" s="1">
        <v>8181</v>
      </c>
      <c r="D5" s="1">
        <v>1</v>
      </c>
      <c r="E5" s="1" t="s">
        <v>20</v>
      </c>
      <c r="F5" s="1">
        <v>25</v>
      </c>
      <c r="G5" s="1" t="str">
        <f t="shared" si="0"/>
        <v>25 ppm:2537A   1 ppm:8181</v>
      </c>
      <c r="H5" s="1">
        <v>249</v>
      </c>
      <c r="I5" s="1">
        <f>RANK(H5,H4:H9,1)</f>
        <v>6</v>
      </c>
      <c r="J5" s="27"/>
      <c r="K5" s="27"/>
      <c r="L5" s="26"/>
      <c r="M5" s="24"/>
    </row>
    <row r="6" spans="1:13" x14ac:dyDescent="0.3">
      <c r="A6" s="26"/>
      <c r="B6" s="1">
        <v>3</v>
      </c>
      <c r="C6" s="1">
        <v>8181</v>
      </c>
      <c r="D6" s="1">
        <v>1.5</v>
      </c>
      <c r="E6" s="1" t="s">
        <v>20</v>
      </c>
      <c r="F6" s="1">
        <v>25</v>
      </c>
      <c r="G6" s="1" t="str">
        <f t="shared" si="0"/>
        <v>25 ppm:2537A   1.5 ppm:8181</v>
      </c>
      <c r="H6" s="1">
        <v>165</v>
      </c>
      <c r="I6" s="1">
        <f>RANK(H6,H4:H9,1)</f>
        <v>4</v>
      </c>
      <c r="J6" s="27"/>
      <c r="K6" s="27"/>
      <c r="L6" s="26"/>
      <c r="M6" s="24"/>
    </row>
    <row r="7" spans="1:13" x14ac:dyDescent="0.3">
      <c r="A7" s="26"/>
      <c r="B7" s="1">
        <v>4</v>
      </c>
      <c r="C7" s="1">
        <v>8181</v>
      </c>
      <c r="D7" s="1">
        <v>1.75</v>
      </c>
      <c r="E7" s="1" t="s">
        <v>20</v>
      </c>
      <c r="F7" s="1">
        <v>25</v>
      </c>
      <c r="G7" s="1" t="str">
        <f t="shared" si="0"/>
        <v>25 ppm:2537A   1.75 ppm:8181</v>
      </c>
      <c r="H7" s="1">
        <v>133</v>
      </c>
      <c r="I7" s="1">
        <f>RANK(H7,H4:H9,1)</f>
        <v>3</v>
      </c>
      <c r="J7" s="27"/>
      <c r="K7" s="27"/>
      <c r="L7" s="26"/>
      <c r="M7" s="24"/>
    </row>
    <row r="8" spans="1:13" x14ac:dyDescent="0.3">
      <c r="A8" s="26"/>
      <c r="B8" s="1">
        <v>5</v>
      </c>
      <c r="C8" s="1">
        <v>8181</v>
      </c>
      <c r="D8" s="1">
        <v>2</v>
      </c>
      <c r="E8" s="1" t="s">
        <v>20</v>
      </c>
      <c r="F8" s="1">
        <v>25</v>
      </c>
      <c r="G8" s="1" t="str">
        <f t="shared" si="0"/>
        <v>25 ppm:2537A   2 ppm:8181</v>
      </c>
      <c r="H8" s="1">
        <v>113</v>
      </c>
      <c r="I8" s="1">
        <f>RANK(H8,H4:H9,1)</f>
        <v>2</v>
      </c>
      <c r="J8" s="27"/>
      <c r="K8" s="27"/>
      <c r="L8" s="26"/>
      <c r="M8" s="24"/>
    </row>
    <row r="9" spans="1:13" x14ac:dyDescent="0.3">
      <c r="A9" s="26"/>
      <c r="B9" s="1">
        <v>6</v>
      </c>
      <c r="C9" s="1">
        <v>8181</v>
      </c>
      <c r="D9" s="1">
        <v>3</v>
      </c>
      <c r="E9" s="1" t="s">
        <v>20</v>
      </c>
      <c r="F9" s="1">
        <v>25</v>
      </c>
      <c r="G9" s="1" t="str">
        <f t="shared" si="0"/>
        <v>25 ppm:2537A   3 ppm:8181</v>
      </c>
      <c r="H9" s="1">
        <v>73.7</v>
      </c>
      <c r="I9" s="1">
        <f>RANK(H9,H4:H9,1)</f>
        <v>1</v>
      </c>
      <c r="J9" s="27"/>
      <c r="K9" s="27"/>
      <c r="L9" s="26"/>
      <c r="M9" s="25"/>
    </row>
    <row r="10" spans="1:13" x14ac:dyDescent="0.3">
      <c r="A10" s="30">
        <v>2</v>
      </c>
      <c r="B10" s="2">
        <v>1</v>
      </c>
      <c r="C10" s="2" t="s">
        <v>12</v>
      </c>
      <c r="D10" s="2"/>
      <c r="E10" s="2"/>
      <c r="F10" s="2"/>
      <c r="G10" s="2" t="str">
        <f t="shared" si="0"/>
        <v xml:space="preserve"> ppm:    ppm:blank</v>
      </c>
      <c r="H10" s="2">
        <v>307</v>
      </c>
      <c r="I10" s="2">
        <f>RANK(H10,H10:H15,1)</f>
        <v>6</v>
      </c>
      <c r="J10" s="31">
        <f>MAX(H10:H15)</f>
        <v>307</v>
      </c>
      <c r="K10" s="31">
        <f>MIN(H10:H15)</f>
        <v>48.7</v>
      </c>
      <c r="L10" s="30">
        <f t="shared" ref="L10" si="2">+(J10-K10)</f>
        <v>258.3</v>
      </c>
      <c r="M10" s="32" t="s">
        <v>25</v>
      </c>
    </row>
    <row r="11" spans="1:13" x14ac:dyDescent="0.3">
      <c r="A11" s="30"/>
      <c r="B11" s="2">
        <v>2</v>
      </c>
      <c r="C11" s="2">
        <v>8181</v>
      </c>
      <c r="D11" s="2">
        <v>1</v>
      </c>
      <c r="E11" s="2" t="s">
        <v>20</v>
      </c>
      <c r="F11" s="2">
        <v>0</v>
      </c>
      <c r="G11" s="2" t="str">
        <f t="shared" si="0"/>
        <v>0 ppm:2537A   1 ppm:8181</v>
      </c>
      <c r="H11" s="2">
        <v>236</v>
      </c>
      <c r="I11" s="2">
        <f>RANK(H11,H10:H15,1)</f>
        <v>5</v>
      </c>
      <c r="J11" s="31"/>
      <c r="K11" s="31"/>
      <c r="L11" s="30"/>
      <c r="M11" s="33"/>
    </row>
    <row r="12" spans="1:13" x14ac:dyDescent="0.3">
      <c r="A12" s="30"/>
      <c r="B12" s="2">
        <v>3</v>
      </c>
      <c r="C12" s="2">
        <v>8181</v>
      </c>
      <c r="D12" s="2">
        <v>2</v>
      </c>
      <c r="E12" s="2" t="s">
        <v>20</v>
      </c>
      <c r="F12" s="2">
        <v>0</v>
      </c>
      <c r="G12" s="2" t="str">
        <f t="shared" si="0"/>
        <v>0 ppm:2537A   2 ppm:8181</v>
      </c>
      <c r="H12" s="2">
        <v>186</v>
      </c>
      <c r="I12" s="2">
        <f>RANK(H12,H10:H15,1)</f>
        <v>3</v>
      </c>
      <c r="J12" s="31"/>
      <c r="K12" s="31"/>
      <c r="L12" s="30"/>
      <c r="M12" s="33"/>
    </row>
    <row r="13" spans="1:13" x14ac:dyDescent="0.3">
      <c r="A13" s="30"/>
      <c r="B13" s="2">
        <v>4</v>
      </c>
      <c r="C13" s="2">
        <v>7767</v>
      </c>
      <c r="D13" s="2">
        <v>1</v>
      </c>
      <c r="E13" s="2" t="s">
        <v>20</v>
      </c>
      <c r="F13" s="2">
        <v>25</v>
      </c>
      <c r="G13" s="2" t="str">
        <f t="shared" si="0"/>
        <v>25 ppm:2537A   1 ppm:7767</v>
      </c>
      <c r="H13" s="2">
        <v>48.7</v>
      </c>
      <c r="I13" s="2">
        <f>RANK(H13,H10:H15,1)</f>
        <v>1</v>
      </c>
      <c r="J13" s="31"/>
      <c r="K13" s="31"/>
      <c r="L13" s="30"/>
      <c r="M13" s="33"/>
    </row>
    <row r="14" spans="1:13" x14ac:dyDescent="0.3">
      <c r="A14" s="30"/>
      <c r="B14" s="2">
        <v>5</v>
      </c>
      <c r="C14" s="2">
        <v>7878</v>
      </c>
      <c r="D14" s="2">
        <v>1</v>
      </c>
      <c r="E14" s="2" t="s">
        <v>20</v>
      </c>
      <c r="F14" s="2">
        <v>25</v>
      </c>
      <c r="G14" s="2" t="str">
        <f t="shared" si="0"/>
        <v>25 ppm:2537A   1 ppm:7878</v>
      </c>
      <c r="H14" s="2">
        <v>84.2</v>
      </c>
      <c r="I14" s="2">
        <f>RANK(H14,H10:H15,1)</f>
        <v>2</v>
      </c>
      <c r="J14" s="31"/>
      <c r="K14" s="31"/>
      <c r="L14" s="30"/>
      <c r="M14" s="33"/>
    </row>
    <row r="15" spans="1:13" x14ac:dyDescent="0.3">
      <c r="A15" s="30"/>
      <c r="B15" s="2">
        <v>6</v>
      </c>
      <c r="C15" s="2">
        <v>7757</v>
      </c>
      <c r="D15" s="2">
        <v>1</v>
      </c>
      <c r="E15" s="2" t="s">
        <v>20</v>
      </c>
      <c r="F15" s="2">
        <v>25</v>
      </c>
      <c r="G15" s="2" t="str">
        <f t="shared" si="0"/>
        <v>25 ppm:2537A   1 ppm:7757</v>
      </c>
      <c r="H15" s="2">
        <v>191</v>
      </c>
      <c r="I15" s="2">
        <f>RANK(H15,H10:H15,1)</f>
        <v>4</v>
      </c>
      <c r="J15" s="31"/>
      <c r="K15" s="31"/>
      <c r="L15" s="30"/>
      <c r="M15" s="34"/>
    </row>
    <row r="16" spans="1:13" ht="14.4" customHeight="1" x14ac:dyDescent="0.3">
      <c r="A16" s="26">
        <v>3</v>
      </c>
      <c r="B16" s="1">
        <v>1</v>
      </c>
      <c r="C16" s="1" t="s">
        <v>12</v>
      </c>
      <c r="D16" s="1"/>
      <c r="E16" s="1" t="s">
        <v>12</v>
      </c>
      <c r="F16" s="1"/>
      <c r="G16" s="1" t="str">
        <f t="shared" ref="G16:G21" si="3">F16&amp;" ppm:"&amp;E16&amp;"   "&amp;D16&amp;" ppm:"&amp;C16</f>
        <v xml:space="preserve"> ppm:blank    ppm:blank</v>
      </c>
      <c r="H16" s="1">
        <v>355</v>
      </c>
      <c r="I16" s="1">
        <f>RANK(H16,H16:H21,1)</f>
        <v>6</v>
      </c>
      <c r="J16" s="27">
        <f>MAX(H16:H21)</f>
        <v>355</v>
      </c>
      <c r="K16" s="27">
        <f>MIN(H16:H21)</f>
        <v>206</v>
      </c>
      <c r="L16" s="26">
        <f t="shared" ref="L16" si="4">+(J16-K16)</f>
        <v>149</v>
      </c>
      <c r="M16" s="23" t="s">
        <v>29</v>
      </c>
    </row>
    <row r="17" spans="1:13" x14ac:dyDescent="0.3">
      <c r="A17" s="26"/>
      <c r="B17" s="1">
        <v>2</v>
      </c>
      <c r="C17" s="1">
        <v>8181</v>
      </c>
      <c r="D17" s="1">
        <v>1</v>
      </c>
      <c r="E17" s="1" t="s">
        <v>20</v>
      </c>
      <c r="F17" s="1">
        <v>10</v>
      </c>
      <c r="G17" s="1" t="str">
        <f t="shared" si="3"/>
        <v>10 ppm:2537A   1 ppm:8181</v>
      </c>
      <c r="H17" s="1">
        <v>247</v>
      </c>
      <c r="I17" s="1">
        <f>RANK(H17,H16:H21,1)</f>
        <v>3</v>
      </c>
      <c r="J17" s="27"/>
      <c r="K17" s="27"/>
      <c r="L17" s="26"/>
      <c r="M17" s="24"/>
    </row>
    <row r="18" spans="1:13" x14ac:dyDescent="0.3">
      <c r="A18" s="26"/>
      <c r="B18" s="1">
        <v>3</v>
      </c>
      <c r="C18" s="1">
        <v>8181</v>
      </c>
      <c r="D18" s="1">
        <v>1</v>
      </c>
      <c r="E18" s="1">
        <v>2490</v>
      </c>
      <c r="F18" s="1">
        <v>10</v>
      </c>
      <c r="G18" s="1" t="str">
        <f t="shared" si="3"/>
        <v>10 ppm:2490   1 ppm:8181</v>
      </c>
      <c r="H18" s="1">
        <v>206</v>
      </c>
      <c r="I18" s="1">
        <f>RANK(H18,H16:H21,1)</f>
        <v>1</v>
      </c>
      <c r="J18" s="27"/>
      <c r="K18" s="27"/>
      <c r="L18" s="26"/>
      <c r="M18" s="24"/>
    </row>
    <row r="19" spans="1:13" x14ac:dyDescent="0.3">
      <c r="A19" s="26"/>
      <c r="B19" s="1">
        <v>4</v>
      </c>
      <c r="C19" s="1">
        <v>8181</v>
      </c>
      <c r="D19" s="1">
        <v>1</v>
      </c>
      <c r="E19" s="1">
        <v>8105</v>
      </c>
      <c r="F19" s="1">
        <v>10</v>
      </c>
      <c r="G19" s="1" t="str">
        <f t="shared" si="3"/>
        <v>10 ppm:8105   1 ppm:8181</v>
      </c>
      <c r="H19" s="1">
        <v>259</v>
      </c>
      <c r="I19" s="1">
        <f>RANK(H19,H16:H21,1)</f>
        <v>5</v>
      </c>
      <c r="J19" s="27"/>
      <c r="K19" s="27"/>
      <c r="L19" s="26"/>
      <c r="M19" s="24"/>
    </row>
    <row r="20" spans="1:13" x14ac:dyDescent="0.3">
      <c r="A20" s="26"/>
      <c r="B20" s="1">
        <v>5</v>
      </c>
      <c r="C20" s="1">
        <v>8181</v>
      </c>
      <c r="D20" s="1">
        <v>1</v>
      </c>
      <c r="E20" s="1" t="s">
        <v>26</v>
      </c>
      <c r="F20" s="1">
        <v>10</v>
      </c>
      <c r="G20" s="1" t="str">
        <f t="shared" si="3"/>
        <v>10 ppm:8105:2537A   1 ppm:8181</v>
      </c>
      <c r="H20" s="1">
        <v>258</v>
      </c>
      <c r="I20" s="1">
        <f>RANK(H20,H16:H21,1)</f>
        <v>4</v>
      </c>
      <c r="J20" s="27"/>
      <c r="K20" s="27"/>
      <c r="L20" s="26"/>
      <c r="M20" s="24"/>
    </row>
    <row r="21" spans="1:13" x14ac:dyDescent="0.3">
      <c r="A21" s="26"/>
      <c r="B21" s="1">
        <v>6</v>
      </c>
      <c r="C21" s="1">
        <v>8181</v>
      </c>
      <c r="D21" s="1">
        <v>1</v>
      </c>
      <c r="E21" s="1">
        <v>1580</v>
      </c>
      <c r="F21" s="1">
        <v>10</v>
      </c>
      <c r="G21" s="1" t="str">
        <f t="shared" si="3"/>
        <v>10 ppm:1580   1 ppm:8181</v>
      </c>
      <c r="H21" s="1">
        <v>235</v>
      </c>
      <c r="I21" s="1">
        <f>RANK(H21,H16:H21,1)</f>
        <v>2</v>
      </c>
      <c r="J21" s="27"/>
      <c r="K21" s="27"/>
      <c r="L21" s="26"/>
      <c r="M21" s="25"/>
    </row>
    <row r="22" spans="1:13" x14ac:dyDescent="0.3">
      <c r="A22" s="30">
        <v>4</v>
      </c>
      <c r="B22" s="2">
        <v>1</v>
      </c>
      <c r="C22" s="2" t="s">
        <v>12</v>
      </c>
      <c r="D22" s="2"/>
      <c r="E22" s="2" t="s">
        <v>12</v>
      </c>
      <c r="F22" s="2"/>
      <c r="G22" s="2" t="str">
        <f t="shared" si="0"/>
        <v xml:space="preserve"> ppm:blank    ppm:blank</v>
      </c>
      <c r="H22" s="2">
        <v>346</v>
      </c>
      <c r="I22" s="2">
        <f>RANK(H22,H22:H27,1)</f>
        <v>6</v>
      </c>
      <c r="J22" s="31">
        <f>MAX(H22:H27)</f>
        <v>346</v>
      </c>
      <c r="K22" s="31">
        <f>MIN(H22:H27)</f>
        <v>69.400000000000006</v>
      </c>
      <c r="L22" s="30">
        <f t="shared" ref="L22" si="5">+(J22-K22)</f>
        <v>276.60000000000002</v>
      </c>
      <c r="M22" s="32" t="s">
        <v>27</v>
      </c>
    </row>
    <row r="23" spans="1:13" x14ac:dyDescent="0.3">
      <c r="A23" s="30"/>
      <c r="B23" s="2">
        <v>2</v>
      </c>
      <c r="C23" s="2">
        <v>7767</v>
      </c>
      <c r="D23" s="2">
        <v>1</v>
      </c>
      <c r="E23" s="2" t="s">
        <v>20</v>
      </c>
      <c r="F23" s="2">
        <v>10</v>
      </c>
      <c r="G23" s="2" t="str">
        <f t="shared" si="0"/>
        <v>10 ppm:2537A   1 ppm:7767</v>
      </c>
      <c r="H23" s="2">
        <v>133</v>
      </c>
      <c r="I23" s="2">
        <f>RANK(H23,H22:H27,1)</f>
        <v>5</v>
      </c>
      <c r="J23" s="31"/>
      <c r="K23" s="31"/>
      <c r="L23" s="30"/>
      <c r="M23" s="33"/>
    </row>
    <row r="24" spans="1:13" x14ac:dyDescent="0.3">
      <c r="A24" s="30"/>
      <c r="B24" s="2">
        <v>3</v>
      </c>
      <c r="C24" s="2">
        <v>7767</v>
      </c>
      <c r="D24" s="2">
        <v>1</v>
      </c>
      <c r="E24" s="2">
        <v>2490</v>
      </c>
      <c r="F24" s="2">
        <v>10</v>
      </c>
      <c r="G24" s="2" t="str">
        <f t="shared" si="0"/>
        <v>10 ppm:2490   1 ppm:7767</v>
      </c>
      <c r="H24" s="2">
        <v>76.7</v>
      </c>
      <c r="I24" s="2">
        <f>RANK(H24,H22:H27,1)</f>
        <v>2</v>
      </c>
      <c r="J24" s="31"/>
      <c r="K24" s="31"/>
      <c r="L24" s="30"/>
      <c r="M24" s="33"/>
    </row>
    <row r="25" spans="1:13" x14ac:dyDescent="0.3">
      <c r="A25" s="30"/>
      <c r="B25" s="2">
        <v>4</v>
      </c>
      <c r="C25" s="2">
        <v>7767</v>
      </c>
      <c r="D25" s="2">
        <v>1</v>
      </c>
      <c r="E25" s="2">
        <v>8105</v>
      </c>
      <c r="F25" s="2">
        <v>10</v>
      </c>
      <c r="G25" s="2" t="str">
        <f t="shared" si="0"/>
        <v>10 ppm:8105   1 ppm:7767</v>
      </c>
      <c r="H25" s="2">
        <v>69.400000000000006</v>
      </c>
      <c r="I25" s="2">
        <f>RANK(H25,H22:H27,1)</f>
        <v>1</v>
      </c>
      <c r="J25" s="31"/>
      <c r="K25" s="31"/>
      <c r="L25" s="30"/>
      <c r="M25" s="33"/>
    </row>
    <row r="26" spans="1:13" x14ac:dyDescent="0.3">
      <c r="A26" s="30"/>
      <c r="B26" s="2">
        <v>5</v>
      </c>
      <c r="C26" s="2">
        <v>7767</v>
      </c>
      <c r="D26" s="2">
        <v>1</v>
      </c>
      <c r="E26" s="2" t="s">
        <v>26</v>
      </c>
      <c r="F26" s="2">
        <v>10</v>
      </c>
      <c r="G26" s="2" t="str">
        <f t="shared" si="0"/>
        <v>10 ppm:8105:2537A   1 ppm:7767</v>
      </c>
      <c r="H26" s="2">
        <v>92.5</v>
      </c>
      <c r="I26" s="2">
        <f>RANK(H26,H22:H27,1)</f>
        <v>3</v>
      </c>
      <c r="J26" s="31"/>
      <c r="K26" s="31"/>
      <c r="L26" s="30"/>
      <c r="M26" s="33"/>
    </row>
    <row r="27" spans="1:13" x14ac:dyDescent="0.3">
      <c r="A27" s="30"/>
      <c r="B27" s="2">
        <v>6</v>
      </c>
      <c r="C27" s="2">
        <v>7767</v>
      </c>
      <c r="D27" s="2">
        <v>1</v>
      </c>
      <c r="E27" s="2">
        <v>1580</v>
      </c>
      <c r="F27" s="2">
        <v>10</v>
      </c>
      <c r="G27" s="2" t="str">
        <f t="shared" si="0"/>
        <v>10 ppm:1580   1 ppm:7767</v>
      </c>
      <c r="H27" s="2">
        <v>112</v>
      </c>
      <c r="I27" s="2">
        <f>RANK(H27,H22:H27,1)</f>
        <v>4</v>
      </c>
      <c r="J27" s="31"/>
      <c r="K27" s="31"/>
      <c r="L27" s="30"/>
      <c r="M27" s="34"/>
    </row>
    <row r="28" spans="1:13" ht="14.4" customHeight="1" x14ac:dyDescent="0.3">
      <c r="A28" s="26">
        <v>5</v>
      </c>
      <c r="B28" s="1">
        <v>1</v>
      </c>
      <c r="C28" s="1" t="s">
        <v>12</v>
      </c>
      <c r="D28" s="1"/>
      <c r="E28" s="1" t="s">
        <v>12</v>
      </c>
      <c r="F28" s="1"/>
      <c r="G28" s="1" t="str">
        <f t="shared" si="0"/>
        <v xml:space="preserve"> ppm:blank    ppm:blank</v>
      </c>
      <c r="H28" s="1">
        <v>281</v>
      </c>
      <c r="I28" s="1">
        <f>RANK(H28,H28:H33,1)</f>
        <v>6</v>
      </c>
      <c r="J28" s="27">
        <f>MAX(H28:H33)</f>
        <v>281</v>
      </c>
      <c r="K28" s="27">
        <f>MIN(H28:H33)</f>
        <v>67.8</v>
      </c>
      <c r="L28" s="26">
        <f t="shared" ref="L28" si="6">+(J28-K28)</f>
        <v>213.2</v>
      </c>
      <c r="M28" s="23" t="s">
        <v>28</v>
      </c>
    </row>
    <row r="29" spans="1:13" x14ac:dyDescent="0.3">
      <c r="A29" s="26"/>
      <c r="B29" s="1">
        <v>2</v>
      </c>
      <c r="C29" s="1">
        <v>7757</v>
      </c>
      <c r="D29" s="1">
        <v>1</v>
      </c>
      <c r="E29" s="1" t="s">
        <v>20</v>
      </c>
      <c r="F29" s="1">
        <v>10</v>
      </c>
      <c r="G29" s="1" t="str">
        <f t="shared" si="0"/>
        <v>10 ppm:2537A   1 ppm:7757</v>
      </c>
      <c r="H29" s="1">
        <v>232</v>
      </c>
      <c r="I29" s="1">
        <f>RANK(H29,H28:H33,1)</f>
        <v>5</v>
      </c>
      <c r="J29" s="27"/>
      <c r="K29" s="27"/>
      <c r="L29" s="26"/>
      <c r="M29" s="24"/>
    </row>
    <row r="30" spans="1:13" x14ac:dyDescent="0.3">
      <c r="A30" s="26"/>
      <c r="B30" s="1">
        <v>3</v>
      </c>
      <c r="C30" s="1">
        <v>7757</v>
      </c>
      <c r="D30" s="1">
        <v>1</v>
      </c>
      <c r="E30" s="1">
        <v>2490</v>
      </c>
      <c r="F30" s="1">
        <v>10</v>
      </c>
      <c r="G30" s="1" t="str">
        <f t="shared" si="0"/>
        <v>10 ppm:2490   1 ppm:7757</v>
      </c>
      <c r="H30" s="1">
        <v>166</v>
      </c>
      <c r="I30" s="1">
        <f>RANK(H30,H28:H33,1)</f>
        <v>2</v>
      </c>
      <c r="J30" s="27"/>
      <c r="K30" s="27"/>
      <c r="L30" s="26"/>
      <c r="M30" s="24"/>
    </row>
    <row r="31" spans="1:13" x14ac:dyDescent="0.3">
      <c r="A31" s="26"/>
      <c r="B31" s="1">
        <v>4</v>
      </c>
      <c r="C31" s="1">
        <v>7757</v>
      </c>
      <c r="D31" s="1">
        <v>1</v>
      </c>
      <c r="E31" s="1">
        <v>8105</v>
      </c>
      <c r="F31" s="1">
        <v>10</v>
      </c>
      <c r="G31" s="1" t="str">
        <f t="shared" si="0"/>
        <v>10 ppm:8105   1 ppm:7757</v>
      </c>
      <c r="H31" s="1">
        <v>224</v>
      </c>
      <c r="I31" s="1">
        <f>RANK(H31,H28:H33,1)</f>
        <v>4</v>
      </c>
      <c r="J31" s="27"/>
      <c r="K31" s="27"/>
      <c r="L31" s="26"/>
      <c r="M31" s="24"/>
    </row>
    <row r="32" spans="1:13" x14ac:dyDescent="0.3">
      <c r="A32" s="26"/>
      <c r="B32" s="1">
        <v>5</v>
      </c>
      <c r="C32" s="1">
        <v>7757</v>
      </c>
      <c r="D32" s="1">
        <v>1</v>
      </c>
      <c r="E32" s="1" t="s">
        <v>26</v>
      </c>
      <c r="F32" s="1">
        <v>20</v>
      </c>
      <c r="G32" s="1" t="str">
        <f t="shared" si="0"/>
        <v>20 ppm:8105:2537A   1 ppm:7757</v>
      </c>
      <c r="H32" s="1">
        <v>67.8</v>
      </c>
      <c r="I32" s="1">
        <f>RANK(H32,H28:H33,1)</f>
        <v>1</v>
      </c>
      <c r="J32" s="27"/>
      <c r="K32" s="27"/>
      <c r="L32" s="26"/>
      <c r="M32" s="24"/>
    </row>
    <row r="33" spans="1:13" x14ac:dyDescent="0.3">
      <c r="A33" s="26"/>
      <c r="B33" s="1">
        <v>6</v>
      </c>
      <c r="C33" s="1">
        <v>7757</v>
      </c>
      <c r="D33" s="1">
        <v>1</v>
      </c>
      <c r="E33" s="1">
        <v>1580</v>
      </c>
      <c r="F33" s="1">
        <v>10</v>
      </c>
      <c r="G33" s="1" t="str">
        <f t="shared" si="0"/>
        <v>10 ppm:1580   1 ppm:7757</v>
      </c>
      <c r="H33" s="1">
        <v>185</v>
      </c>
      <c r="I33" s="1">
        <f>RANK(H33,H28:H33,1)</f>
        <v>3</v>
      </c>
      <c r="J33" s="27"/>
      <c r="K33" s="27"/>
      <c r="L33" s="26"/>
      <c r="M33" s="25"/>
    </row>
  </sheetData>
  <mergeCells count="39">
    <mergeCell ref="M2:M3"/>
    <mergeCell ref="A4:A9"/>
    <mergeCell ref="J4:J9"/>
    <mergeCell ref="K4:K9"/>
    <mergeCell ref="L4:L9"/>
    <mergeCell ref="D2:D3"/>
    <mergeCell ref="E2:E3"/>
    <mergeCell ref="F2:F3"/>
    <mergeCell ref="M4:M9"/>
    <mergeCell ref="A10:A15"/>
    <mergeCell ref="J10:J15"/>
    <mergeCell ref="K10:K15"/>
    <mergeCell ref="L10:L15"/>
    <mergeCell ref="M10:M15"/>
    <mergeCell ref="J16:J21"/>
    <mergeCell ref="K16:K21"/>
    <mergeCell ref="L16:L21"/>
    <mergeCell ref="A2:A3"/>
    <mergeCell ref="B2:B3"/>
    <mergeCell ref="C2:C3"/>
    <mergeCell ref="J2:J3"/>
    <mergeCell ref="K2:K3"/>
    <mergeCell ref="L2:L3"/>
    <mergeCell ref="A1:D1"/>
    <mergeCell ref="M28:M33"/>
    <mergeCell ref="A28:A33"/>
    <mergeCell ref="J28:J33"/>
    <mergeCell ref="K28:K33"/>
    <mergeCell ref="L28:L33"/>
    <mergeCell ref="G2:G3"/>
    <mergeCell ref="H2:H3"/>
    <mergeCell ref="I2:I3"/>
    <mergeCell ref="M16:M21"/>
    <mergeCell ref="A22:A27"/>
    <mergeCell ref="J22:J27"/>
    <mergeCell ref="K22:K27"/>
    <mergeCell ref="L22:L27"/>
    <mergeCell ref="M22:M27"/>
    <mergeCell ref="A16:A21"/>
  </mergeCells>
  <conditionalFormatting sqref="B2:F2 H2:M2">
    <cfRule type="colorScale" priority="1">
      <colorScale>
        <cfvo type="min"/>
        <cfvo type="percentile" val="50"/>
        <cfvo type="max"/>
        <color rgb="FF5A8AC6"/>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89021-993F-498D-BF1A-7CDA2DE040D0}">
  <dimension ref="A1:G14"/>
  <sheetViews>
    <sheetView workbookViewId="0">
      <selection activeCell="O10" sqref="O10"/>
    </sheetView>
  </sheetViews>
  <sheetFormatPr defaultRowHeight="14.4" x14ac:dyDescent="0.3"/>
  <cols>
    <col min="2" max="2" width="12.6640625" bestFit="1" customWidth="1"/>
    <col min="3" max="3" width="11.33203125" bestFit="1" customWidth="1"/>
    <col min="4" max="4" width="13.6640625" bestFit="1" customWidth="1"/>
    <col min="5" max="5" width="9.88671875" bestFit="1" customWidth="1"/>
    <col min="6" max="6" width="26.88671875" bestFit="1" customWidth="1"/>
    <col min="7" max="7" width="9.44140625" bestFit="1" customWidth="1"/>
  </cols>
  <sheetData>
    <row r="1" spans="1:7" ht="29.4" thickBot="1" x14ac:dyDescent="0.35">
      <c r="A1" s="3" t="s">
        <v>1</v>
      </c>
      <c r="B1" s="4" t="s">
        <v>13</v>
      </c>
      <c r="C1" t="s">
        <v>14</v>
      </c>
      <c r="D1" s="4" t="s">
        <v>15</v>
      </c>
      <c r="E1" s="4" t="s">
        <v>16</v>
      </c>
      <c r="F1" s="4" t="s">
        <v>17</v>
      </c>
      <c r="G1" s="4" t="s">
        <v>18</v>
      </c>
    </row>
    <row r="2" spans="1:7" ht="15" thickTop="1" x14ac:dyDescent="0.3">
      <c r="A2" s="5">
        <v>1</v>
      </c>
      <c r="B2" s="6" t="s">
        <v>12</v>
      </c>
      <c r="C2" s="6"/>
      <c r="D2" s="6" t="s">
        <v>12</v>
      </c>
      <c r="E2" s="6"/>
      <c r="F2" s="5" t="s">
        <v>21</v>
      </c>
      <c r="G2" s="6">
        <v>238</v>
      </c>
    </row>
    <row r="3" spans="1:7" x14ac:dyDescent="0.3">
      <c r="A3" s="7">
        <v>2</v>
      </c>
      <c r="B3" s="8">
        <v>8181</v>
      </c>
      <c r="C3" s="8">
        <v>1</v>
      </c>
      <c r="D3" s="8" t="s">
        <v>20</v>
      </c>
      <c r="E3" s="8">
        <v>25</v>
      </c>
      <c r="F3" s="9" t="s">
        <v>45</v>
      </c>
      <c r="G3" s="8">
        <v>249</v>
      </c>
    </row>
    <row r="4" spans="1:7" x14ac:dyDescent="0.3">
      <c r="A4" s="5">
        <v>3</v>
      </c>
      <c r="B4" s="6">
        <v>8181</v>
      </c>
      <c r="C4" s="6">
        <v>1.5</v>
      </c>
      <c r="D4" s="6" t="s">
        <v>20</v>
      </c>
      <c r="E4" s="6">
        <v>25</v>
      </c>
      <c r="F4" s="5" t="s">
        <v>46</v>
      </c>
      <c r="G4" s="6">
        <v>165</v>
      </c>
    </row>
    <row r="5" spans="1:7" x14ac:dyDescent="0.3">
      <c r="A5" s="7">
        <v>4</v>
      </c>
      <c r="B5" s="8">
        <v>8181</v>
      </c>
      <c r="C5" s="8">
        <v>1.75</v>
      </c>
      <c r="D5" s="8" t="s">
        <v>20</v>
      </c>
      <c r="E5" s="8">
        <v>25</v>
      </c>
      <c r="F5" s="9" t="s">
        <v>47</v>
      </c>
      <c r="G5" s="8">
        <v>133</v>
      </c>
    </row>
    <row r="6" spans="1:7" x14ac:dyDescent="0.3">
      <c r="A6" s="5">
        <v>5</v>
      </c>
      <c r="B6" s="15">
        <v>8181</v>
      </c>
      <c r="C6" s="16">
        <v>2</v>
      </c>
      <c r="D6" s="16" t="s">
        <v>20</v>
      </c>
      <c r="E6" s="16">
        <v>25</v>
      </c>
      <c r="F6" s="17" t="s">
        <v>22</v>
      </c>
      <c r="G6" s="18">
        <v>113</v>
      </c>
    </row>
    <row r="7" spans="1:7" x14ac:dyDescent="0.3">
      <c r="A7" s="10">
        <v>6</v>
      </c>
      <c r="B7" s="19">
        <v>8181</v>
      </c>
      <c r="C7" s="20">
        <v>3</v>
      </c>
      <c r="D7" s="20" t="s">
        <v>20</v>
      </c>
      <c r="E7" s="20">
        <v>25</v>
      </c>
      <c r="F7" s="14" t="s">
        <v>48</v>
      </c>
      <c r="G7" s="21">
        <v>73.7</v>
      </c>
    </row>
    <row r="8" spans="1:7" x14ac:dyDescent="0.3">
      <c r="A8" s="5"/>
      <c r="B8" s="6"/>
      <c r="C8" s="6"/>
      <c r="D8" s="6"/>
      <c r="E8" s="6"/>
      <c r="F8" s="5"/>
      <c r="G8" s="6"/>
    </row>
    <row r="9" spans="1:7" x14ac:dyDescent="0.3">
      <c r="A9" s="7">
        <v>1</v>
      </c>
      <c r="B9" s="8" t="s">
        <v>12</v>
      </c>
      <c r="C9" s="8"/>
      <c r="D9" s="8"/>
      <c r="E9" s="8"/>
      <c r="F9" s="9" t="s">
        <v>49</v>
      </c>
      <c r="G9" s="8">
        <v>307</v>
      </c>
    </row>
    <row r="10" spans="1:7" x14ac:dyDescent="0.3">
      <c r="A10" s="5">
        <v>2</v>
      </c>
      <c r="B10" s="6">
        <v>8181</v>
      </c>
      <c r="C10" s="6">
        <v>1</v>
      </c>
      <c r="D10" s="6" t="s">
        <v>20</v>
      </c>
      <c r="E10" s="6">
        <v>0</v>
      </c>
      <c r="F10" s="5" t="s">
        <v>50</v>
      </c>
      <c r="G10" s="6">
        <v>236</v>
      </c>
    </row>
    <row r="11" spans="1:7" x14ac:dyDescent="0.3">
      <c r="A11" s="7">
        <v>3</v>
      </c>
      <c r="B11" s="8">
        <v>8181</v>
      </c>
      <c r="C11" s="8">
        <v>2</v>
      </c>
      <c r="D11" s="8" t="s">
        <v>20</v>
      </c>
      <c r="E11" s="8">
        <v>0</v>
      </c>
      <c r="F11" s="9" t="s">
        <v>51</v>
      </c>
      <c r="G11" s="8">
        <v>186</v>
      </c>
    </row>
    <row r="12" spans="1:7" x14ac:dyDescent="0.3">
      <c r="A12" s="5">
        <v>4</v>
      </c>
      <c r="B12" s="6">
        <v>7767</v>
      </c>
      <c r="C12" s="6">
        <v>1</v>
      </c>
      <c r="D12" s="6" t="s">
        <v>20</v>
      </c>
      <c r="E12" s="6">
        <v>25</v>
      </c>
      <c r="F12" s="5" t="s">
        <v>52</v>
      </c>
      <c r="G12" s="6">
        <v>48.7</v>
      </c>
    </row>
    <row r="13" spans="1:7" x14ac:dyDescent="0.3">
      <c r="A13" s="10">
        <v>5</v>
      </c>
      <c r="B13" s="8">
        <v>7878</v>
      </c>
      <c r="C13" s="8">
        <v>1</v>
      </c>
      <c r="D13" s="8" t="s">
        <v>20</v>
      </c>
      <c r="E13" s="8">
        <v>25</v>
      </c>
      <c r="F13" s="9" t="s">
        <v>53</v>
      </c>
      <c r="G13" s="8">
        <v>84.2</v>
      </c>
    </row>
    <row r="14" spans="1:7" x14ac:dyDescent="0.3">
      <c r="A14" s="5">
        <v>6</v>
      </c>
      <c r="B14" s="6">
        <v>7757</v>
      </c>
      <c r="C14" s="6">
        <v>1</v>
      </c>
      <c r="D14" s="6" t="s">
        <v>20</v>
      </c>
      <c r="E14" s="6">
        <v>25</v>
      </c>
      <c r="F14" s="5" t="s">
        <v>54</v>
      </c>
      <c r="G14" s="6">
        <v>191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BC8B4-F664-4109-995A-4D7FB3571D01}">
  <dimension ref="A3:G24"/>
  <sheetViews>
    <sheetView topLeftCell="E1" zoomScaleNormal="100" workbookViewId="0">
      <selection activeCell="B19" sqref="B19:G24"/>
    </sheetView>
  </sheetViews>
  <sheetFormatPr defaultColWidth="9.109375" defaultRowHeight="14.4" x14ac:dyDescent="0.3"/>
  <cols>
    <col min="2" max="2" width="17.88671875" customWidth="1"/>
    <col min="3" max="3" width="11.109375" customWidth="1"/>
    <col min="4" max="4" width="16.5546875" customWidth="1"/>
    <col min="5" max="5" width="14.6640625" customWidth="1"/>
    <col min="6" max="6" width="37.88671875" bestFit="1" customWidth="1"/>
    <col min="7" max="7" width="9.109375" customWidth="1"/>
  </cols>
  <sheetData>
    <row r="3" spans="1:7" ht="13.95" customHeight="1" thickBot="1" x14ac:dyDescent="0.35">
      <c r="A3" s="3" t="s">
        <v>1</v>
      </c>
      <c r="B3" s="4" t="s">
        <v>13</v>
      </c>
      <c r="C3" t="s">
        <v>14</v>
      </c>
      <c r="D3" s="4" t="s">
        <v>15</v>
      </c>
      <c r="E3" s="4" t="s">
        <v>16</v>
      </c>
      <c r="F3" s="4" t="s">
        <v>17</v>
      </c>
      <c r="G3" s="4" t="s">
        <v>18</v>
      </c>
    </row>
    <row r="4" spans="1:7" ht="15" hidden="1" thickTop="1" x14ac:dyDescent="0.3">
      <c r="A4" s="11">
        <v>1</v>
      </c>
      <c r="B4" t="e">
        <f>CONCATENATE(Table24267567841216462[[#This Row],[Chemicals]]," ppm",":",#REF!,"    ",#REF!," ppm",":",Table24267567841216462[[#This Row],[Floc ppm]])</f>
        <v>#REF!</v>
      </c>
      <c r="C4">
        <v>0</v>
      </c>
      <c r="D4" t="s">
        <v>19</v>
      </c>
      <c r="F4">
        <v>0</v>
      </c>
    </row>
    <row r="5" spans="1:7" ht="15" thickTop="1" x14ac:dyDescent="0.3">
      <c r="A5" s="5">
        <v>1</v>
      </c>
      <c r="B5" s="6" t="s">
        <v>12</v>
      </c>
      <c r="C5" s="6"/>
      <c r="D5" s="6" t="s">
        <v>12</v>
      </c>
      <c r="E5" s="6"/>
      <c r="F5" s="5" t="s">
        <v>21</v>
      </c>
      <c r="G5" s="6">
        <v>355</v>
      </c>
    </row>
    <row r="6" spans="1:7" x14ac:dyDescent="0.3">
      <c r="A6" s="7">
        <v>2</v>
      </c>
      <c r="B6" s="8">
        <v>8181</v>
      </c>
      <c r="C6" s="8">
        <v>1</v>
      </c>
      <c r="D6" s="8" t="s">
        <v>20</v>
      </c>
      <c r="E6" s="8">
        <v>10</v>
      </c>
      <c r="F6" s="9" t="s">
        <v>30</v>
      </c>
      <c r="G6" s="8">
        <v>247</v>
      </c>
    </row>
    <row r="7" spans="1:7" x14ac:dyDescent="0.3">
      <c r="A7" s="5">
        <v>3</v>
      </c>
      <c r="B7" s="6">
        <v>8181</v>
      </c>
      <c r="C7" s="6">
        <v>1</v>
      </c>
      <c r="D7" s="6">
        <v>2490</v>
      </c>
      <c r="E7" s="6">
        <v>10</v>
      </c>
      <c r="F7" s="5" t="s">
        <v>31</v>
      </c>
      <c r="G7" s="6">
        <v>206</v>
      </c>
    </row>
    <row r="8" spans="1:7" x14ac:dyDescent="0.3">
      <c r="A8" s="7">
        <v>4</v>
      </c>
      <c r="B8" s="8">
        <v>8181</v>
      </c>
      <c r="C8" s="8">
        <v>1</v>
      </c>
      <c r="D8" s="8">
        <v>8105</v>
      </c>
      <c r="E8" s="8">
        <v>10</v>
      </c>
      <c r="F8" s="9" t="s">
        <v>32</v>
      </c>
      <c r="G8" s="8">
        <v>259</v>
      </c>
    </row>
    <row r="9" spans="1:7" x14ac:dyDescent="0.3">
      <c r="A9" s="5">
        <v>5</v>
      </c>
      <c r="B9" s="6">
        <v>8181</v>
      </c>
      <c r="C9" s="6">
        <v>1</v>
      </c>
      <c r="D9" s="6" t="s">
        <v>26</v>
      </c>
      <c r="E9" s="6">
        <v>10</v>
      </c>
      <c r="F9" s="5" t="s">
        <v>33</v>
      </c>
      <c r="G9" s="6">
        <v>258</v>
      </c>
    </row>
    <row r="10" spans="1:7" x14ac:dyDescent="0.3">
      <c r="A10" s="10">
        <v>6</v>
      </c>
      <c r="B10" s="8">
        <v>8181</v>
      </c>
      <c r="C10" s="8">
        <v>1</v>
      </c>
      <c r="D10" s="8">
        <v>1580</v>
      </c>
      <c r="E10" s="8">
        <v>10</v>
      </c>
      <c r="F10" s="9" t="s">
        <v>34</v>
      </c>
      <c r="G10" s="8">
        <v>235</v>
      </c>
    </row>
    <row r="11" spans="1:7" x14ac:dyDescent="0.3">
      <c r="A11" s="5"/>
      <c r="B11" s="6"/>
      <c r="C11" s="6"/>
      <c r="D11" s="6"/>
      <c r="E11" s="6"/>
      <c r="F11" s="5"/>
      <c r="G11" s="6"/>
    </row>
    <row r="12" spans="1:7" x14ac:dyDescent="0.3">
      <c r="A12" s="9">
        <v>1</v>
      </c>
      <c r="B12" s="8" t="s">
        <v>12</v>
      </c>
      <c r="C12" s="8"/>
      <c r="D12" s="8" t="s">
        <v>12</v>
      </c>
      <c r="E12" s="8"/>
      <c r="F12" s="9" t="s">
        <v>21</v>
      </c>
      <c r="G12" s="8">
        <v>346</v>
      </c>
    </row>
    <row r="13" spans="1:7" x14ac:dyDescent="0.3">
      <c r="A13" s="11">
        <v>2</v>
      </c>
      <c r="B13" s="6">
        <v>7767</v>
      </c>
      <c r="C13" s="6">
        <v>1</v>
      </c>
      <c r="D13" s="6" t="s">
        <v>20</v>
      </c>
      <c r="E13" s="6">
        <v>10</v>
      </c>
      <c r="F13" s="5" t="s">
        <v>35</v>
      </c>
      <c r="G13" s="6">
        <v>133</v>
      </c>
    </row>
    <row r="14" spans="1:7" x14ac:dyDescent="0.3">
      <c r="A14" s="9">
        <v>3</v>
      </c>
      <c r="B14" s="12">
        <v>7767</v>
      </c>
      <c r="C14" s="12">
        <v>1</v>
      </c>
      <c r="D14" s="12">
        <v>2490</v>
      </c>
      <c r="E14" s="12">
        <v>10</v>
      </c>
      <c r="F14" s="9" t="s">
        <v>36</v>
      </c>
      <c r="G14" s="12">
        <v>76.7</v>
      </c>
    </row>
    <row r="15" spans="1:7" x14ac:dyDescent="0.3">
      <c r="A15" s="11">
        <v>4</v>
      </c>
      <c r="B15" s="6">
        <v>7767</v>
      </c>
      <c r="C15" s="6">
        <v>1</v>
      </c>
      <c r="D15" s="6">
        <v>8105</v>
      </c>
      <c r="E15" s="6">
        <v>10</v>
      </c>
      <c r="F15" s="5" t="s">
        <v>37</v>
      </c>
      <c r="G15" s="6">
        <v>69.400000000000006</v>
      </c>
    </row>
    <row r="16" spans="1:7" x14ac:dyDescent="0.3">
      <c r="A16" s="9">
        <v>5</v>
      </c>
      <c r="B16" s="12">
        <v>7767</v>
      </c>
      <c r="C16" s="12">
        <v>1</v>
      </c>
      <c r="D16" s="12" t="s">
        <v>26</v>
      </c>
      <c r="E16" s="12">
        <v>10</v>
      </c>
      <c r="F16" s="9" t="s">
        <v>38</v>
      </c>
      <c r="G16" s="12">
        <v>92.5</v>
      </c>
    </row>
    <row r="17" spans="1:7" x14ac:dyDescent="0.3">
      <c r="A17" s="13">
        <v>6</v>
      </c>
      <c r="B17" s="6">
        <v>7767</v>
      </c>
      <c r="C17" s="6">
        <v>1</v>
      </c>
      <c r="D17" s="6">
        <v>1580</v>
      </c>
      <c r="E17" s="6">
        <v>10</v>
      </c>
      <c r="F17" s="5" t="s">
        <v>39</v>
      </c>
      <c r="G17" s="6">
        <v>112</v>
      </c>
    </row>
    <row r="18" spans="1:7" x14ac:dyDescent="0.3">
      <c r="A18" s="9"/>
      <c r="B18" s="12"/>
      <c r="C18" s="12"/>
      <c r="D18" s="12"/>
      <c r="E18" s="12"/>
      <c r="F18" s="9"/>
      <c r="G18" s="12"/>
    </row>
    <row r="19" spans="1:7" x14ac:dyDescent="0.3">
      <c r="A19" s="5">
        <v>1</v>
      </c>
      <c r="B19" s="6" t="s">
        <v>12</v>
      </c>
      <c r="C19" s="6"/>
      <c r="D19" s="6" t="s">
        <v>12</v>
      </c>
      <c r="E19" s="6"/>
      <c r="F19" s="5" t="s">
        <v>21</v>
      </c>
      <c r="G19" s="6">
        <v>281</v>
      </c>
    </row>
    <row r="20" spans="1:7" x14ac:dyDescent="0.3">
      <c r="A20" s="7">
        <v>2</v>
      </c>
      <c r="B20" s="12">
        <v>7757</v>
      </c>
      <c r="C20" s="12">
        <v>1</v>
      </c>
      <c r="D20" s="12" t="s">
        <v>20</v>
      </c>
      <c r="E20" s="12">
        <v>10</v>
      </c>
      <c r="F20" s="9" t="s">
        <v>40</v>
      </c>
      <c r="G20" s="12">
        <v>232</v>
      </c>
    </row>
    <row r="21" spans="1:7" x14ac:dyDescent="0.3">
      <c r="A21" s="5">
        <v>3</v>
      </c>
      <c r="B21" s="6">
        <v>7757</v>
      </c>
      <c r="C21" s="6">
        <v>1</v>
      </c>
      <c r="D21" s="6">
        <v>2490</v>
      </c>
      <c r="E21" s="6">
        <v>10</v>
      </c>
      <c r="F21" s="5" t="s">
        <v>41</v>
      </c>
      <c r="G21" s="6">
        <v>166</v>
      </c>
    </row>
    <row r="22" spans="1:7" x14ac:dyDescent="0.3">
      <c r="A22" s="10">
        <v>4</v>
      </c>
      <c r="B22" s="12">
        <v>7757</v>
      </c>
      <c r="C22" s="12">
        <v>1</v>
      </c>
      <c r="D22" s="12">
        <v>8105</v>
      </c>
      <c r="E22" s="12">
        <v>10</v>
      </c>
      <c r="F22" s="9" t="s">
        <v>42</v>
      </c>
      <c r="G22" s="12">
        <v>224</v>
      </c>
    </row>
    <row r="23" spans="1:7" x14ac:dyDescent="0.3">
      <c r="A23" s="5">
        <v>5</v>
      </c>
      <c r="B23" s="6">
        <v>7757</v>
      </c>
      <c r="C23" s="6">
        <v>1</v>
      </c>
      <c r="D23" s="6" t="s">
        <v>26</v>
      </c>
      <c r="E23" s="6">
        <v>20</v>
      </c>
      <c r="F23" s="5" t="s">
        <v>43</v>
      </c>
      <c r="G23" s="6">
        <v>67.8</v>
      </c>
    </row>
    <row r="24" spans="1:7" x14ac:dyDescent="0.3">
      <c r="A24" s="7">
        <v>6</v>
      </c>
      <c r="B24" s="8">
        <v>7757</v>
      </c>
      <c r="C24" s="8">
        <v>1</v>
      </c>
      <c r="D24" s="8">
        <v>1580</v>
      </c>
      <c r="E24" s="8">
        <v>10</v>
      </c>
      <c r="F24" s="9" t="s">
        <v>44</v>
      </c>
      <c r="G24" s="8">
        <v>185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4577" r:id="rId4" name="Button 1">
              <controlPr defaultSize="0" print="0" autoFill="0" autoPict="0" macro="[1]!CopyandReset">
                <anchor moveWithCells="1" sizeWithCells="1">
                  <from>
                    <xdr:col>0</xdr:col>
                    <xdr:colOff>0</xdr:colOff>
                    <xdr:row>0</xdr:row>
                    <xdr:rowOff>68580</xdr:rowOff>
                  </from>
                  <to>
                    <xdr:col>0</xdr:col>
                    <xdr:colOff>0</xdr:colOff>
                    <xdr:row>1</xdr:row>
                    <xdr:rowOff>144780</xdr:rowOff>
                  </to>
                </anchor>
              </controlPr>
            </control>
          </mc:Choice>
        </mc:AlternateContent>
      </controls>
    </mc:Choice>
  </mc:AlternateContent>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Procedure</vt:lpstr>
      <vt:lpstr>May 2022  -Phase G</vt:lpstr>
      <vt:lpstr>PHASE G - Exp 1 &amp; 2</vt:lpstr>
      <vt:lpstr>PHASE G - Floc &amp; coag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Corbin</dc:creator>
  <cp:lastModifiedBy>Ralph, Corbin</cp:lastModifiedBy>
  <dcterms:created xsi:type="dcterms:W3CDTF">2021-08-11T20:15:40Z</dcterms:created>
  <dcterms:modified xsi:type="dcterms:W3CDTF">2022-07-25T19:56:20Z</dcterms:modified>
</cp:coreProperties>
</file>