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NotOneDrive\dashpivottable\dash-pivottable\CorbinData\"/>
    </mc:Choice>
  </mc:AlternateContent>
  <xr:revisionPtr revIDLastSave="0" documentId="13_ncr:1_{8C15C301-A915-46DD-866A-CE78952258D5}" xr6:coauthVersionLast="47" xr6:coauthVersionMax="47" xr10:uidLastSave="{00000000-0000-0000-0000-000000000000}"/>
  <bookViews>
    <workbookView xWindow="28680" yWindow="-120" windowWidth="29040" windowHeight="15840" activeTab="5" xr2:uid="{00000000-000D-0000-FFFF-FFFF00000000}"/>
  </bookViews>
  <sheets>
    <sheet name="Setup" sheetId="1" r:id="rId1"/>
    <sheet name="Jan 2022" sheetId="5" r:id="rId2"/>
    <sheet name="March 2022" sheetId="2" r:id="rId3"/>
    <sheet name="May 2022 Phase G" sheetId="3" r:id="rId4"/>
    <sheet name="July 2022" sheetId="4" r:id="rId5"/>
    <sheet name="2021 Summer" sheetId="6" r:id="rId6"/>
  </sheets>
  <externalReferences>
    <externalReference r:id="rId7"/>
    <externalReference r:id="rId8"/>
    <externalReference r:id="rId9"/>
    <externalReference r:id="rId10"/>
    <externalReference r:id="rId11"/>
  </externalReferences>
  <definedNames>
    <definedName name="exp" localSheetId="5" hidden="1">#REF!</definedName>
    <definedName name="exp" localSheetId="1" hidden="1">#REF!</definedName>
    <definedName name="exp" localSheetId="4" hidden="1">#REF!</definedName>
    <definedName name="exp" localSheetId="2" hidden="1">#REF!</definedName>
    <definedName name="exp" localSheetId="3" hidden="1">#REF!</definedName>
    <definedName name="exp" hidden="1">#REF!</definedName>
    <definedName name="NOV" localSheetId="5" hidden="1">#REF!</definedName>
    <definedName name="NOV" localSheetId="1" hidden="1">#REF!</definedName>
    <definedName name="NOV" localSheetId="4" hidden="1">#REF!</definedName>
    <definedName name="NOV" localSheetId="2" hidden="1">#REF!</definedName>
    <definedName name="NOV" localSheetId="3" hidden="1">#REF!</definedName>
    <definedName name="NOV" hidden="1">#REF!</definedName>
    <definedName name="ONE" localSheetId="5" hidden="1">#REF!</definedName>
    <definedName name="ONE" localSheetId="1" hidden="1">#REF!</definedName>
    <definedName name="ONE" localSheetId="4" hidden="1">#REF!</definedName>
    <definedName name="ONE" localSheetId="2" hidden="1">#REF!</definedName>
    <definedName name="ONE" localSheetId="3" hidden="1">#REF!</definedName>
    <definedName name="ONE" hidden="1">#REF!</definedName>
    <definedName name="two" localSheetId="5" hidden="1">#REF!</definedName>
    <definedName name="two" localSheetId="1" hidden="1">#REF!</definedName>
    <definedName name="two" localSheetId="4" hidden="1">#REF!</definedName>
    <definedName name="two" localSheetId="3" hidden="1">#REF!</definedName>
    <definedName name="two" hidden="1">#REF!</definedName>
    <definedName name="UNI_AA_VERSION" hidden="1">"202.1.0"</definedName>
    <definedName name="UNI_FILT_END" hidden="1">8</definedName>
    <definedName name="UNI_FILT_OFFSPEC" hidden="1">2</definedName>
    <definedName name="UNI_FILT_ONSPEC" hidden="1">1</definedName>
    <definedName name="UNI_FILT_START" hidden="1">4</definedName>
    <definedName name="UNI_NOTHING" hidden="1">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OUTLIERS" hidden="1">32</definedName>
    <definedName name="UNI_PRES_POST" hidden="1">256</definedName>
    <definedName name="UNI_PRES_PRIOR" hidden="1">2048</definedName>
    <definedName name="UNI_PRES_RECENT" hidden="1">1024</definedName>
    <definedName name="UNI_PRES_STATIC" hidden="1">128</definedName>
    <definedName name="UNI_PRES_TRANSPOSE" hidden="1">4096</definedName>
    <definedName name="UNI_RET_ATTRIB" hidden="1">64</definedName>
    <definedName name="UNI_RET_CONF" hidden="1">32</definedName>
    <definedName name="UNI_RET_DESC" hidden="1">4</definedName>
    <definedName name="UNI_RET_END" hidden="1">16384</definedName>
    <definedName name="UNI_RET_EQUIP" hidden="1">32768</definedName>
    <definedName name="UNI_RET_EVENT" hidden="1">4096</definedName>
    <definedName name="UNI_RET_OFFSPEC" hidden="1">512</definedName>
    <definedName name="UNI_RET_ONSPEC" hidden="1">256</definedName>
    <definedName name="UNI_RET_PROP" hidden="1">131072</definedName>
    <definedName name="UNI_RET_PROPDESC" hidden="1">262144</definedName>
    <definedName name="UNI_RET_SMPLPNT" hidden="1">65536</definedName>
    <definedName name="UNI_RET_SPECMAX" hidden="1">2048</definedName>
    <definedName name="UNI_RET_SPECMIN" hidden="1">1024</definedName>
    <definedName name="UNI_RET_START" hidden="1">8192</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FORMANCES1R13C23" localSheetId="5" hidden="1">#REF!</definedName>
    <definedName name="UNIFORMANCES1R13C23" localSheetId="1" hidden="1">#REF!</definedName>
    <definedName name="UNIFORMANCES1R13C23" localSheetId="4" hidden="1">#REF!</definedName>
    <definedName name="UNIFORMANCES1R13C23" localSheetId="2" hidden="1">#REF!</definedName>
    <definedName name="UNIFORMANCES1R13C23" localSheetId="3" hidden="1">#REF!</definedName>
    <definedName name="UNIFORMANCES1R13C23"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92" i="6" l="1"/>
  <c r="I92" i="6"/>
  <c r="K91" i="6"/>
  <c r="I91" i="6"/>
  <c r="K90" i="6"/>
  <c r="I90" i="6"/>
  <c r="K89" i="6"/>
  <c r="I89" i="6"/>
  <c r="K88" i="6"/>
  <c r="I88" i="6"/>
  <c r="M87" i="6"/>
  <c r="L87" i="6"/>
  <c r="N87" i="6" s="1"/>
  <c r="K87" i="6"/>
  <c r="I87" i="6"/>
  <c r="K86" i="6"/>
  <c r="I86" i="6"/>
  <c r="K85" i="6"/>
  <c r="I85" i="6"/>
  <c r="K84" i="6"/>
  <c r="I84" i="6"/>
  <c r="K83" i="6"/>
  <c r="I83" i="6"/>
  <c r="K82" i="6"/>
  <c r="I82" i="6"/>
  <c r="M81" i="6"/>
  <c r="L81" i="6"/>
  <c r="N81" i="6" s="1"/>
  <c r="K81" i="6"/>
  <c r="I81" i="6"/>
  <c r="K80" i="6"/>
  <c r="I80" i="6"/>
  <c r="K79" i="6"/>
  <c r="I79" i="6"/>
  <c r="K78" i="6"/>
  <c r="I78" i="6"/>
  <c r="K77" i="6"/>
  <c r="I77" i="6"/>
  <c r="K76" i="6"/>
  <c r="I76" i="6"/>
  <c r="M75" i="6"/>
  <c r="L75" i="6"/>
  <c r="N75" i="6" s="1"/>
  <c r="K75" i="6"/>
  <c r="I75" i="6"/>
  <c r="K74" i="6"/>
  <c r="I74" i="6"/>
  <c r="K73" i="6"/>
  <c r="I73" i="6"/>
  <c r="K72" i="6"/>
  <c r="I72" i="6"/>
  <c r="K71" i="6"/>
  <c r="I71" i="6"/>
  <c r="K70" i="6"/>
  <c r="I70" i="6"/>
  <c r="M69" i="6"/>
  <c r="L69" i="6"/>
  <c r="N69" i="6" s="1"/>
  <c r="K69" i="6"/>
  <c r="I69" i="6"/>
  <c r="K68" i="6"/>
  <c r="I68" i="6"/>
  <c r="K67" i="6"/>
  <c r="I67" i="6"/>
  <c r="K66" i="6"/>
  <c r="I66" i="6"/>
  <c r="K65" i="6"/>
  <c r="I65" i="6"/>
  <c r="K64" i="6"/>
  <c r="I64" i="6"/>
  <c r="N63" i="6"/>
  <c r="M63" i="6"/>
  <c r="L63" i="6"/>
  <c r="K63" i="6"/>
  <c r="I63" i="6"/>
  <c r="K62" i="6"/>
  <c r="I62" i="6"/>
  <c r="K61" i="6"/>
  <c r="I61" i="6"/>
  <c r="K60" i="6"/>
  <c r="I60" i="6"/>
  <c r="K59" i="6"/>
  <c r="I59" i="6"/>
  <c r="K58" i="6"/>
  <c r="I58" i="6"/>
  <c r="M57" i="6"/>
  <c r="N57" i="6" s="1"/>
  <c r="L57" i="6"/>
  <c r="K57" i="6"/>
  <c r="I57" i="6"/>
  <c r="K56" i="6"/>
  <c r="I56" i="6"/>
  <c r="K55" i="6"/>
  <c r="I55" i="6"/>
  <c r="K54" i="6"/>
  <c r="I54" i="6"/>
  <c r="K53" i="6"/>
  <c r="I53" i="6"/>
  <c r="K52" i="6"/>
  <c r="I52" i="6"/>
  <c r="M51" i="6"/>
  <c r="L51" i="6"/>
  <c r="N51" i="6" s="1"/>
  <c r="K51" i="6"/>
  <c r="I51" i="6"/>
  <c r="K50" i="6"/>
  <c r="I50" i="6"/>
  <c r="K49" i="6"/>
  <c r="I49" i="6"/>
  <c r="K48" i="6"/>
  <c r="I48" i="6"/>
  <c r="K47" i="6"/>
  <c r="I47" i="6"/>
  <c r="K46" i="6"/>
  <c r="I46" i="6"/>
  <c r="M45" i="6"/>
  <c r="N45" i="6" s="1"/>
  <c r="L45" i="6"/>
  <c r="K45" i="6"/>
  <c r="I45" i="6"/>
  <c r="K44" i="6"/>
  <c r="I44" i="6"/>
  <c r="K43" i="6"/>
  <c r="I43" i="6"/>
  <c r="K42" i="6"/>
  <c r="I42" i="6"/>
  <c r="K41" i="6"/>
  <c r="I41" i="6"/>
  <c r="K40" i="6"/>
  <c r="I40" i="6"/>
  <c r="N39" i="6"/>
  <c r="M39" i="6"/>
  <c r="L39" i="6"/>
  <c r="K39" i="6"/>
  <c r="I39" i="6"/>
  <c r="K38" i="6"/>
  <c r="I38" i="6"/>
  <c r="K37" i="6"/>
  <c r="I37" i="6"/>
  <c r="K36" i="6"/>
  <c r="I36" i="6"/>
  <c r="K35" i="6"/>
  <c r="I35" i="6"/>
  <c r="K34" i="6"/>
  <c r="I34" i="6"/>
  <c r="M33" i="6"/>
  <c r="N33" i="6" s="1"/>
  <c r="L33" i="6"/>
  <c r="K33" i="6"/>
  <c r="I33" i="6"/>
  <c r="K32" i="6"/>
  <c r="I32" i="6"/>
  <c r="K31" i="6"/>
  <c r="I31" i="6"/>
  <c r="K30" i="6"/>
  <c r="I30" i="6"/>
  <c r="K29" i="6"/>
  <c r="I29" i="6"/>
  <c r="K28" i="6"/>
  <c r="I28" i="6"/>
  <c r="M27" i="6"/>
  <c r="L27" i="6"/>
  <c r="N27" i="6" s="1"/>
  <c r="K27" i="6"/>
  <c r="I27" i="6"/>
  <c r="K26" i="6"/>
  <c r="I26" i="6"/>
  <c r="K25" i="6"/>
  <c r="I25" i="6"/>
  <c r="K24" i="6"/>
  <c r="I24" i="6"/>
  <c r="K23" i="6"/>
  <c r="I23" i="6"/>
  <c r="K22" i="6"/>
  <c r="I22" i="6"/>
  <c r="M21" i="6"/>
  <c r="N21" i="6" s="1"/>
  <c r="L21" i="6"/>
  <c r="K21" i="6"/>
  <c r="I21" i="6"/>
  <c r="K20" i="6"/>
  <c r="I20" i="6"/>
  <c r="K19" i="6"/>
  <c r="I19" i="6"/>
  <c r="K18" i="6"/>
  <c r="I18" i="6"/>
  <c r="K17" i="6"/>
  <c r="I17" i="6"/>
  <c r="K16" i="6"/>
  <c r="I16" i="6"/>
  <c r="N15" i="6"/>
  <c r="M15" i="6"/>
  <c r="L15" i="6"/>
  <c r="K15" i="6"/>
  <c r="I15" i="6"/>
  <c r="K14" i="6"/>
  <c r="I14" i="6"/>
  <c r="K13" i="6"/>
  <c r="I13" i="6"/>
  <c r="K12" i="6"/>
  <c r="I12" i="6"/>
  <c r="K11" i="6"/>
  <c r="I11" i="6"/>
  <c r="K10" i="6"/>
  <c r="I10" i="6"/>
  <c r="M9" i="6"/>
  <c r="N9" i="6" s="1"/>
  <c r="L9" i="6"/>
  <c r="K9" i="6"/>
  <c r="I9" i="6"/>
  <c r="K8" i="6"/>
  <c r="I8" i="6"/>
  <c r="K7" i="6"/>
  <c r="I7" i="6"/>
  <c r="K6" i="6"/>
  <c r="I6" i="6"/>
  <c r="K5" i="6"/>
  <c r="I5" i="6"/>
  <c r="K4" i="6"/>
  <c r="I4" i="6"/>
  <c r="M3" i="6"/>
  <c r="L3" i="6"/>
  <c r="N3" i="6" s="1"/>
  <c r="K3" i="6"/>
  <c r="I3" i="6"/>
  <c r="K57" i="5" l="1"/>
  <c r="I57" i="5"/>
  <c r="K56" i="5"/>
  <c r="I56" i="5"/>
  <c r="K55" i="5"/>
  <c r="I55" i="5"/>
  <c r="K54" i="5"/>
  <c r="I54" i="5"/>
  <c r="K53" i="5"/>
  <c r="I53" i="5"/>
  <c r="M52" i="5"/>
  <c r="L52" i="5"/>
  <c r="N52" i="5" s="1"/>
  <c r="K52" i="5"/>
  <c r="I52" i="5"/>
  <c r="K51" i="5"/>
  <c r="I51" i="5"/>
  <c r="K50" i="5"/>
  <c r="I50" i="5"/>
  <c r="K49" i="5"/>
  <c r="I49" i="5"/>
  <c r="K48" i="5"/>
  <c r="I48" i="5"/>
  <c r="K47" i="5"/>
  <c r="I47" i="5"/>
  <c r="N46" i="5"/>
  <c r="M46" i="5"/>
  <c r="L46" i="5"/>
  <c r="K46" i="5"/>
  <c r="I46" i="5"/>
  <c r="K45" i="5"/>
  <c r="I45" i="5"/>
  <c r="K44" i="5"/>
  <c r="I44" i="5"/>
  <c r="K43" i="5"/>
  <c r="I43" i="5"/>
  <c r="K42" i="5"/>
  <c r="I42" i="5"/>
  <c r="K41" i="5"/>
  <c r="I41" i="5"/>
  <c r="M40" i="5"/>
  <c r="L40" i="5"/>
  <c r="N40" i="5" s="1"/>
  <c r="K40" i="5"/>
  <c r="I40" i="5"/>
  <c r="K39" i="5"/>
  <c r="I39" i="5"/>
  <c r="K38" i="5"/>
  <c r="I38" i="5"/>
  <c r="K37" i="5"/>
  <c r="I37" i="5"/>
  <c r="K36" i="5"/>
  <c r="I36" i="5"/>
  <c r="K35" i="5"/>
  <c r="I35" i="5"/>
  <c r="N34" i="5"/>
  <c r="M34" i="5"/>
  <c r="L34" i="5"/>
  <c r="K34" i="5"/>
  <c r="I34" i="5"/>
  <c r="K33" i="5"/>
  <c r="I33" i="5"/>
  <c r="K32" i="5"/>
  <c r="I32" i="5"/>
  <c r="K31" i="5"/>
  <c r="I31" i="5"/>
  <c r="K30" i="5"/>
  <c r="I30" i="5"/>
  <c r="K29" i="5"/>
  <c r="I29" i="5"/>
  <c r="M28" i="5"/>
  <c r="N28" i="5" s="1"/>
  <c r="L28" i="5"/>
  <c r="K28" i="5"/>
  <c r="I28" i="5"/>
  <c r="K27" i="5"/>
  <c r="I27" i="5"/>
  <c r="K26" i="5"/>
  <c r="I26" i="5"/>
  <c r="K25" i="5"/>
  <c r="I25" i="5"/>
  <c r="K24" i="5"/>
  <c r="I24" i="5"/>
  <c r="K23" i="5"/>
  <c r="I23" i="5"/>
  <c r="M22" i="5"/>
  <c r="L22" i="5"/>
  <c r="N22" i="5" s="1"/>
  <c r="K22" i="5"/>
  <c r="I22" i="5"/>
  <c r="K21" i="5"/>
  <c r="I21" i="5"/>
  <c r="K20" i="5"/>
  <c r="I20" i="5"/>
  <c r="K19" i="5"/>
  <c r="I19" i="5"/>
  <c r="K18" i="5"/>
  <c r="I18" i="5"/>
  <c r="K17" i="5"/>
  <c r="I17" i="5"/>
  <c r="M16" i="5"/>
  <c r="L16" i="5"/>
  <c r="N16" i="5" s="1"/>
  <c r="K16" i="5"/>
  <c r="I16" i="5"/>
  <c r="K15" i="5"/>
  <c r="I15" i="5"/>
  <c r="K14" i="5"/>
  <c r="I14" i="5"/>
  <c r="K13" i="5"/>
  <c r="I13" i="5"/>
  <c r="K12" i="5"/>
  <c r="I12" i="5"/>
  <c r="K11" i="5"/>
  <c r="I11" i="5"/>
  <c r="M10" i="5"/>
  <c r="L10" i="5"/>
  <c r="N10" i="5" s="1"/>
  <c r="K10" i="5"/>
  <c r="I10" i="5"/>
  <c r="K9" i="5"/>
  <c r="I9" i="5"/>
  <c r="K8" i="5"/>
  <c r="I8" i="5"/>
  <c r="K7" i="5"/>
  <c r="I7" i="5"/>
  <c r="K6" i="5"/>
  <c r="I6" i="5"/>
  <c r="K5" i="5"/>
  <c r="I5" i="5"/>
  <c r="M4" i="5"/>
  <c r="N4" i="5" s="1"/>
  <c r="L4" i="5"/>
  <c r="K4" i="5"/>
  <c r="I4" i="5"/>
  <c r="L123" i="4" l="1"/>
  <c r="K123" i="4"/>
  <c r="I123" i="4"/>
  <c r="L122" i="4"/>
  <c r="K122" i="4"/>
  <c r="I122" i="4"/>
  <c r="L121" i="4"/>
  <c r="K121" i="4"/>
  <c r="I121" i="4"/>
  <c r="L120" i="4"/>
  <c r="K120" i="4"/>
  <c r="I120" i="4"/>
  <c r="L119" i="4"/>
  <c r="K119" i="4"/>
  <c r="I119" i="4"/>
  <c r="O118" i="4"/>
  <c r="N118" i="4"/>
  <c r="M118" i="4"/>
  <c r="L118" i="4"/>
  <c r="K118" i="4"/>
  <c r="I118" i="4"/>
  <c r="L117" i="4"/>
  <c r="K117" i="4"/>
  <c r="I117" i="4"/>
  <c r="L116" i="4"/>
  <c r="K116" i="4"/>
  <c r="I116" i="4"/>
  <c r="L115" i="4"/>
  <c r="K115" i="4"/>
  <c r="I115" i="4"/>
  <c r="L114" i="4"/>
  <c r="K114" i="4"/>
  <c r="I114" i="4"/>
  <c r="L113" i="4"/>
  <c r="K113" i="4"/>
  <c r="I113" i="4"/>
  <c r="N112" i="4"/>
  <c r="M112" i="4"/>
  <c r="O112" i="4" s="1"/>
  <c r="L112" i="4"/>
  <c r="K112" i="4"/>
  <c r="I112" i="4"/>
  <c r="L111" i="4"/>
  <c r="K111" i="4"/>
  <c r="I111" i="4"/>
  <c r="L110" i="4"/>
  <c r="K110" i="4"/>
  <c r="I110" i="4"/>
  <c r="L109" i="4"/>
  <c r="K109" i="4"/>
  <c r="I109" i="4"/>
  <c r="L108" i="4"/>
  <c r="K108" i="4"/>
  <c r="I108" i="4"/>
  <c r="L107" i="4"/>
  <c r="K107" i="4"/>
  <c r="I107" i="4"/>
  <c r="O106" i="4"/>
  <c r="N106" i="4"/>
  <c r="M106" i="4"/>
  <c r="L106" i="4"/>
  <c r="K106" i="4"/>
  <c r="I106" i="4"/>
  <c r="L105" i="4"/>
  <c r="K105" i="4"/>
  <c r="I105" i="4"/>
  <c r="L104" i="4"/>
  <c r="K104" i="4"/>
  <c r="I104" i="4"/>
  <c r="L103" i="4"/>
  <c r="K103" i="4"/>
  <c r="I103" i="4"/>
  <c r="L102" i="4"/>
  <c r="K102" i="4"/>
  <c r="I102" i="4"/>
  <c r="L101" i="4"/>
  <c r="K101" i="4"/>
  <c r="I101" i="4"/>
  <c r="N100" i="4"/>
  <c r="M100" i="4"/>
  <c r="O100" i="4" s="1"/>
  <c r="L100" i="4"/>
  <c r="K100" i="4"/>
  <c r="I100" i="4"/>
  <c r="L99" i="4"/>
  <c r="K99" i="4"/>
  <c r="I99" i="4"/>
  <c r="L98" i="4"/>
  <c r="K98" i="4"/>
  <c r="I98" i="4"/>
  <c r="L97" i="4"/>
  <c r="K97" i="4"/>
  <c r="I97" i="4"/>
  <c r="L96" i="4"/>
  <c r="K96" i="4"/>
  <c r="I96" i="4"/>
  <c r="L95" i="4"/>
  <c r="K95" i="4"/>
  <c r="I95" i="4"/>
  <c r="N94" i="4"/>
  <c r="M94" i="4"/>
  <c r="O94" i="4" s="1"/>
  <c r="L94" i="4"/>
  <c r="K94" i="4"/>
  <c r="I94" i="4"/>
  <c r="L93" i="4"/>
  <c r="K93" i="4"/>
  <c r="I93" i="4"/>
  <c r="L92" i="4"/>
  <c r="K92" i="4"/>
  <c r="I92" i="4"/>
  <c r="L91" i="4"/>
  <c r="K91" i="4"/>
  <c r="I91" i="4"/>
  <c r="L90" i="4"/>
  <c r="K90" i="4"/>
  <c r="I90" i="4"/>
  <c r="L89" i="4"/>
  <c r="K89" i="4"/>
  <c r="I89" i="4"/>
  <c r="N88" i="4"/>
  <c r="M88" i="4"/>
  <c r="O88" i="4" s="1"/>
  <c r="L88" i="4"/>
  <c r="K88" i="4"/>
  <c r="I88" i="4"/>
  <c r="L87" i="4"/>
  <c r="K87" i="4"/>
  <c r="I87" i="4"/>
  <c r="L86" i="4"/>
  <c r="K86" i="4"/>
  <c r="I86" i="4"/>
  <c r="L85" i="4"/>
  <c r="K85" i="4"/>
  <c r="I85" i="4"/>
  <c r="L84" i="4"/>
  <c r="K84" i="4"/>
  <c r="I84" i="4"/>
  <c r="L83" i="4"/>
  <c r="K83" i="4"/>
  <c r="I83" i="4"/>
  <c r="N82" i="4"/>
  <c r="M82" i="4"/>
  <c r="O82" i="4" s="1"/>
  <c r="L82" i="4"/>
  <c r="K82" i="4"/>
  <c r="I82" i="4"/>
  <c r="L81" i="4"/>
  <c r="K81" i="4"/>
  <c r="I81" i="4"/>
  <c r="L80" i="4"/>
  <c r="K80" i="4"/>
  <c r="I80" i="4"/>
  <c r="L79" i="4"/>
  <c r="K79" i="4"/>
  <c r="I79" i="4"/>
  <c r="L78" i="4"/>
  <c r="K78" i="4"/>
  <c r="I78" i="4"/>
  <c r="L77" i="4"/>
  <c r="K77" i="4"/>
  <c r="I77" i="4"/>
  <c r="N76" i="4"/>
  <c r="M76" i="4"/>
  <c r="O76" i="4" s="1"/>
  <c r="L76" i="4"/>
  <c r="K76" i="4"/>
  <c r="I76" i="4"/>
  <c r="L75" i="4"/>
  <c r="K75" i="4"/>
  <c r="I75" i="4"/>
  <c r="L74" i="4"/>
  <c r="K74" i="4"/>
  <c r="I74" i="4"/>
  <c r="L73" i="4"/>
  <c r="K73" i="4"/>
  <c r="I73" i="4"/>
  <c r="L72" i="4"/>
  <c r="K72" i="4"/>
  <c r="I72" i="4"/>
  <c r="L71" i="4"/>
  <c r="K71" i="4"/>
  <c r="I71" i="4"/>
  <c r="O70" i="4"/>
  <c r="N70" i="4"/>
  <c r="M70" i="4"/>
  <c r="L70" i="4"/>
  <c r="K70" i="4"/>
  <c r="I70" i="4"/>
  <c r="L69" i="4"/>
  <c r="K69" i="4"/>
  <c r="I69" i="4"/>
  <c r="L68" i="4"/>
  <c r="K68" i="4"/>
  <c r="I68" i="4"/>
  <c r="L67" i="4"/>
  <c r="K67" i="4"/>
  <c r="I67" i="4"/>
  <c r="L66" i="4"/>
  <c r="K66" i="4"/>
  <c r="I66" i="4"/>
  <c r="L65" i="4"/>
  <c r="K65" i="4"/>
  <c r="I65" i="4"/>
  <c r="N64" i="4"/>
  <c r="M64" i="4"/>
  <c r="O64" i="4" s="1"/>
  <c r="L64" i="4"/>
  <c r="K64" i="4"/>
  <c r="I64" i="4"/>
  <c r="L63" i="4"/>
  <c r="K63" i="4"/>
  <c r="I63" i="4"/>
  <c r="L62" i="4"/>
  <c r="K62" i="4"/>
  <c r="I62" i="4"/>
  <c r="L61" i="4"/>
  <c r="K61" i="4"/>
  <c r="I61" i="4"/>
  <c r="L60" i="4"/>
  <c r="K60" i="4"/>
  <c r="I60" i="4"/>
  <c r="L59" i="4"/>
  <c r="K59" i="4"/>
  <c r="I59" i="4"/>
  <c r="N58" i="4"/>
  <c r="M58" i="4"/>
  <c r="O58" i="4" s="1"/>
  <c r="L58" i="4"/>
  <c r="K58" i="4"/>
  <c r="I58" i="4"/>
  <c r="L57" i="4"/>
  <c r="K57" i="4"/>
  <c r="I57" i="4"/>
  <c r="L56" i="4"/>
  <c r="K56" i="4"/>
  <c r="I56" i="4"/>
  <c r="L55" i="4"/>
  <c r="K55" i="4"/>
  <c r="I55" i="4"/>
  <c r="L54" i="4"/>
  <c r="K54" i="4"/>
  <c r="I54" i="4"/>
  <c r="L53" i="4"/>
  <c r="K53" i="4"/>
  <c r="I53" i="4"/>
  <c r="N52" i="4"/>
  <c r="M52" i="4"/>
  <c r="O52" i="4" s="1"/>
  <c r="L52" i="4"/>
  <c r="K52" i="4"/>
  <c r="I52" i="4"/>
  <c r="L51" i="4"/>
  <c r="K51" i="4"/>
  <c r="I51" i="4"/>
  <c r="L50" i="4"/>
  <c r="K50" i="4"/>
  <c r="I50" i="4"/>
  <c r="L49" i="4"/>
  <c r="K49" i="4"/>
  <c r="I49" i="4"/>
  <c r="L48" i="4"/>
  <c r="K48" i="4"/>
  <c r="I48" i="4"/>
  <c r="L47" i="4"/>
  <c r="K47" i="4"/>
  <c r="I47" i="4"/>
  <c r="N46" i="4"/>
  <c r="M46" i="4"/>
  <c r="O46" i="4" s="1"/>
  <c r="L46" i="4"/>
  <c r="K46" i="4"/>
  <c r="I46" i="4"/>
  <c r="L45" i="4"/>
  <c r="K45" i="4"/>
  <c r="I45" i="4"/>
  <c r="L44" i="4"/>
  <c r="K44" i="4"/>
  <c r="I44" i="4"/>
  <c r="L43" i="4"/>
  <c r="K43" i="4"/>
  <c r="I43" i="4"/>
  <c r="L42" i="4"/>
  <c r="K42" i="4"/>
  <c r="I42" i="4"/>
  <c r="L41" i="4"/>
  <c r="K41" i="4"/>
  <c r="I41" i="4"/>
  <c r="N40" i="4"/>
  <c r="M40" i="4"/>
  <c r="O40" i="4" s="1"/>
  <c r="L40" i="4"/>
  <c r="K40" i="4"/>
  <c r="I40" i="4"/>
  <c r="L39" i="4"/>
  <c r="K39" i="4"/>
  <c r="I39" i="4"/>
  <c r="L38" i="4"/>
  <c r="K38" i="4"/>
  <c r="I38" i="4"/>
  <c r="L37" i="4"/>
  <c r="K37" i="4"/>
  <c r="I37" i="4"/>
  <c r="L36" i="4"/>
  <c r="K36" i="4"/>
  <c r="I36" i="4"/>
  <c r="L35" i="4"/>
  <c r="K35" i="4"/>
  <c r="I35" i="4"/>
  <c r="N34" i="4"/>
  <c r="M34" i="4"/>
  <c r="O34" i="4" s="1"/>
  <c r="L34" i="4"/>
  <c r="K34" i="4"/>
  <c r="I34" i="4"/>
  <c r="L33" i="4"/>
  <c r="K33" i="4"/>
  <c r="I33" i="4"/>
  <c r="L32" i="4"/>
  <c r="K32" i="4"/>
  <c r="I32" i="4"/>
  <c r="L31" i="4"/>
  <c r="K31" i="4"/>
  <c r="I31" i="4"/>
  <c r="L30" i="4"/>
  <c r="K30" i="4"/>
  <c r="I30" i="4"/>
  <c r="L29" i="4"/>
  <c r="K29" i="4"/>
  <c r="I29" i="4"/>
  <c r="N28" i="4"/>
  <c r="M28" i="4"/>
  <c r="O28" i="4" s="1"/>
  <c r="L28" i="4"/>
  <c r="K28" i="4"/>
  <c r="I28" i="4"/>
  <c r="L27" i="4"/>
  <c r="K27" i="4"/>
  <c r="I27" i="4"/>
  <c r="L26" i="4"/>
  <c r="K26" i="4"/>
  <c r="I26" i="4"/>
  <c r="L25" i="4"/>
  <c r="K25" i="4"/>
  <c r="I25" i="4"/>
  <c r="L24" i="4"/>
  <c r="K24" i="4"/>
  <c r="I24" i="4"/>
  <c r="L23" i="4"/>
  <c r="K23" i="4"/>
  <c r="I23" i="4"/>
  <c r="O22" i="4"/>
  <c r="N22" i="4"/>
  <c r="M22" i="4"/>
  <c r="L22" i="4"/>
  <c r="K22" i="4"/>
  <c r="I22" i="4"/>
  <c r="L21" i="4"/>
  <c r="K21" i="4"/>
  <c r="I21" i="4"/>
  <c r="L20" i="4"/>
  <c r="K20" i="4"/>
  <c r="I20" i="4"/>
  <c r="L19" i="4"/>
  <c r="K19" i="4"/>
  <c r="I19" i="4"/>
  <c r="L18" i="4"/>
  <c r="K18" i="4"/>
  <c r="I18" i="4"/>
  <c r="L17" i="4"/>
  <c r="K17" i="4"/>
  <c r="I17" i="4"/>
  <c r="N16" i="4"/>
  <c r="M16" i="4"/>
  <c r="O16" i="4" s="1"/>
  <c r="L16" i="4"/>
  <c r="K16" i="4"/>
  <c r="I16" i="4"/>
  <c r="L15" i="4"/>
  <c r="K15" i="4"/>
  <c r="I15" i="4"/>
  <c r="L14" i="4"/>
  <c r="K14" i="4"/>
  <c r="I14" i="4"/>
  <c r="L13" i="4"/>
  <c r="K13" i="4"/>
  <c r="I13" i="4"/>
  <c r="L12" i="4"/>
  <c r="K12" i="4"/>
  <c r="I12" i="4"/>
  <c r="L11" i="4"/>
  <c r="K11" i="4"/>
  <c r="I11" i="4"/>
  <c r="N10" i="4"/>
  <c r="M10" i="4"/>
  <c r="O10" i="4" s="1"/>
  <c r="L10" i="4"/>
  <c r="K10" i="4"/>
  <c r="I10" i="4"/>
  <c r="L9" i="4"/>
  <c r="K9" i="4"/>
  <c r="I9" i="4"/>
  <c r="L8" i="4"/>
  <c r="K8" i="4"/>
  <c r="I8" i="4"/>
  <c r="L7" i="4"/>
  <c r="K7" i="4"/>
  <c r="I7" i="4"/>
  <c r="L6" i="4"/>
  <c r="K6" i="4"/>
  <c r="I6" i="4"/>
  <c r="L5" i="4"/>
  <c r="K5" i="4"/>
  <c r="I5" i="4"/>
  <c r="N4" i="4"/>
  <c r="M4" i="4"/>
  <c r="O4" i="4" s="1"/>
  <c r="L4" i="4"/>
  <c r="K4" i="4"/>
  <c r="I4" i="4"/>
  <c r="I33" i="3" l="1"/>
  <c r="G33" i="3"/>
  <c r="I32" i="3"/>
  <c r="G32" i="3"/>
  <c r="I31" i="3"/>
  <c r="G31" i="3"/>
  <c r="I30" i="3"/>
  <c r="G30" i="3"/>
  <c r="I29" i="3"/>
  <c r="G29" i="3"/>
  <c r="K28" i="3"/>
  <c r="J28" i="3"/>
  <c r="L28" i="3" s="1"/>
  <c r="I28" i="3"/>
  <c r="G28" i="3"/>
  <c r="I27" i="3"/>
  <c r="G27" i="3"/>
  <c r="I26" i="3"/>
  <c r="G26" i="3"/>
  <c r="I25" i="3"/>
  <c r="G25" i="3"/>
  <c r="I24" i="3"/>
  <c r="G24" i="3"/>
  <c r="I23" i="3"/>
  <c r="G23" i="3"/>
  <c r="K22" i="3"/>
  <c r="L22" i="3" s="1"/>
  <c r="J22" i="3"/>
  <c r="I22" i="3"/>
  <c r="G22" i="3"/>
  <c r="I21" i="3"/>
  <c r="G21" i="3"/>
  <c r="I20" i="3"/>
  <c r="G20" i="3"/>
  <c r="I19" i="3"/>
  <c r="G19" i="3"/>
  <c r="I18" i="3"/>
  <c r="G18" i="3"/>
  <c r="I17" i="3"/>
  <c r="G17" i="3"/>
  <c r="K16" i="3"/>
  <c r="J16" i="3"/>
  <c r="L16" i="3" s="1"/>
  <c r="I16" i="3"/>
  <c r="G16" i="3"/>
  <c r="I15" i="3"/>
  <c r="G15" i="3"/>
  <c r="I14" i="3"/>
  <c r="G14" i="3"/>
  <c r="I13" i="3"/>
  <c r="G13" i="3"/>
  <c r="I12" i="3"/>
  <c r="G12" i="3"/>
  <c r="I11" i="3"/>
  <c r="G11" i="3"/>
  <c r="K10" i="3"/>
  <c r="J10" i="3"/>
  <c r="L10" i="3" s="1"/>
  <c r="I10" i="3"/>
  <c r="G10" i="3"/>
  <c r="I9" i="3"/>
  <c r="G9" i="3"/>
  <c r="I8" i="3"/>
  <c r="G8" i="3"/>
  <c r="I7" i="3"/>
  <c r="G7" i="3"/>
  <c r="I6" i="3"/>
  <c r="G6" i="3"/>
  <c r="I5" i="3"/>
  <c r="G5" i="3"/>
  <c r="L4" i="3"/>
  <c r="K4" i="3"/>
  <c r="J4" i="3"/>
  <c r="I4" i="3"/>
  <c r="G4" i="3"/>
  <c r="K75" i="2" l="1"/>
  <c r="I75" i="2"/>
  <c r="K74" i="2"/>
  <c r="I74" i="2"/>
  <c r="K73" i="2"/>
  <c r="I73" i="2"/>
  <c r="K72" i="2"/>
  <c r="I72" i="2"/>
  <c r="K71" i="2"/>
  <c r="I71" i="2"/>
  <c r="M70" i="2"/>
  <c r="L70" i="2"/>
  <c r="K70" i="2"/>
  <c r="I70" i="2"/>
  <c r="K69" i="2"/>
  <c r="I69" i="2"/>
  <c r="K68" i="2"/>
  <c r="I68" i="2"/>
  <c r="K67" i="2"/>
  <c r="I67" i="2"/>
  <c r="K66" i="2"/>
  <c r="I66" i="2"/>
  <c r="K65" i="2"/>
  <c r="I65" i="2"/>
  <c r="M64" i="2"/>
  <c r="L64" i="2"/>
  <c r="K64" i="2"/>
  <c r="I64" i="2"/>
  <c r="K63" i="2"/>
  <c r="I63" i="2"/>
  <c r="K62" i="2"/>
  <c r="I62" i="2"/>
  <c r="K61" i="2"/>
  <c r="I61" i="2"/>
  <c r="K60" i="2"/>
  <c r="I60" i="2"/>
  <c r="K59" i="2"/>
  <c r="I59" i="2"/>
  <c r="M58" i="2"/>
  <c r="L58" i="2"/>
  <c r="K58" i="2"/>
  <c r="I58" i="2"/>
  <c r="K57" i="2"/>
  <c r="I57" i="2"/>
  <c r="K56" i="2"/>
  <c r="I56" i="2"/>
  <c r="K55" i="2"/>
  <c r="I55" i="2"/>
  <c r="K54" i="2"/>
  <c r="I54" i="2"/>
  <c r="K53" i="2"/>
  <c r="I53" i="2"/>
  <c r="M52" i="2"/>
  <c r="L52" i="2"/>
  <c r="N52" i="2" s="1"/>
  <c r="K52" i="2"/>
  <c r="I52" i="2"/>
  <c r="K51" i="2"/>
  <c r="I51" i="2"/>
  <c r="K50" i="2"/>
  <c r="I50" i="2"/>
  <c r="K49" i="2"/>
  <c r="I49" i="2"/>
  <c r="K48" i="2"/>
  <c r="I48" i="2"/>
  <c r="K47" i="2"/>
  <c r="I47" i="2"/>
  <c r="M46" i="2"/>
  <c r="L46" i="2"/>
  <c r="K46" i="2"/>
  <c r="I46" i="2"/>
  <c r="K45" i="2"/>
  <c r="I45" i="2"/>
  <c r="K44" i="2"/>
  <c r="I44" i="2"/>
  <c r="K43" i="2"/>
  <c r="I43" i="2"/>
  <c r="K42" i="2"/>
  <c r="I42" i="2"/>
  <c r="K41" i="2"/>
  <c r="I41" i="2"/>
  <c r="M40" i="2"/>
  <c r="L40" i="2"/>
  <c r="K40" i="2"/>
  <c r="I40" i="2"/>
  <c r="K39" i="2"/>
  <c r="I39" i="2"/>
  <c r="K38" i="2"/>
  <c r="I38" i="2"/>
  <c r="K37" i="2"/>
  <c r="I37" i="2"/>
  <c r="K36" i="2"/>
  <c r="I36" i="2"/>
  <c r="K35" i="2"/>
  <c r="I35" i="2"/>
  <c r="M34" i="2"/>
  <c r="L34" i="2"/>
  <c r="K34" i="2"/>
  <c r="I34" i="2"/>
  <c r="K33" i="2"/>
  <c r="I33" i="2"/>
  <c r="K32" i="2"/>
  <c r="I32" i="2"/>
  <c r="K31" i="2"/>
  <c r="I31" i="2"/>
  <c r="K30" i="2"/>
  <c r="I30" i="2"/>
  <c r="K29" i="2"/>
  <c r="I29" i="2"/>
  <c r="M28" i="2"/>
  <c r="L28" i="2"/>
  <c r="N28" i="2" s="1"/>
  <c r="K28" i="2"/>
  <c r="I28" i="2"/>
  <c r="K27" i="2"/>
  <c r="I27" i="2"/>
  <c r="K26" i="2"/>
  <c r="I26" i="2"/>
  <c r="K25" i="2"/>
  <c r="I25" i="2"/>
  <c r="K24" i="2"/>
  <c r="I24" i="2"/>
  <c r="K23" i="2"/>
  <c r="I23" i="2"/>
  <c r="M22" i="2"/>
  <c r="L22" i="2"/>
  <c r="K22" i="2"/>
  <c r="I22" i="2"/>
  <c r="K21" i="2"/>
  <c r="I21" i="2"/>
  <c r="K20" i="2"/>
  <c r="I20" i="2"/>
  <c r="K19" i="2"/>
  <c r="I19" i="2"/>
  <c r="K18" i="2"/>
  <c r="I18" i="2"/>
  <c r="K17" i="2"/>
  <c r="I17" i="2"/>
  <c r="M16" i="2"/>
  <c r="L16" i="2"/>
  <c r="K16" i="2"/>
  <c r="I16" i="2"/>
  <c r="K15" i="2"/>
  <c r="I15" i="2"/>
  <c r="K14" i="2"/>
  <c r="I14" i="2"/>
  <c r="K13" i="2"/>
  <c r="I13" i="2"/>
  <c r="K12" i="2"/>
  <c r="I12" i="2"/>
  <c r="K11" i="2"/>
  <c r="I11" i="2"/>
  <c r="M10" i="2"/>
  <c r="L10" i="2"/>
  <c r="K10" i="2"/>
  <c r="I10" i="2"/>
  <c r="K9" i="2"/>
  <c r="I9" i="2"/>
  <c r="K8" i="2"/>
  <c r="I8" i="2"/>
  <c r="K7" i="2"/>
  <c r="I7" i="2"/>
  <c r="K6" i="2"/>
  <c r="I6" i="2"/>
  <c r="K5" i="2"/>
  <c r="I5" i="2"/>
  <c r="M4" i="2"/>
  <c r="L4" i="2"/>
  <c r="N4" i="2" s="1"/>
  <c r="K4" i="2"/>
  <c r="I4" i="2"/>
  <c r="N40" i="2" l="1"/>
  <c r="N64" i="2"/>
  <c r="N22" i="2"/>
  <c r="N16" i="2"/>
  <c r="N10" i="2"/>
  <c r="N34" i="2"/>
  <c r="N58" i="2"/>
  <c r="N46" i="2"/>
  <c r="N70" i="2"/>
</calcChain>
</file>

<file path=xl/sharedStrings.xml><?xml version="1.0" encoding="utf-8"?>
<sst xmlns="http://schemas.openxmlformats.org/spreadsheetml/2006/main" count="414" uniqueCount="96">
  <si>
    <t>PHASE E JAR TESTING</t>
  </si>
  <si>
    <t>Date</t>
  </si>
  <si>
    <t>Procedure</t>
  </si>
  <si>
    <t>Test</t>
  </si>
  <si>
    <t>Jar</t>
  </si>
  <si>
    <t>Floc</t>
  </si>
  <si>
    <t>Dosage (ppm)</t>
  </si>
  <si>
    <t>Coag</t>
  </si>
  <si>
    <t>Coagulant:Flocculant</t>
  </si>
  <si>
    <t>Turbs</t>
  </si>
  <si>
    <t>RANK</t>
  </si>
  <si>
    <t>MAX</t>
  </si>
  <si>
    <t>MIN</t>
  </si>
  <si>
    <t>RANGE</t>
  </si>
  <si>
    <t>Comment</t>
  </si>
  <si>
    <t>3-23-2022</t>
  </si>
  <si>
    <t>blank</t>
  </si>
  <si>
    <t>J6, J5 settled fastest. During stirring J6 lookedd to have more FW.  They all look garbage wrt clarity</t>
  </si>
  <si>
    <t>2537A</t>
  </si>
  <si>
    <t>J2 is the only jar with FW and it has the largest partcile size. J2&gt;j1&gt;J4&gt;j6&gt;5&gt;j3 order of settling rates.</t>
  </si>
  <si>
    <t>3-24-2022</t>
  </si>
  <si>
    <t>the increase floc did give larger particle size and there was more FW with the increase.  Also the settling rate was linear with the increase. Water clarity is all over the place…need to repeat this experiment</t>
  </si>
  <si>
    <t>repeat exp 4.  same observations.  21s&lt;25&lt;28&lt;32&lt;48 is the settling times to get a defined slduge edge in jars ordered 6-1.  J 6 settled fastest.</t>
  </si>
  <si>
    <t>significaant improvement in the amount of FW at 5 ppm  8181. 17s&lt; 21s was the settling times for J6 &amp; J5.  interestingly yhe settling times for J2&lt; J3&lt;J4 is in this order…less coag it settles faster???</t>
  </si>
  <si>
    <t>particle size increase with more floc &amp; increase FW.  J 6 w/o coag probably as the same amount of FW as J5 with coag.  Seems like the coag is preventing improvement.  J5 did settle faste than J6 but J6 was same rate as J4.  The increase in floc did give faster settling.    also visual improvement in water clarity</t>
  </si>
  <si>
    <t>3-25-2022</t>
  </si>
  <si>
    <t>no obvious difference in size with increase in coag or amount of FW.  Reverse trend with settling rate…its slower as coag increases.  FLOC controls bed &amp; particle size.</t>
  </si>
  <si>
    <t>J4&amp;J5 does look slightly better than the other jars during the stir period. J5&gt;J6&gt;J1&gt;J3&gt;j2 IN ORDER OF FASTEST SETTLING RATES.  Note- MgO collected from phase G since it was plugged in phase E.  Phase G uses PW in the slurry whereas Phase E uses soften brackish</t>
  </si>
  <si>
    <t>same MgO issue as Exp 9. really nice trend in size &amp; FW with the increase…visible sludge line at 21 s for J6 &amp; J5, ~ 23s for J4, 26s for J3 &amp; 35s for J2.  So good settling response with more floc.</t>
  </si>
  <si>
    <t>no change in size, but the FW was higher in J1 vs J6, in that order.  settling rates were all comparable.</t>
  </si>
  <si>
    <t>3-25-2023</t>
  </si>
  <si>
    <t>3-25-2024</t>
  </si>
  <si>
    <t>3-25-2025</t>
  </si>
  <si>
    <t>3-25-2026</t>
  </si>
  <si>
    <t>PHASE G JAR TESTING</t>
  </si>
  <si>
    <t>there was a nice increase in floc size with increasing floc.  Lots of FW in all jars. There was a steady increase in settling rates</t>
  </si>
  <si>
    <t>j2, 2 &amp; 4 showed decent floc size with J4 having the largest.  J6 was very fine and J5 was small.  During the slow stir there was FW in J3,4&amp;5.  settling rates in this order J4&gt;J3&gt;J2&gt;J5&gt;J6.</t>
  </si>
  <si>
    <t>better particle size than with 7757 and some FW in all jars.  Slow settling rate…J4&gt;J5&gt;J6&gt;J3&gt;J2&gt;J1</t>
  </si>
  <si>
    <t>8105:2537A</t>
  </si>
  <si>
    <t>lots of FW in all Jar with good particle size.  Settling rates all very comparable. Lots of very fine particles in all jars.</t>
  </si>
  <si>
    <t>very poor floc size and poor settling rates.  J5 was the fastest.</t>
  </si>
  <si>
    <t>PHASE F JAR TESTING</t>
  </si>
  <si>
    <t>procedure</t>
  </si>
  <si>
    <t>Trub % decrease</t>
  </si>
  <si>
    <t>standard 200 rpm &amp; 100 rpm, 5 min settling</t>
  </si>
  <si>
    <t>J3 larger particle during stir &amp; more FW.  Settling rates are all very similar.  Let settle for 5 mins.  The water clarity in J3 was terrible.</t>
  </si>
  <si>
    <t>J6 looks the best with high clarity and lots of FW during stir.  All jars have same particle size.  J 6 settled the fastest and the other jars were about the same.</t>
  </si>
  <si>
    <t>slurry method - 200 &amp; 100 rpm</t>
  </si>
  <si>
    <t>No partciles with coag addition.  J3 shows best flocs and it settles faster but the water clarity is not great.  The other jars all settled about the same rate.</t>
  </si>
  <si>
    <t>slurry method</t>
  </si>
  <si>
    <t>all jars with coag didn't give any initial particle formation.  The addition of floc showed good growth and J6 had the best size.  Lots of FW during the stir period for J6.  J6 showed fastest settling rate.  Next J2 through J5 so the increase in coag actually decreased the settling rate with 1580.</t>
  </si>
  <si>
    <t>very similar observations as exp 4.  CXP3058 gives a better particle size than 8181  but water clarity doesn't finish as well. Less pin floc with 2537A vs 1580.</t>
  </si>
  <si>
    <t>addition of 18114 did give a cloudier mixture than previous coags and it increase with more coag.  Particle size was biggest with cxp3058.  settling rate J6&gt;J2&gt;j3&gt;j4&gt;j5</t>
  </si>
  <si>
    <t>there is an increase in FW as dosage increase.  Not much of a noticeable change in floc size. J6&gt;j5&gt;j4&gt;j3&gt;j2&gt;j1 for settling rates</t>
  </si>
  <si>
    <t>same obs as exp 7</t>
  </si>
  <si>
    <t>same obs as exp 7, no big effect with coag but doasge is low.</t>
  </si>
  <si>
    <t>J3 looks the best with large particles and lots of FW even during both stir periods. Particle size largest J5&lt;J1&lt;J6&lt;J2&lt;J4&lt;J3.  settling rate 16&gt;15&gt;24&gt;25&gt;31&gt;38 for j4&gt;j3&gt;j1&gt;j2&gt;j5&gt;j6.  j6 finished the best with water clarity</t>
  </si>
  <si>
    <t>very similar trend with particle size as exp 10.  J3 lots of FW.  J4 15, J3 16, j1 24, j6 27, then j2 and J5.  water clarity looks best in J6.</t>
  </si>
  <si>
    <t>slurry</t>
  </si>
  <si>
    <t>very good dosage response, with large particle size and lots of FW.  Settling rate is j6&gt;j5&gt;j4&gt;j3&gt;j2&gt;j1</t>
  </si>
  <si>
    <t>good particle growth with increased floc.  Settling rate increased likewise and all faster than settling rates for J4-6. no difference between J4-J6.  collected at 3 min mark.</t>
  </si>
  <si>
    <t>J3 &amp; J5 has the most FW during stir, particle size looks smallest in J6.  settling rates for J2-J5 very similar, J6 is the slowest. Collect at 3 min.</t>
  </si>
  <si>
    <t>18114 gives cloudiness and it increases with dosgae increase.  More floc larger particles &amp; faster settling.  The settling rate does seem to slow with more coag.  Much better water clarity with increased coag.  Sludge bed is less compact with high coag, 150 mL at 30 ppm, 125 at 20 and 120 at 15.</t>
  </si>
  <si>
    <t>same cloudiness. But no diff in particle size. J2 fastest settling, followed  by J3.  no diff in settling between J4-J6. no difference in sludge compaction</t>
  </si>
  <si>
    <t>excellent response with Lrger particle as floc increases, coag doesn't affect size.  Lots of FW in all jars. Much faster settling rate with 7878 over other flocs.  J2&gt;J3&gt;J4&gt;J5&gt;J6…more coags slows settling slightly.</t>
  </si>
  <si>
    <t>settling test - use slurry procedure with 20% sludge</t>
  </si>
  <si>
    <t>no particle size growth difference bt the jars. J4-6 had the same particel size.  There is a slight increase in settling rate with more floc. 5 min settling</t>
  </si>
  <si>
    <t>18114 jars all showed a particulate formation but not 1580.  j4 looked the best during the stir period.  7878 jars showed the fastest settling</t>
  </si>
  <si>
    <t>1/20/22</t>
  </si>
  <si>
    <t>standard</t>
  </si>
  <si>
    <t>7767 settled faster with all coags but 7878 did give a better water quality</t>
  </si>
  <si>
    <t>visually theres little difference, may settle faster with more coag but not significantly</t>
  </si>
  <si>
    <t>big difference with increasing floc, particle size is much bigger with a good gradient and there is increasingly more FW during the stir period.  Settling is also increase with more floc.  Water clarity still isn't amazing, jars are very hazy.</t>
  </si>
  <si>
    <t>7767 is clearly showing the best particle formation.  7878 shows the worst particle size and settling rate.</t>
  </si>
  <si>
    <t>some difference between the coags but all seemed to have very similar performance with particle size &amp; settling</t>
  </si>
  <si>
    <t>use phase F sludge</t>
  </si>
  <si>
    <t>7767 still had the best particle size then followed by 8182.  J4 visible FW during stir &amp; settled fastest.  J4 still looked the best in all aspects</t>
  </si>
  <si>
    <t>use phase G sludge</t>
  </si>
  <si>
    <t>similar sludge as F. Settling rate J4&gt;J2&gt;J3&gt;J5&gt;J6…very good water quality,  sampled after 1 min settling.  J4 showed best size and settling rate, lots of FW.</t>
  </si>
  <si>
    <t>back to F phase sludge</t>
  </si>
  <si>
    <t>there was an increase in size just with coag addition and with floc there was still a good gradient.  Even during the slow mix there was an increase in FW with the coag increase. Measured turb at 2 min</t>
  </si>
  <si>
    <t>Composite</t>
  </si>
  <si>
    <t>there is a particle size incease with 2495 vs all of the other jars.  Also settles fastest with best water clarity</t>
  </si>
  <si>
    <t>particle size increase with floc increase, fw during stir period in j5&amp;6. very similar behaviour from Oct testing.  This is a good product combo in terms of water quality</t>
  </si>
  <si>
    <t>7767 shows much better floc formation than 7878 in al jars.  Can see FW in both fast and slow stir.  17650 appears to settle fastest but water quality is not as good as 2537 or 2495.</t>
  </si>
  <si>
    <t>J4 &amp; J6 shows large particle size and lots of FW during stirring.  J6&gt;J4&gt;JJ2&gt;J1&gt;J5&gt;J3 in terms of settling rate.  J6 is showing best water quality</t>
  </si>
  <si>
    <t>similar trend as exp 5 with J6 &amp; J4 showing best response.  All excellent results wwith 2495, this is same as previous jar testing where 2495 made everything look great.  However, 8181 does rank the best.</t>
  </si>
  <si>
    <t>same trend as above.  Really liking the response with 8181.  J6 &amp; J4 fastesst settling.  J 3 &amp; J5 are the slowest, this is interesting since the blank actually settles faster than jars with 7878 or 7757 present.</t>
  </si>
  <si>
    <t>these jars all look good.</t>
  </si>
  <si>
    <t>all fast settling, excellent water quality.  Collected at 2 min mark</t>
  </si>
  <si>
    <t>same trends as above.  8181 does an excellent job at particle size. Colleccted turbs at 2 min settling.</t>
  </si>
  <si>
    <t>excellent dosage profile, nice gradient with increased particle size, settling rate &amp; clarity.  Collected turb @ 2mins</t>
  </si>
  <si>
    <t>excellent dosage profile</t>
  </si>
  <si>
    <t>lots of FW with increasing floc, large particle size.  Settling rate very fast with increasing floc.  The sludge is so thick the settling rates are likely skewed as a result.  2min turb</t>
  </si>
  <si>
    <t>marked difference with 2495 vs 2537 &amp; 17650…FW is observed just with coag addition.  Then with floc the particle size is definitely larger for 2495. settling rates are all very fast2 min turbs</t>
  </si>
  <si>
    <t>this was supposed to be exp 12 but screwed up the coag addition so just went with it and removed the floc.  This does show the impact of just coag 2495 with nice gradient in performance.  Collected at 2min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</si>
</sst>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 x14ac:knownFonts="1">
    <font>
      <sz val="11"/>
      <color theme="1"/>
      <name val="Calibri"/>
      <family val="2"/>
      <scheme val="minor"/>
    </font>
    <font>
      <b/>
      <sz val="8"/>
      <color theme="1"/>
      <name val="Calibri"/>
      <family val="2"/>
      <scheme val="minor"/>
    </font>
    <font>
      <sz val="8"/>
      <color theme="1"/>
      <name val="Calibri"/>
      <family val="2"/>
      <scheme val="minor"/>
    </font>
    <font>
      <sz val="8"/>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0" tint="-4.9989318521683403E-2"/>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0">
    <xf numFmtId="0" fontId="0" fillId="0" borderId="0" xfId="0"/>
    <xf numFmtId="0" fontId="0" fillId="0" borderId="1" xfId="0"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164" fontId="2" fillId="3" borderId="3" xfId="0" applyNumberFormat="1" applyFont="1" applyFill="1" applyBorder="1" applyAlignment="1">
      <alignment horizontal="center" vertical="center" wrapText="1"/>
    </xf>
    <xf numFmtId="0" fontId="2" fillId="3" borderId="2" xfId="0" applyFont="1" applyFill="1" applyBorder="1" applyAlignment="1">
      <alignment horizontal="center" vertical="center"/>
    </xf>
    <xf numFmtId="0" fontId="2" fillId="3" borderId="2"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164" fontId="2" fillId="3" borderId="5" xfId="0" applyNumberFormat="1" applyFont="1" applyFill="1" applyBorder="1" applyAlignment="1">
      <alignment horizontal="center" vertical="center" wrapText="1"/>
    </xf>
    <xf numFmtId="0" fontId="2" fillId="3" borderId="5" xfId="0" applyFont="1" applyFill="1" applyBorder="1" applyAlignment="1">
      <alignment horizontal="center" vertical="center" wrapText="1"/>
    </xf>
    <xf numFmtId="164" fontId="2" fillId="3" borderId="4" xfId="0" applyNumberFormat="1" applyFont="1" applyFill="1" applyBorder="1" applyAlignment="1">
      <alignment horizontal="center" vertical="center" wrapText="1"/>
    </xf>
    <xf numFmtId="0" fontId="2" fillId="3" borderId="4" xfId="0" applyFont="1" applyFill="1" applyBorder="1" applyAlignment="1">
      <alignment horizontal="center" vertical="center" wrapText="1"/>
    </xf>
    <xf numFmtId="15" fontId="2" fillId="4" borderId="3" xfId="0" applyNumberFormat="1" applyFont="1" applyFill="1" applyBorder="1" applyAlignment="1">
      <alignment horizontal="center" vertical="center" wrapText="1"/>
    </xf>
    <xf numFmtId="0" fontId="2" fillId="4" borderId="2" xfId="0" applyFont="1" applyFill="1" applyBorder="1" applyAlignment="1">
      <alignment horizontal="center" vertical="center"/>
    </xf>
    <xf numFmtId="0" fontId="2" fillId="4" borderId="2" xfId="0" applyFont="1" applyFill="1" applyBorder="1" applyAlignment="1">
      <alignment horizont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15" fontId="2" fillId="4" borderId="5" xfId="0" applyNumberFormat="1" applyFont="1" applyFill="1" applyBorder="1" applyAlignment="1">
      <alignment horizontal="center" vertical="center" wrapText="1"/>
    </xf>
    <xf numFmtId="0" fontId="2" fillId="4" borderId="5" xfId="0" applyFont="1" applyFill="1" applyBorder="1" applyAlignment="1">
      <alignment horizontal="center" vertical="center" wrapText="1"/>
    </xf>
    <xf numFmtId="15" fontId="2" fillId="4" borderId="4" xfId="0" applyNumberFormat="1" applyFont="1" applyFill="1" applyBorder="1" applyAlignment="1">
      <alignment horizontal="center" vertical="center" wrapText="1"/>
    </xf>
    <xf numFmtId="0" fontId="2" fillId="4" borderId="4" xfId="0" applyFont="1" applyFill="1" applyBorder="1" applyAlignment="1">
      <alignment horizontal="center" vertical="center" wrapText="1"/>
    </xf>
    <xf numFmtId="15" fontId="2" fillId="3" borderId="3" xfId="0" applyNumberFormat="1" applyFont="1" applyFill="1" applyBorder="1" applyAlignment="1">
      <alignment horizontal="center" vertical="center" wrapText="1"/>
    </xf>
    <xf numFmtId="15" fontId="2" fillId="3" borderId="5" xfId="0" applyNumberFormat="1" applyFont="1" applyFill="1" applyBorder="1" applyAlignment="1">
      <alignment horizontal="center" vertical="center" wrapText="1"/>
    </xf>
    <xf numFmtId="15" fontId="2" fillId="3" borderId="4" xfId="0" applyNumberFormat="1" applyFont="1" applyFill="1" applyBorder="1" applyAlignment="1">
      <alignment horizontal="center" vertical="center" wrapText="1"/>
    </xf>
    <xf numFmtId="164" fontId="2" fillId="4" borderId="3" xfId="0" applyNumberFormat="1" applyFont="1" applyFill="1" applyBorder="1" applyAlignment="1">
      <alignment horizontal="center" vertical="center" wrapText="1"/>
    </xf>
    <xf numFmtId="164" fontId="2" fillId="4" borderId="5" xfId="0" applyNumberFormat="1" applyFont="1" applyFill="1" applyBorder="1" applyAlignment="1">
      <alignment horizontal="center" vertical="center" wrapText="1"/>
    </xf>
    <xf numFmtId="164" fontId="2" fillId="4" borderId="4" xfId="0" applyNumberFormat="1" applyFont="1" applyFill="1" applyBorder="1" applyAlignment="1">
      <alignment horizontal="center" vertical="center" wrapText="1"/>
    </xf>
    <xf numFmtId="15" fontId="2" fillId="3" borderId="2" xfId="0" applyNumberFormat="1" applyFont="1" applyFill="1" applyBorder="1" applyAlignment="1">
      <alignment horizontal="center" vertical="center"/>
    </xf>
    <xf numFmtId="15" fontId="2" fillId="4" borderId="2" xfId="0" applyNumberFormat="1" applyFont="1" applyFill="1" applyBorder="1" applyAlignment="1">
      <alignment horizontal="center" vertical="center"/>
    </xf>
    <xf numFmtId="15"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4" xfId="0" applyFont="1" applyFill="1" applyBorder="1" applyAlignment="1">
      <alignment horizontal="center" vertical="center"/>
    </xf>
    <xf numFmtId="0" fontId="2" fillId="4" borderId="2" xfId="0" applyFont="1" applyFill="1" applyBorder="1" applyAlignment="1">
      <alignment horizontal="center" vertical="center"/>
    </xf>
    <xf numFmtId="0" fontId="2" fillId="3" borderId="2" xfId="0" applyFont="1" applyFill="1"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left" vertical="center" wrapText="1"/>
    </xf>
    <xf numFmtId="10" fontId="0" fillId="0" borderId="0" xfId="0" applyNumberFormat="1"/>
    <xf numFmtId="10" fontId="1" fillId="2" borderId="3" xfId="0" applyNumberFormat="1" applyFont="1" applyFill="1" applyBorder="1" applyAlignment="1">
      <alignment horizontal="center" vertical="center" wrapText="1"/>
    </xf>
    <xf numFmtId="10" fontId="1" fillId="2" borderId="4" xfId="0" applyNumberFormat="1" applyFont="1" applyFill="1" applyBorder="1" applyAlignment="1">
      <alignment horizontal="center" vertical="center" wrapText="1"/>
    </xf>
    <xf numFmtId="10" fontId="2" fillId="3" borderId="2" xfId="0" applyNumberFormat="1" applyFont="1" applyFill="1" applyBorder="1" applyAlignment="1">
      <alignment horizontal="center"/>
    </xf>
    <xf numFmtId="10" fontId="2" fillId="4" borderId="2" xfId="0" applyNumberFormat="1" applyFont="1" applyFill="1" applyBorder="1" applyAlignment="1">
      <alignment horizontal="center"/>
    </xf>
    <xf numFmtId="10" fontId="2" fillId="3" borderId="3" xfId="0" applyNumberFormat="1" applyFont="1" applyFill="1" applyBorder="1" applyAlignment="1">
      <alignment horizontal="center"/>
    </xf>
    <xf numFmtId="15" fontId="2" fillId="3" borderId="3" xfId="0" applyNumberFormat="1" applyFont="1" applyFill="1" applyBorder="1" applyAlignment="1">
      <alignment horizontal="center" vertical="center"/>
    </xf>
    <xf numFmtId="15" fontId="2" fillId="3" borderId="5" xfId="0" applyNumberFormat="1" applyFont="1" applyFill="1" applyBorder="1" applyAlignment="1">
      <alignment horizontal="center" vertical="center"/>
    </xf>
    <xf numFmtId="15" fontId="2" fillId="3" borderId="4" xfId="0" applyNumberFormat="1" applyFont="1" applyFill="1" applyBorder="1" applyAlignment="1">
      <alignment horizontal="center" vertical="center"/>
    </xf>
    <xf numFmtId="0" fontId="2" fillId="3" borderId="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L%20Jar%20Testing%20Results%20March%2020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L%20Jar%20Testing%20Results%20May%2020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L%20Jar%20Testing%20Results%20July%2020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L%20Jar%20Testing%20Results%20Jan%20202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L%20Jar%20Testing%20Results%20Summer%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end Ratio"/>
      <sheetName val="Procedure"/>
      <sheetName val="March 2022"/>
      <sheetName val="March 2022 - field version"/>
      <sheetName val="March - PHASE E - 8 &amp; 11"/>
      <sheetName val="March - PHASE E - 5&amp;10"/>
      <sheetName val="March - PHASE E - 1&amp;9"/>
      <sheetName val="March - PHASE E - 3&amp;8"/>
      <sheetName val="March - PHASE E - 6&amp;7"/>
      <sheetName val="March - PHASE E - 4&amp;5"/>
      <sheetName val="March - PHASE E - 3&amp;4"/>
      <sheetName val="March - PHASE E 1&amp;2"/>
      <sheetName val="Settling Data 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dure"/>
      <sheetName val="May 2022  -Phase G"/>
      <sheetName val="PHASE G - Exp 1 &amp; 2"/>
      <sheetName val="PHASE G - Floc &amp; coag Screen"/>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end Ratio"/>
      <sheetName val="Procedure"/>
      <sheetName val="Input Settling Rate Data"/>
      <sheetName val="settling copy"/>
      <sheetName val="July 2022"/>
      <sheetName val="Exp 1 &amp; 3"/>
      <sheetName val="Exp 2 &amp; 4"/>
      <sheetName val="Exp 3 &amp; 14"/>
      <sheetName val="Exp 4-6 coag profile w 8181"/>
      <sheetName val="Exp 7-9 8181 Profile"/>
      <sheetName val="Exp 10-11 Flocs w 1580 vs 8105"/>
      <sheetName val="Exp 7  vs 12"/>
      <sheetName val="Exp 13"/>
      <sheetName val="Exp 15-17 Dosage Profile"/>
      <sheetName val="Exp 1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end Ratio"/>
      <sheetName val="Procedure"/>
      <sheetName val="Jan 2022"/>
    </sheetNames>
    <sheetDataSet>
      <sheetData sheetId="0" refreshError="1"/>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end Ratio"/>
      <sheetName val="Procedure"/>
      <sheetName val="Settling Data Input"/>
      <sheetName val="Results - Summer 2021"/>
      <sheetName val="Trial test - Sept 2021"/>
      <sheetName val="Floc Baseline Plot"/>
      <sheetName val="Floc screen - Aug 2021"/>
      <sheetName val="Floc screen - Oct 2020"/>
      <sheetName val="7767 dosage profile -Aug 2020"/>
      <sheetName val="8181 screen"/>
      <sheetName val="Coag screen "/>
      <sheetName val="Coag dosage profile - Aug 2021"/>
      <sheetName val="Coag dosage profile - Oct 2020"/>
      <sheetName val="2495 w &amp; wo flo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I37" sqref="I37"/>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9A177-5E60-4A57-9BD4-5F75E5DD49B3}">
  <dimension ref="A1:O57"/>
  <sheetViews>
    <sheetView zoomScaleNormal="100" workbookViewId="0">
      <pane ySplit="3" topLeftCell="A4" activePane="bottomLeft" state="frozen"/>
      <selection pane="bottomLeft" activeCell="D10" sqref="D10"/>
    </sheetView>
  </sheetViews>
  <sheetFormatPr defaultRowHeight="14.4" x14ac:dyDescent="0.3"/>
  <cols>
    <col min="9" max="9" width="21.109375" bestFit="1" customWidth="1"/>
    <col min="15" max="15" width="27.6640625" customWidth="1"/>
  </cols>
  <sheetData>
    <row r="1" spans="1:15" x14ac:dyDescent="0.3">
      <c r="A1" s="1" t="s">
        <v>41</v>
      </c>
      <c r="B1" s="1"/>
      <c r="C1" s="1"/>
      <c r="F1">
        <v>0</v>
      </c>
      <c r="H1">
        <v>0</v>
      </c>
    </row>
    <row r="2" spans="1:15" x14ac:dyDescent="0.3">
      <c r="A2" s="2" t="s">
        <v>1</v>
      </c>
      <c r="B2" s="3" t="s">
        <v>2</v>
      </c>
      <c r="C2" s="2" t="s">
        <v>3</v>
      </c>
      <c r="D2" s="2" t="s">
        <v>4</v>
      </c>
      <c r="E2" s="2" t="s">
        <v>5</v>
      </c>
      <c r="F2" s="4" t="s">
        <v>6</v>
      </c>
      <c r="G2" s="4" t="s">
        <v>7</v>
      </c>
      <c r="H2" s="4" t="s">
        <v>6</v>
      </c>
      <c r="I2" s="2" t="s">
        <v>8</v>
      </c>
      <c r="J2" s="4" t="s">
        <v>9</v>
      </c>
      <c r="K2" s="4" t="s">
        <v>10</v>
      </c>
      <c r="L2" s="4" t="s">
        <v>11</v>
      </c>
      <c r="M2" s="4" t="s">
        <v>12</v>
      </c>
      <c r="N2" s="4" t="s">
        <v>13</v>
      </c>
      <c r="O2" s="4" t="s">
        <v>14</v>
      </c>
    </row>
    <row r="3" spans="1:15" x14ac:dyDescent="0.3">
      <c r="A3" s="2"/>
      <c r="B3" s="5"/>
      <c r="C3" s="2"/>
      <c r="D3" s="2"/>
      <c r="E3" s="2"/>
      <c r="F3" s="4"/>
      <c r="G3" s="4"/>
      <c r="H3" s="4"/>
      <c r="I3" s="2"/>
      <c r="J3" s="4"/>
      <c r="K3" s="4"/>
      <c r="L3" s="4"/>
      <c r="M3" s="4"/>
      <c r="N3" s="4"/>
      <c r="O3" s="4"/>
    </row>
    <row r="4" spans="1:15" x14ac:dyDescent="0.3">
      <c r="A4" s="6" t="s">
        <v>68</v>
      </c>
      <c r="B4" s="24" t="s">
        <v>69</v>
      </c>
      <c r="C4" s="7">
        <v>1</v>
      </c>
      <c r="D4" s="8">
        <v>1</v>
      </c>
      <c r="E4" s="8" t="s">
        <v>16</v>
      </c>
      <c r="F4" s="8">
        <v>0</v>
      </c>
      <c r="G4" s="8" t="s">
        <v>16</v>
      </c>
      <c r="H4" s="8">
        <v>0</v>
      </c>
      <c r="I4" s="8" t="str">
        <f t="shared" ref="I4:I57" si="0">H4&amp;" ppm:"&amp;G4&amp;"   "&amp;F4&amp;" ppm:"&amp;E4</f>
        <v>0 ppm:blank   0 ppm:blank</v>
      </c>
      <c r="J4" s="8">
        <v>999</v>
      </c>
      <c r="K4" s="8">
        <f>RANK(J4,J4:J9,1)</f>
        <v>6</v>
      </c>
      <c r="L4" s="9">
        <f>MAX(J4:J9)</f>
        <v>999</v>
      </c>
      <c r="M4" s="9">
        <f>MIN(J4:J9)</f>
        <v>99.3</v>
      </c>
      <c r="N4" s="7">
        <f t="shared" ref="N4" si="1">+(L4-M4)</f>
        <v>899.7</v>
      </c>
      <c r="O4" s="10" t="s">
        <v>70</v>
      </c>
    </row>
    <row r="5" spans="1:15" x14ac:dyDescent="0.3">
      <c r="A5" s="11"/>
      <c r="B5" s="25"/>
      <c r="C5" s="7"/>
      <c r="D5" s="8">
        <v>2</v>
      </c>
      <c r="E5" s="8">
        <v>7767</v>
      </c>
      <c r="F5" s="8">
        <v>0.5</v>
      </c>
      <c r="G5" s="8" t="s">
        <v>18</v>
      </c>
      <c r="H5" s="8">
        <v>10</v>
      </c>
      <c r="I5" s="8" t="str">
        <f t="shared" si="0"/>
        <v>10 ppm:2537A   0.5 ppm:7767</v>
      </c>
      <c r="J5" s="8">
        <v>613</v>
      </c>
      <c r="K5" s="8">
        <f>RANK(J5,J4:J9,1)</f>
        <v>4</v>
      </c>
      <c r="L5" s="9"/>
      <c r="M5" s="9"/>
      <c r="N5" s="7"/>
      <c r="O5" s="12"/>
    </row>
    <row r="6" spans="1:15" x14ac:dyDescent="0.3">
      <c r="A6" s="11"/>
      <c r="B6" s="25"/>
      <c r="C6" s="7"/>
      <c r="D6" s="8">
        <v>3</v>
      </c>
      <c r="E6" s="8">
        <v>7767</v>
      </c>
      <c r="F6" s="8">
        <v>0.5</v>
      </c>
      <c r="G6" s="8">
        <v>2495</v>
      </c>
      <c r="H6" s="8">
        <v>10</v>
      </c>
      <c r="I6" s="8" t="str">
        <f t="shared" si="0"/>
        <v>10 ppm:2495   0.5 ppm:7767</v>
      </c>
      <c r="J6" s="8">
        <v>195</v>
      </c>
      <c r="K6" s="8">
        <f>RANK(J6,J4:J9,1)</f>
        <v>2</v>
      </c>
      <c r="L6" s="9"/>
      <c r="M6" s="9"/>
      <c r="N6" s="7"/>
      <c r="O6" s="12"/>
    </row>
    <row r="7" spans="1:15" x14ac:dyDescent="0.3">
      <c r="A7" s="11"/>
      <c r="B7" s="25"/>
      <c r="C7" s="7"/>
      <c r="D7" s="8">
        <v>4</v>
      </c>
      <c r="E7" s="8">
        <v>7767</v>
      </c>
      <c r="F7" s="8">
        <v>0.5</v>
      </c>
      <c r="G7" s="8">
        <v>1580</v>
      </c>
      <c r="H7" s="8">
        <v>10</v>
      </c>
      <c r="I7" s="8" t="str">
        <f t="shared" si="0"/>
        <v>10 ppm:1580   0.5 ppm:7767</v>
      </c>
      <c r="J7" s="8">
        <v>700</v>
      </c>
      <c r="K7" s="8">
        <f>RANK(J7,J4:J9,1)</f>
        <v>5</v>
      </c>
      <c r="L7" s="9"/>
      <c r="M7" s="9"/>
      <c r="N7" s="7"/>
      <c r="O7" s="12"/>
    </row>
    <row r="8" spans="1:15" x14ac:dyDescent="0.3">
      <c r="A8" s="11"/>
      <c r="B8" s="25"/>
      <c r="C8" s="7"/>
      <c r="D8" s="8">
        <v>5</v>
      </c>
      <c r="E8" s="8">
        <v>7878</v>
      </c>
      <c r="F8" s="8">
        <v>0.5</v>
      </c>
      <c r="G8" s="8" t="s">
        <v>18</v>
      </c>
      <c r="H8" s="8">
        <v>10</v>
      </c>
      <c r="I8" s="8" t="str">
        <f t="shared" si="0"/>
        <v>10 ppm:2537A   0.5 ppm:7878</v>
      </c>
      <c r="J8" s="8">
        <v>344</v>
      </c>
      <c r="K8" s="8">
        <f>RANK(J8,J4:J9,1)</f>
        <v>3</v>
      </c>
      <c r="L8" s="9"/>
      <c r="M8" s="9"/>
      <c r="N8" s="7"/>
      <c r="O8" s="12"/>
    </row>
    <row r="9" spans="1:15" x14ac:dyDescent="0.3">
      <c r="A9" s="13"/>
      <c r="B9" s="26"/>
      <c r="C9" s="7"/>
      <c r="D9" s="8">
        <v>6</v>
      </c>
      <c r="E9" s="8">
        <v>7878</v>
      </c>
      <c r="F9" s="8">
        <v>0.5</v>
      </c>
      <c r="G9" s="8">
        <v>2495</v>
      </c>
      <c r="H9" s="8">
        <v>10</v>
      </c>
      <c r="I9" s="8" t="str">
        <f t="shared" si="0"/>
        <v>10 ppm:2495   0.5 ppm:7878</v>
      </c>
      <c r="J9" s="8">
        <v>99.3</v>
      </c>
      <c r="K9" s="8">
        <f>RANK(J9,J4:J9,1)</f>
        <v>1</v>
      </c>
      <c r="L9" s="9"/>
      <c r="M9" s="9"/>
      <c r="N9" s="7"/>
      <c r="O9" s="14"/>
    </row>
    <row r="10" spans="1:15" x14ac:dyDescent="0.3">
      <c r="A10" s="31" t="s">
        <v>68</v>
      </c>
      <c r="B10" s="15" t="s">
        <v>69</v>
      </c>
      <c r="C10" s="16">
        <v>2</v>
      </c>
      <c r="D10" s="17">
        <v>1</v>
      </c>
      <c r="E10" s="17" t="s">
        <v>16</v>
      </c>
      <c r="F10" s="17">
        <v>0</v>
      </c>
      <c r="G10" s="17" t="s">
        <v>16</v>
      </c>
      <c r="H10" s="17">
        <v>0</v>
      </c>
      <c r="I10" s="17" t="str">
        <f t="shared" si="0"/>
        <v>0 ppm:blank   0 ppm:blank</v>
      </c>
      <c r="J10" s="17">
        <v>915</v>
      </c>
      <c r="K10" s="17">
        <f>RANK(J10,J10:J15,1)</f>
        <v>6</v>
      </c>
      <c r="L10" s="18">
        <f>MAX(J10:J15)</f>
        <v>915</v>
      </c>
      <c r="M10" s="18">
        <f>MIN(J10:J15)</f>
        <v>249</v>
      </c>
      <c r="N10" s="16">
        <f t="shared" ref="N10" si="2">+(L10-M10)</f>
        <v>666</v>
      </c>
      <c r="O10" s="19" t="s">
        <v>71</v>
      </c>
    </row>
    <row r="11" spans="1:15" x14ac:dyDescent="0.3">
      <c r="A11" s="16"/>
      <c r="B11" s="20"/>
      <c r="C11" s="16"/>
      <c r="D11" s="17">
        <v>2</v>
      </c>
      <c r="E11" s="17">
        <v>7767</v>
      </c>
      <c r="F11" s="17">
        <v>0.5</v>
      </c>
      <c r="G11" s="17" t="s">
        <v>18</v>
      </c>
      <c r="H11" s="17">
        <v>5</v>
      </c>
      <c r="I11" s="17" t="str">
        <f t="shared" si="0"/>
        <v>5 ppm:2537A   0.5 ppm:7767</v>
      </c>
      <c r="J11" s="17">
        <v>662</v>
      </c>
      <c r="K11" s="17">
        <f>RANK(J11,J10:J15,1)</f>
        <v>5</v>
      </c>
      <c r="L11" s="18"/>
      <c r="M11" s="18"/>
      <c r="N11" s="16"/>
      <c r="O11" s="21"/>
    </row>
    <row r="12" spans="1:15" x14ac:dyDescent="0.3">
      <c r="A12" s="16"/>
      <c r="B12" s="20"/>
      <c r="C12" s="16"/>
      <c r="D12" s="17">
        <v>3</v>
      </c>
      <c r="E12" s="17">
        <v>7767</v>
      </c>
      <c r="F12" s="17">
        <v>0.5</v>
      </c>
      <c r="G12" s="17" t="s">
        <v>18</v>
      </c>
      <c r="H12" s="17">
        <v>10</v>
      </c>
      <c r="I12" s="17" t="str">
        <f t="shared" si="0"/>
        <v>10 ppm:2537A   0.5 ppm:7767</v>
      </c>
      <c r="J12" s="17">
        <v>487</v>
      </c>
      <c r="K12" s="17">
        <f>RANK(J12,J10:J15,1)</f>
        <v>4</v>
      </c>
      <c r="L12" s="18"/>
      <c r="M12" s="18"/>
      <c r="N12" s="16"/>
      <c r="O12" s="21"/>
    </row>
    <row r="13" spans="1:15" x14ac:dyDescent="0.3">
      <c r="A13" s="16"/>
      <c r="B13" s="20"/>
      <c r="C13" s="16"/>
      <c r="D13" s="17">
        <v>4</v>
      </c>
      <c r="E13" s="17">
        <v>7767</v>
      </c>
      <c r="F13" s="17">
        <v>0.5</v>
      </c>
      <c r="G13" s="17" t="s">
        <v>18</v>
      </c>
      <c r="H13" s="17">
        <v>15</v>
      </c>
      <c r="I13" s="17" t="str">
        <f t="shared" si="0"/>
        <v>15 ppm:2537A   0.5 ppm:7767</v>
      </c>
      <c r="J13" s="17">
        <v>375</v>
      </c>
      <c r="K13" s="17">
        <f>RANK(J13,J10:J15,1)</f>
        <v>3</v>
      </c>
      <c r="L13" s="18"/>
      <c r="M13" s="18"/>
      <c r="N13" s="16"/>
      <c r="O13" s="21"/>
    </row>
    <row r="14" spans="1:15" x14ac:dyDescent="0.3">
      <c r="A14" s="16"/>
      <c r="B14" s="20"/>
      <c r="C14" s="16"/>
      <c r="D14" s="17">
        <v>5</v>
      </c>
      <c r="E14" s="17">
        <v>7767</v>
      </c>
      <c r="F14" s="17">
        <v>0.5</v>
      </c>
      <c r="G14" s="17" t="s">
        <v>18</v>
      </c>
      <c r="H14" s="17">
        <v>20</v>
      </c>
      <c r="I14" s="17" t="str">
        <f t="shared" si="0"/>
        <v>20 ppm:2537A   0.5 ppm:7767</v>
      </c>
      <c r="J14" s="17">
        <v>273</v>
      </c>
      <c r="K14" s="17">
        <f>RANK(J14,J10:J15,1)</f>
        <v>2</v>
      </c>
      <c r="L14" s="18"/>
      <c r="M14" s="18"/>
      <c r="N14" s="16"/>
      <c r="O14" s="21"/>
    </row>
    <row r="15" spans="1:15" x14ac:dyDescent="0.3">
      <c r="A15" s="16"/>
      <c r="B15" s="22"/>
      <c r="C15" s="16"/>
      <c r="D15" s="17">
        <v>6</v>
      </c>
      <c r="E15" s="17">
        <v>7767</v>
      </c>
      <c r="F15" s="17">
        <v>0.5</v>
      </c>
      <c r="G15" s="17" t="s">
        <v>18</v>
      </c>
      <c r="H15" s="17">
        <v>25</v>
      </c>
      <c r="I15" s="17" t="str">
        <f t="shared" si="0"/>
        <v>25 ppm:2537A   0.5 ppm:7767</v>
      </c>
      <c r="J15" s="17">
        <v>249</v>
      </c>
      <c r="K15" s="17">
        <f>RANK(J15,J10:J15,1)</f>
        <v>1</v>
      </c>
      <c r="L15" s="18"/>
      <c r="M15" s="18"/>
      <c r="N15" s="16"/>
      <c r="O15" s="23"/>
    </row>
    <row r="16" spans="1:15" x14ac:dyDescent="0.3">
      <c r="A16" s="6" t="s">
        <v>68</v>
      </c>
      <c r="B16" s="24"/>
      <c r="C16" s="7">
        <v>3</v>
      </c>
      <c r="D16" s="8">
        <v>1</v>
      </c>
      <c r="E16" s="8" t="s">
        <v>16</v>
      </c>
      <c r="F16" s="8">
        <v>0</v>
      </c>
      <c r="G16" s="8" t="s">
        <v>16</v>
      </c>
      <c r="H16" s="8">
        <v>0</v>
      </c>
      <c r="I16" s="8" t="str">
        <f t="shared" si="0"/>
        <v>0 ppm:blank   0 ppm:blank</v>
      </c>
      <c r="J16" s="8">
        <v>999</v>
      </c>
      <c r="K16" s="8">
        <f>RANK(J16,J16:J21,1)</f>
        <v>6</v>
      </c>
      <c r="L16" s="9">
        <f>MAX(J16:J21)</f>
        <v>999</v>
      </c>
      <c r="M16" s="9">
        <f>MIN(J16:J21)</f>
        <v>245</v>
      </c>
      <c r="N16" s="7">
        <f t="shared" ref="N16" si="3">+(L16-M16)</f>
        <v>754</v>
      </c>
      <c r="O16" s="10" t="s">
        <v>72</v>
      </c>
    </row>
    <row r="17" spans="1:15" x14ac:dyDescent="0.3">
      <c r="A17" s="11"/>
      <c r="B17" s="25"/>
      <c r="C17" s="7"/>
      <c r="D17" s="8">
        <v>2</v>
      </c>
      <c r="E17" s="8">
        <v>7767</v>
      </c>
      <c r="F17" s="8">
        <v>0.5</v>
      </c>
      <c r="G17" s="8" t="s">
        <v>18</v>
      </c>
      <c r="H17" s="8">
        <v>5</v>
      </c>
      <c r="I17" s="8" t="str">
        <f t="shared" si="0"/>
        <v>5 ppm:2537A   0.5 ppm:7767</v>
      </c>
      <c r="J17" s="8">
        <v>691</v>
      </c>
      <c r="K17" s="8">
        <f>RANK(J17,J16:J21,1)</f>
        <v>5</v>
      </c>
      <c r="L17" s="9"/>
      <c r="M17" s="9"/>
      <c r="N17" s="7"/>
      <c r="O17" s="12"/>
    </row>
    <row r="18" spans="1:15" x14ac:dyDescent="0.3">
      <c r="A18" s="11"/>
      <c r="B18" s="25"/>
      <c r="C18" s="7"/>
      <c r="D18" s="8">
        <v>3</v>
      </c>
      <c r="E18" s="8">
        <v>7767</v>
      </c>
      <c r="F18" s="8">
        <v>1</v>
      </c>
      <c r="G18" s="8" t="s">
        <v>18</v>
      </c>
      <c r="H18" s="8">
        <v>5</v>
      </c>
      <c r="I18" s="8" t="str">
        <f t="shared" si="0"/>
        <v>5 ppm:2537A   1 ppm:7767</v>
      </c>
      <c r="J18" s="8">
        <v>451</v>
      </c>
      <c r="K18" s="8">
        <f>RANK(J18,J16:J21,1)</f>
        <v>4</v>
      </c>
      <c r="L18" s="9"/>
      <c r="M18" s="9"/>
      <c r="N18" s="7"/>
      <c r="O18" s="12"/>
    </row>
    <row r="19" spans="1:15" x14ac:dyDescent="0.3">
      <c r="A19" s="11"/>
      <c r="B19" s="25"/>
      <c r="C19" s="7"/>
      <c r="D19" s="8">
        <v>4</v>
      </c>
      <c r="E19" s="8">
        <v>7767</v>
      </c>
      <c r="F19" s="8">
        <v>1.5</v>
      </c>
      <c r="G19" s="8" t="s">
        <v>18</v>
      </c>
      <c r="H19" s="8">
        <v>5</v>
      </c>
      <c r="I19" s="8" t="str">
        <f t="shared" si="0"/>
        <v>5 ppm:2537A   1.5 ppm:7767</v>
      </c>
      <c r="J19" s="8">
        <v>310</v>
      </c>
      <c r="K19" s="8">
        <f>RANK(J19,J16:J21,1)</f>
        <v>3</v>
      </c>
      <c r="L19" s="9"/>
      <c r="M19" s="9"/>
      <c r="N19" s="7"/>
      <c r="O19" s="12"/>
    </row>
    <row r="20" spans="1:15" x14ac:dyDescent="0.3">
      <c r="A20" s="11"/>
      <c r="B20" s="25"/>
      <c r="C20" s="7"/>
      <c r="D20" s="8">
        <v>5</v>
      </c>
      <c r="E20" s="8">
        <v>7767</v>
      </c>
      <c r="F20" s="8">
        <v>2</v>
      </c>
      <c r="G20" s="8" t="s">
        <v>18</v>
      </c>
      <c r="H20" s="8">
        <v>5</v>
      </c>
      <c r="I20" s="8" t="str">
        <f t="shared" si="0"/>
        <v>5 ppm:2537A   2 ppm:7767</v>
      </c>
      <c r="J20" s="8">
        <v>303</v>
      </c>
      <c r="K20" s="8">
        <f>RANK(J20,J16:J21,1)</f>
        <v>2</v>
      </c>
      <c r="L20" s="9"/>
      <c r="M20" s="9"/>
      <c r="N20" s="7"/>
      <c r="O20" s="12"/>
    </row>
    <row r="21" spans="1:15" x14ac:dyDescent="0.3">
      <c r="A21" s="13"/>
      <c r="B21" s="26"/>
      <c r="C21" s="7"/>
      <c r="D21" s="8">
        <v>6</v>
      </c>
      <c r="E21" s="8">
        <v>7767</v>
      </c>
      <c r="F21" s="8">
        <v>2.5</v>
      </c>
      <c r="G21" s="8" t="s">
        <v>18</v>
      </c>
      <c r="H21" s="8">
        <v>5</v>
      </c>
      <c r="I21" s="8" t="str">
        <f t="shared" si="0"/>
        <v>5 ppm:2537A   2.5 ppm:7767</v>
      </c>
      <c r="J21" s="8">
        <v>245</v>
      </c>
      <c r="K21" s="8">
        <f>RANK(J21,J16:J21,1)</f>
        <v>1</v>
      </c>
      <c r="L21" s="9"/>
      <c r="M21" s="9"/>
      <c r="N21" s="7"/>
      <c r="O21" s="14"/>
    </row>
    <row r="22" spans="1:15" x14ac:dyDescent="0.3">
      <c r="A22" s="31" t="s">
        <v>68</v>
      </c>
      <c r="B22" s="15"/>
      <c r="C22" s="16">
        <v>4</v>
      </c>
      <c r="D22" s="17">
        <v>1</v>
      </c>
      <c r="E22" s="17" t="s">
        <v>16</v>
      </c>
      <c r="F22" s="17">
        <v>0</v>
      </c>
      <c r="G22" s="17" t="s">
        <v>16</v>
      </c>
      <c r="H22" s="17">
        <v>0</v>
      </c>
      <c r="I22" s="17" t="str">
        <f t="shared" si="0"/>
        <v>0 ppm:blank   0 ppm:blank</v>
      </c>
      <c r="J22" s="17">
        <v>999</v>
      </c>
      <c r="K22" s="17">
        <f>RANK(J22,J22:J27,1)</f>
        <v>6</v>
      </c>
      <c r="L22" s="18">
        <f>MAX(J22:J27)</f>
        <v>999</v>
      </c>
      <c r="M22" s="18">
        <f>MIN(J22:J27)</f>
        <v>96.7</v>
      </c>
      <c r="N22" s="16">
        <f t="shared" ref="N22" si="4">+(L22-M22)</f>
        <v>902.3</v>
      </c>
      <c r="O22" s="19"/>
    </row>
    <row r="23" spans="1:15" x14ac:dyDescent="0.3">
      <c r="A23" s="16"/>
      <c r="B23" s="20"/>
      <c r="C23" s="16"/>
      <c r="D23" s="17">
        <v>2</v>
      </c>
      <c r="E23" s="17">
        <v>7767</v>
      </c>
      <c r="F23" s="17">
        <v>0.5</v>
      </c>
      <c r="G23" s="17" t="s">
        <v>18</v>
      </c>
      <c r="H23" s="17">
        <v>20</v>
      </c>
      <c r="I23" s="17" t="str">
        <f t="shared" si="0"/>
        <v>20 ppm:2537A   0.5 ppm:7767</v>
      </c>
      <c r="J23" s="17">
        <v>430</v>
      </c>
      <c r="K23" s="17">
        <f>RANK(J23,J22:J27,1)</f>
        <v>5</v>
      </c>
      <c r="L23" s="18"/>
      <c r="M23" s="18"/>
      <c r="N23" s="16"/>
      <c r="O23" s="21"/>
    </row>
    <row r="24" spans="1:15" x14ac:dyDescent="0.3">
      <c r="A24" s="16"/>
      <c r="B24" s="20"/>
      <c r="C24" s="16"/>
      <c r="D24" s="17">
        <v>3</v>
      </c>
      <c r="E24" s="17">
        <v>7767</v>
      </c>
      <c r="F24" s="17">
        <v>1</v>
      </c>
      <c r="G24" s="17" t="s">
        <v>18</v>
      </c>
      <c r="H24" s="17">
        <v>20</v>
      </c>
      <c r="I24" s="17" t="str">
        <f t="shared" si="0"/>
        <v>20 ppm:2537A   1 ppm:7767</v>
      </c>
      <c r="J24" s="17">
        <v>242</v>
      </c>
      <c r="K24" s="17">
        <f>RANK(J24,J22:J27,1)</f>
        <v>4</v>
      </c>
      <c r="L24" s="18"/>
      <c r="M24" s="18"/>
      <c r="N24" s="16"/>
      <c r="O24" s="21"/>
    </row>
    <row r="25" spans="1:15" x14ac:dyDescent="0.3">
      <c r="A25" s="16"/>
      <c r="B25" s="20"/>
      <c r="C25" s="16"/>
      <c r="D25" s="17">
        <v>4</v>
      </c>
      <c r="E25" s="17">
        <v>7767</v>
      </c>
      <c r="F25" s="17">
        <v>1.5</v>
      </c>
      <c r="G25" s="17" t="s">
        <v>18</v>
      </c>
      <c r="H25" s="17">
        <v>20</v>
      </c>
      <c r="I25" s="17" t="str">
        <f t="shared" si="0"/>
        <v>20 ppm:2537A   1.5 ppm:7767</v>
      </c>
      <c r="J25" s="17">
        <v>146</v>
      </c>
      <c r="K25" s="17">
        <f>RANK(J25,J22:J27,1)</f>
        <v>3</v>
      </c>
      <c r="L25" s="18"/>
      <c r="M25" s="18"/>
      <c r="N25" s="16"/>
      <c r="O25" s="21"/>
    </row>
    <row r="26" spans="1:15" x14ac:dyDescent="0.3">
      <c r="A26" s="16"/>
      <c r="B26" s="20"/>
      <c r="C26" s="16"/>
      <c r="D26" s="17">
        <v>5</v>
      </c>
      <c r="E26" s="17">
        <v>7767</v>
      </c>
      <c r="F26" s="17">
        <v>2</v>
      </c>
      <c r="G26" s="17" t="s">
        <v>18</v>
      </c>
      <c r="H26" s="17">
        <v>20</v>
      </c>
      <c r="I26" s="17" t="str">
        <f t="shared" si="0"/>
        <v>20 ppm:2537A   2 ppm:7767</v>
      </c>
      <c r="J26" s="17">
        <v>130</v>
      </c>
      <c r="K26" s="17">
        <f>RANK(J26,J22:J27,1)</f>
        <v>2</v>
      </c>
      <c r="L26" s="18"/>
      <c r="M26" s="18"/>
      <c r="N26" s="16"/>
      <c r="O26" s="21"/>
    </row>
    <row r="27" spans="1:15" x14ac:dyDescent="0.3">
      <c r="A27" s="16"/>
      <c r="B27" s="22"/>
      <c r="C27" s="16"/>
      <c r="D27" s="17">
        <v>6</v>
      </c>
      <c r="E27" s="17">
        <v>7767</v>
      </c>
      <c r="F27" s="17">
        <v>2.5</v>
      </c>
      <c r="G27" s="17" t="s">
        <v>18</v>
      </c>
      <c r="H27" s="17">
        <v>20</v>
      </c>
      <c r="I27" s="17" t="str">
        <f t="shared" si="0"/>
        <v>20 ppm:2537A   2.5 ppm:7767</v>
      </c>
      <c r="J27" s="17">
        <v>96.7</v>
      </c>
      <c r="K27" s="17">
        <f>RANK(J27,J22:J27,1)</f>
        <v>1</v>
      </c>
      <c r="L27" s="18"/>
      <c r="M27" s="18"/>
      <c r="N27" s="16"/>
      <c r="O27" s="23"/>
    </row>
    <row r="28" spans="1:15" x14ac:dyDescent="0.3">
      <c r="A28" s="6" t="s">
        <v>68</v>
      </c>
      <c r="B28" s="24"/>
      <c r="C28" s="7">
        <v>5</v>
      </c>
      <c r="D28" s="8">
        <v>1</v>
      </c>
      <c r="E28" s="8">
        <v>7767</v>
      </c>
      <c r="F28" s="8">
        <v>1</v>
      </c>
      <c r="G28" s="8" t="s">
        <v>18</v>
      </c>
      <c r="H28" s="8">
        <v>20</v>
      </c>
      <c r="I28" s="8" t="str">
        <f t="shared" si="0"/>
        <v>20 ppm:2537A   1 ppm:7767</v>
      </c>
      <c r="J28" s="8">
        <v>170</v>
      </c>
      <c r="K28" s="8">
        <f>RANK(J28,J28:J33,1)</f>
        <v>2</v>
      </c>
      <c r="L28" s="9">
        <f>MAX(J28:J33)</f>
        <v>464</v>
      </c>
      <c r="M28" s="9">
        <f>MIN(J28:J33)</f>
        <v>122</v>
      </c>
      <c r="N28" s="7">
        <f t="shared" ref="N28" si="5">+(L28-M28)</f>
        <v>342</v>
      </c>
      <c r="O28" s="10" t="s">
        <v>73</v>
      </c>
    </row>
    <row r="29" spans="1:15" x14ac:dyDescent="0.3">
      <c r="A29" s="11"/>
      <c r="B29" s="25"/>
      <c r="C29" s="7"/>
      <c r="D29" s="8">
        <v>2</v>
      </c>
      <c r="E29" s="8">
        <v>7878</v>
      </c>
      <c r="F29" s="8">
        <v>1</v>
      </c>
      <c r="G29" s="8" t="s">
        <v>18</v>
      </c>
      <c r="H29" s="8">
        <v>20</v>
      </c>
      <c r="I29" s="8" t="str">
        <f t="shared" si="0"/>
        <v>20 ppm:2537A   1 ppm:7878</v>
      </c>
      <c r="J29" s="8">
        <v>280</v>
      </c>
      <c r="K29" s="8">
        <f>RANK(J29,J28:J33,1)</f>
        <v>3</v>
      </c>
      <c r="L29" s="9"/>
      <c r="M29" s="9"/>
      <c r="N29" s="7"/>
      <c r="O29" s="12"/>
    </row>
    <row r="30" spans="1:15" x14ac:dyDescent="0.3">
      <c r="A30" s="11"/>
      <c r="B30" s="25"/>
      <c r="C30" s="7"/>
      <c r="D30" s="8">
        <v>3</v>
      </c>
      <c r="E30" s="8">
        <v>8181</v>
      </c>
      <c r="F30" s="8">
        <v>1</v>
      </c>
      <c r="G30" s="8" t="s">
        <v>18</v>
      </c>
      <c r="H30" s="8">
        <v>20</v>
      </c>
      <c r="I30" s="8" t="str">
        <f t="shared" si="0"/>
        <v>20 ppm:2537A   1 ppm:8181</v>
      </c>
      <c r="J30" s="8">
        <v>122</v>
      </c>
      <c r="K30" s="8">
        <f>RANK(J30,J28:J33,1)</f>
        <v>1</v>
      </c>
      <c r="L30" s="9"/>
      <c r="M30" s="9"/>
      <c r="N30" s="7"/>
      <c r="O30" s="12"/>
    </row>
    <row r="31" spans="1:15" x14ac:dyDescent="0.3">
      <c r="A31" s="11"/>
      <c r="B31" s="25"/>
      <c r="C31" s="7"/>
      <c r="D31" s="8">
        <v>4</v>
      </c>
      <c r="E31" s="8">
        <v>7767</v>
      </c>
      <c r="F31" s="8">
        <v>1</v>
      </c>
      <c r="G31" s="8">
        <v>8105</v>
      </c>
      <c r="H31" s="8">
        <v>20</v>
      </c>
      <c r="I31" s="8" t="str">
        <f t="shared" si="0"/>
        <v>20 ppm:8105   1 ppm:7767</v>
      </c>
      <c r="J31" s="8">
        <v>356</v>
      </c>
      <c r="K31" s="8">
        <f>RANK(J31,J28:J33,1)</f>
        <v>4</v>
      </c>
      <c r="L31" s="9"/>
      <c r="M31" s="9"/>
      <c r="N31" s="7"/>
      <c r="O31" s="12"/>
    </row>
    <row r="32" spans="1:15" x14ac:dyDescent="0.3">
      <c r="A32" s="11"/>
      <c r="B32" s="25"/>
      <c r="C32" s="7"/>
      <c r="D32" s="8">
        <v>5</v>
      </c>
      <c r="E32" s="8">
        <v>7878</v>
      </c>
      <c r="F32" s="8">
        <v>1</v>
      </c>
      <c r="G32" s="8">
        <v>8105</v>
      </c>
      <c r="H32" s="8">
        <v>20</v>
      </c>
      <c r="I32" s="8" t="str">
        <f t="shared" si="0"/>
        <v>20 ppm:8105   1 ppm:7878</v>
      </c>
      <c r="J32" s="8">
        <v>464</v>
      </c>
      <c r="K32" s="8">
        <f>RANK(J32,J28:J33,1)</f>
        <v>6</v>
      </c>
      <c r="L32" s="9"/>
      <c r="M32" s="9"/>
      <c r="N32" s="7"/>
      <c r="O32" s="12"/>
    </row>
    <row r="33" spans="1:15" x14ac:dyDescent="0.3">
      <c r="A33" s="13"/>
      <c r="B33" s="26"/>
      <c r="C33" s="7"/>
      <c r="D33" s="8">
        <v>6</v>
      </c>
      <c r="E33" s="8">
        <v>8181</v>
      </c>
      <c r="F33" s="8">
        <v>1</v>
      </c>
      <c r="G33" s="8">
        <v>8105</v>
      </c>
      <c r="H33" s="8">
        <v>20</v>
      </c>
      <c r="I33" s="8" t="str">
        <f t="shared" si="0"/>
        <v>20 ppm:8105   1 ppm:8181</v>
      </c>
      <c r="J33" s="8">
        <v>386</v>
      </c>
      <c r="K33" s="8">
        <f>RANK(J33,J28:J33,1)</f>
        <v>5</v>
      </c>
      <c r="L33" s="9"/>
      <c r="M33" s="9"/>
      <c r="N33" s="7"/>
      <c r="O33" s="14"/>
    </row>
    <row r="34" spans="1:15" x14ac:dyDescent="0.3">
      <c r="A34" s="31" t="s">
        <v>68</v>
      </c>
      <c r="B34" s="15"/>
      <c r="C34" s="16">
        <v>6</v>
      </c>
      <c r="D34" s="17">
        <v>1</v>
      </c>
      <c r="E34" s="17">
        <v>7767</v>
      </c>
      <c r="F34" s="17">
        <v>1</v>
      </c>
      <c r="G34" s="17" t="s">
        <v>18</v>
      </c>
      <c r="H34" s="17">
        <v>20</v>
      </c>
      <c r="I34" s="17" t="str">
        <f t="shared" si="0"/>
        <v>20 ppm:2537A   1 ppm:7767</v>
      </c>
      <c r="J34" s="17">
        <v>119</v>
      </c>
      <c r="K34" s="17">
        <f>RANK(J34,J34:J39,1)</f>
        <v>5</v>
      </c>
      <c r="L34" s="18">
        <f>MAX(J34:J39)</f>
        <v>208</v>
      </c>
      <c r="M34" s="18">
        <f>MIN(J34:J39)</f>
        <v>28.4</v>
      </c>
      <c r="N34" s="16">
        <f t="shared" ref="N34" si="6">+(L34-M34)</f>
        <v>179.6</v>
      </c>
      <c r="O34" s="19" t="s">
        <v>74</v>
      </c>
    </row>
    <row r="35" spans="1:15" x14ac:dyDescent="0.3">
      <c r="A35" s="16"/>
      <c r="B35" s="20"/>
      <c r="C35" s="16"/>
      <c r="D35" s="17">
        <v>2</v>
      </c>
      <c r="E35" s="17">
        <v>7767</v>
      </c>
      <c r="F35" s="17">
        <v>1</v>
      </c>
      <c r="G35" s="17">
        <v>2490</v>
      </c>
      <c r="H35" s="17">
        <v>20</v>
      </c>
      <c r="I35" s="17" t="str">
        <f t="shared" si="0"/>
        <v>20 ppm:2490   1 ppm:7767</v>
      </c>
      <c r="J35" s="17">
        <v>37.700000000000003</v>
      </c>
      <c r="K35" s="17">
        <f>RANK(J35,J34:J39,1)</f>
        <v>2</v>
      </c>
      <c r="L35" s="18"/>
      <c r="M35" s="18"/>
      <c r="N35" s="16"/>
      <c r="O35" s="21"/>
    </row>
    <row r="36" spans="1:15" x14ac:dyDescent="0.3">
      <c r="A36" s="16"/>
      <c r="B36" s="20"/>
      <c r="C36" s="16"/>
      <c r="D36" s="17">
        <v>3</v>
      </c>
      <c r="E36" s="17">
        <v>7767</v>
      </c>
      <c r="F36" s="17">
        <v>1</v>
      </c>
      <c r="G36" s="17">
        <v>2495</v>
      </c>
      <c r="H36" s="17">
        <v>20</v>
      </c>
      <c r="I36" s="17" t="str">
        <f t="shared" si="0"/>
        <v>20 ppm:2495   1 ppm:7767</v>
      </c>
      <c r="J36" s="17">
        <v>28.4</v>
      </c>
      <c r="K36" s="17">
        <f>RANK(J36,J34:J39,1)</f>
        <v>1</v>
      </c>
      <c r="L36" s="18"/>
      <c r="M36" s="18"/>
      <c r="N36" s="16"/>
      <c r="O36" s="21"/>
    </row>
    <row r="37" spans="1:15" x14ac:dyDescent="0.3">
      <c r="A37" s="16"/>
      <c r="B37" s="20"/>
      <c r="C37" s="16"/>
      <c r="D37" s="17">
        <v>4</v>
      </c>
      <c r="E37" s="17">
        <v>7767</v>
      </c>
      <c r="F37" s="17">
        <v>1</v>
      </c>
      <c r="G37" s="17">
        <v>8190</v>
      </c>
      <c r="H37" s="17">
        <v>20</v>
      </c>
      <c r="I37" s="17" t="str">
        <f t="shared" si="0"/>
        <v>20 ppm:8190   1 ppm:7767</v>
      </c>
      <c r="J37" s="17">
        <v>208</v>
      </c>
      <c r="K37" s="17">
        <f>RANK(J37,J34:J39,1)</f>
        <v>6</v>
      </c>
      <c r="L37" s="18"/>
      <c r="M37" s="18"/>
      <c r="N37" s="16"/>
      <c r="O37" s="21"/>
    </row>
    <row r="38" spans="1:15" x14ac:dyDescent="0.3">
      <c r="A38" s="16"/>
      <c r="B38" s="20"/>
      <c r="C38" s="16"/>
      <c r="D38" s="17">
        <v>5</v>
      </c>
      <c r="E38" s="17">
        <v>7767</v>
      </c>
      <c r="F38" s="17">
        <v>1</v>
      </c>
      <c r="G38" s="17">
        <v>8105</v>
      </c>
      <c r="H38" s="17">
        <v>20</v>
      </c>
      <c r="I38" s="17" t="str">
        <f t="shared" si="0"/>
        <v>20 ppm:8105   1 ppm:7767</v>
      </c>
      <c r="J38" s="17">
        <v>113</v>
      </c>
      <c r="K38" s="17">
        <f>RANK(J38,J34:J39,1)</f>
        <v>4</v>
      </c>
      <c r="L38" s="18"/>
      <c r="M38" s="18"/>
      <c r="N38" s="16"/>
      <c r="O38" s="21"/>
    </row>
    <row r="39" spans="1:15" x14ac:dyDescent="0.3">
      <c r="A39" s="16"/>
      <c r="B39" s="22"/>
      <c r="C39" s="16"/>
      <c r="D39" s="17">
        <v>6</v>
      </c>
      <c r="E39" s="17">
        <v>7767</v>
      </c>
      <c r="F39" s="17">
        <v>1</v>
      </c>
      <c r="G39" s="17">
        <v>1580</v>
      </c>
      <c r="H39" s="17">
        <v>20</v>
      </c>
      <c r="I39" s="17" t="str">
        <f t="shared" si="0"/>
        <v>20 ppm:1580   1 ppm:7767</v>
      </c>
      <c r="J39" s="17">
        <v>110</v>
      </c>
      <c r="K39" s="17">
        <f>RANK(J39,J34:J39,1)</f>
        <v>3</v>
      </c>
      <c r="L39" s="18"/>
      <c r="M39" s="18"/>
      <c r="N39" s="16"/>
      <c r="O39" s="23"/>
    </row>
    <row r="40" spans="1:15" x14ac:dyDescent="0.3">
      <c r="A40" s="30"/>
      <c r="B40" s="24" t="s">
        <v>75</v>
      </c>
      <c r="C40" s="7">
        <v>7</v>
      </c>
      <c r="D40" s="8">
        <v>1</v>
      </c>
      <c r="E40" s="8" t="s">
        <v>16</v>
      </c>
      <c r="F40" s="8">
        <v>0</v>
      </c>
      <c r="G40" s="8" t="s">
        <v>16</v>
      </c>
      <c r="H40" s="8">
        <v>0</v>
      </c>
      <c r="I40" s="8" t="str">
        <f t="shared" si="0"/>
        <v>0 ppm:blank   0 ppm:blank</v>
      </c>
      <c r="J40" s="8">
        <v>999</v>
      </c>
      <c r="K40" s="8">
        <f>RANK(J40,J40:J45,1)</f>
        <v>6</v>
      </c>
      <c r="L40" s="9">
        <f>MAX(J40:J45)</f>
        <v>999</v>
      </c>
      <c r="M40" s="9">
        <f>MIN(J40:J45)</f>
        <v>42.6</v>
      </c>
      <c r="N40" s="7">
        <f t="shared" ref="N40" si="7">+(L40-M40)</f>
        <v>956.4</v>
      </c>
      <c r="O40" s="10" t="s">
        <v>76</v>
      </c>
    </row>
    <row r="41" spans="1:15" x14ac:dyDescent="0.3">
      <c r="A41" s="7"/>
      <c r="B41" s="25"/>
      <c r="C41" s="7"/>
      <c r="D41" s="8">
        <v>2</v>
      </c>
      <c r="E41" s="8">
        <v>2531</v>
      </c>
      <c r="F41" s="8">
        <v>1</v>
      </c>
      <c r="G41" s="8">
        <v>1252</v>
      </c>
      <c r="H41" s="8">
        <v>20</v>
      </c>
      <c r="I41" s="8" t="str">
        <f t="shared" si="0"/>
        <v>20 ppm:1252   1 ppm:2531</v>
      </c>
      <c r="J41" s="8">
        <v>119</v>
      </c>
      <c r="K41" s="8">
        <f>RANK(J41,J40:J45,1)</f>
        <v>4</v>
      </c>
      <c r="L41" s="9"/>
      <c r="M41" s="9"/>
      <c r="N41" s="7"/>
      <c r="O41" s="12"/>
    </row>
    <row r="42" spans="1:15" x14ac:dyDescent="0.3">
      <c r="A42" s="7"/>
      <c r="B42" s="25"/>
      <c r="C42" s="7"/>
      <c r="D42" s="8">
        <v>3</v>
      </c>
      <c r="E42" s="8">
        <v>2531</v>
      </c>
      <c r="F42" s="8">
        <v>1</v>
      </c>
      <c r="G42" s="8" t="s">
        <v>18</v>
      </c>
      <c r="H42" s="8">
        <v>20</v>
      </c>
      <c r="I42" s="8" t="str">
        <f t="shared" si="0"/>
        <v>20 ppm:2537A   1 ppm:2531</v>
      </c>
      <c r="J42" s="8">
        <v>42.6</v>
      </c>
      <c r="K42" s="8">
        <f>RANK(J42,J40:J45,1)</f>
        <v>1</v>
      </c>
      <c r="L42" s="9"/>
      <c r="M42" s="9"/>
      <c r="N42" s="7"/>
      <c r="O42" s="12"/>
    </row>
    <row r="43" spans="1:15" x14ac:dyDescent="0.3">
      <c r="A43" s="7"/>
      <c r="B43" s="25"/>
      <c r="C43" s="7"/>
      <c r="D43" s="8">
        <v>4</v>
      </c>
      <c r="E43" s="8">
        <v>7767</v>
      </c>
      <c r="F43" s="8">
        <v>1</v>
      </c>
      <c r="G43" s="8" t="s">
        <v>18</v>
      </c>
      <c r="H43" s="8">
        <v>20</v>
      </c>
      <c r="I43" s="8" t="str">
        <f t="shared" si="0"/>
        <v>20 ppm:2537A   1 ppm:7767</v>
      </c>
      <c r="J43" s="8">
        <v>52.3</v>
      </c>
      <c r="K43" s="8">
        <f>RANK(J43,J40:J45,1)</f>
        <v>2</v>
      </c>
      <c r="L43" s="9"/>
      <c r="M43" s="9"/>
      <c r="N43" s="7"/>
      <c r="O43" s="12"/>
    </row>
    <row r="44" spans="1:15" x14ac:dyDescent="0.3">
      <c r="A44" s="7"/>
      <c r="B44" s="25"/>
      <c r="C44" s="7"/>
      <c r="D44" s="8">
        <v>5</v>
      </c>
      <c r="E44" s="8">
        <v>61610</v>
      </c>
      <c r="F44" s="8">
        <v>1</v>
      </c>
      <c r="G44" s="8" t="s">
        <v>18</v>
      </c>
      <c r="H44" s="8">
        <v>20</v>
      </c>
      <c r="I44" s="8" t="str">
        <f t="shared" si="0"/>
        <v>20 ppm:2537A   1 ppm:61610</v>
      </c>
      <c r="J44" s="8">
        <v>59</v>
      </c>
      <c r="K44" s="8">
        <f>RANK(J44,J40:J45,1)</f>
        <v>3</v>
      </c>
      <c r="L44" s="9"/>
      <c r="M44" s="9"/>
      <c r="N44" s="7"/>
      <c r="O44" s="12"/>
    </row>
    <row r="45" spans="1:15" x14ac:dyDescent="0.3">
      <c r="A45" s="7"/>
      <c r="B45" s="26"/>
      <c r="C45" s="7"/>
      <c r="D45" s="8">
        <v>6</v>
      </c>
      <c r="E45" s="8">
        <v>8182</v>
      </c>
      <c r="F45" s="8">
        <v>1</v>
      </c>
      <c r="G45" s="8" t="s">
        <v>18</v>
      </c>
      <c r="H45" s="8">
        <v>20</v>
      </c>
      <c r="I45" s="8" t="str">
        <f t="shared" si="0"/>
        <v>20 ppm:2537A   1 ppm:8182</v>
      </c>
      <c r="J45" s="8">
        <v>292</v>
      </c>
      <c r="K45" s="8">
        <f>RANK(J45,J40:J45,1)</f>
        <v>5</v>
      </c>
      <c r="L45" s="9"/>
      <c r="M45" s="9"/>
      <c r="N45" s="7"/>
      <c r="O45" s="14"/>
    </row>
    <row r="46" spans="1:15" x14ac:dyDescent="0.3">
      <c r="A46" s="31"/>
      <c r="B46" s="19" t="s">
        <v>77</v>
      </c>
      <c r="C46" s="16">
        <v>8</v>
      </c>
      <c r="D46" s="17">
        <v>1</v>
      </c>
      <c r="E46" s="17" t="s">
        <v>16</v>
      </c>
      <c r="F46" s="17">
        <v>0</v>
      </c>
      <c r="G46" s="17" t="s">
        <v>16</v>
      </c>
      <c r="H46" s="17">
        <v>0</v>
      </c>
      <c r="I46" s="17" t="str">
        <f t="shared" si="0"/>
        <v>0 ppm:blank   0 ppm:blank</v>
      </c>
      <c r="J46" s="17">
        <v>400</v>
      </c>
      <c r="K46" s="17">
        <f>RANK(J46,J46:J51,1)</f>
        <v>6</v>
      </c>
      <c r="L46" s="19">
        <f>MAX(J46:J51)</f>
        <v>400</v>
      </c>
      <c r="M46" s="19">
        <f>MIN(J46:J51)</f>
        <v>5.81</v>
      </c>
      <c r="N46" s="19">
        <f t="shared" ref="N46" si="8">+(L46-M46)</f>
        <v>394.19</v>
      </c>
      <c r="O46" s="19" t="s">
        <v>78</v>
      </c>
    </row>
    <row r="47" spans="1:15" x14ac:dyDescent="0.3">
      <c r="A47" s="16"/>
      <c r="B47" s="21"/>
      <c r="C47" s="16"/>
      <c r="D47" s="17">
        <v>2</v>
      </c>
      <c r="E47" s="17">
        <v>2531</v>
      </c>
      <c r="F47" s="17">
        <v>1</v>
      </c>
      <c r="G47" s="17">
        <v>1252</v>
      </c>
      <c r="H47" s="17">
        <v>20</v>
      </c>
      <c r="I47" s="17" t="str">
        <f t="shared" si="0"/>
        <v>20 ppm:1252   1 ppm:2531</v>
      </c>
      <c r="J47" s="17">
        <v>20.100000000000001</v>
      </c>
      <c r="K47" s="17">
        <f>RANK(J47,J46:J51,1)</f>
        <v>3</v>
      </c>
      <c r="L47" s="21"/>
      <c r="M47" s="21"/>
      <c r="N47" s="21"/>
      <c r="O47" s="21"/>
    </row>
    <row r="48" spans="1:15" x14ac:dyDescent="0.3">
      <c r="A48" s="16"/>
      <c r="B48" s="21"/>
      <c r="C48" s="16"/>
      <c r="D48" s="17">
        <v>3</v>
      </c>
      <c r="E48" s="17">
        <v>2531</v>
      </c>
      <c r="F48" s="17">
        <v>1</v>
      </c>
      <c r="G48" s="17" t="s">
        <v>18</v>
      </c>
      <c r="H48" s="17">
        <v>20</v>
      </c>
      <c r="I48" s="17" t="str">
        <f t="shared" si="0"/>
        <v>20 ppm:2537A   1 ppm:2531</v>
      </c>
      <c r="J48" s="17">
        <v>12.4</v>
      </c>
      <c r="K48" s="17">
        <f>RANK(J48,J46:J51,1)</f>
        <v>2</v>
      </c>
      <c r="L48" s="21"/>
      <c r="M48" s="21"/>
      <c r="N48" s="21"/>
      <c r="O48" s="21"/>
    </row>
    <row r="49" spans="1:15" x14ac:dyDescent="0.3">
      <c r="A49" s="16"/>
      <c r="B49" s="21"/>
      <c r="C49" s="16"/>
      <c r="D49" s="17">
        <v>4</v>
      </c>
      <c r="E49" s="17">
        <v>7767</v>
      </c>
      <c r="F49" s="17">
        <v>1</v>
      </c>
      <c r="G49" s="17" t="s">
        <v>18</v>
      </c>
      <c r="H49" s="17">
        <v>20</v>
      </c>
      <c r="I49" s="17" t="str">
        <f t="shared" si="0"/>
        <v>20 ppm:2537A   1 ppm:7767</v>
      </c>
      <c r="J49" s="17">
        <v>5.81</v>
      </c>
      <c r="K49" s="17">
        <f>RANK(J49,J46:J51,1)</f>
        <v>1</v>
      </c>
      <c r="L49" s="21"/>
      <c r="M49" s="21"/>
      <c r="N49" s="21"/>
      <c r="O49" s="21"/>
    </row>
    <row r="50" spans="1:15" x14ac:dyDescent="0.3">
      <c r="A50" s="16"/>
      <c r="B50" s="21"/>
      <c r="C50" s="16"/>
      <c r="D50" s="17">
        <v>5</v>
      </c>
      <c r="E50" s="17">
        <v>61610</v>
      </c>
      <c r="F50" s="17">
        <v>1</v>
      </c>
      <c r="G50" s="17" t="s">
        <v>18</v>
      </c>
      <c r="H50" s="17">
        <v>20</v>
      </c>
      <c r="I50" s="17" t="str">
        <f t="shared" si="0"/>
        <v>20 ppm:2537A   1 ppm:61610</v>
      </c>
      <c r="J50" s="17">
        <v>35.200000000000003</v>
      </c>
      <c r="K50" s="17">
        <f>RANK(J50,J46:J51,1)</f>
        <v>4</v>
      </c>
      <c r="L50" s="21"/>
      <c r="M50" s="21"/>
      <c r="N50" s="21"/>
      <c r="O50" s="21"/>
    </row>
    <row r="51" spans="1:15" x14ac:dyDescent="0.3">
      <c r="A51" s="16"/>
      <c r="B51" s="23"/>
      <c r="C51" s="16"/>
      <c r="D51" s="17">
        <v>6</v>
      </c>
      <c r="E51" s="17">
        <v>8182</v>
      </c>
      <c r="F51" s="17">
        <v>1</v>
      </c>
      <c r="G51" s="17" t="s">
        <v>18</v>
      </c>
      <c r="H51" s="17">
        <v>20</v>
      </c>
      <c r="I51" s="17" t="str">
        <f t="shared" si="0"/>
        <v>20 ppm:2537A   1 ppm:8182</v>
      </c>
      <c r="J51" s="17">
        <v>43.1</v>
      </c>
      <c r="K51" s="17">
        <f>RANK(J51,J46:J51,1)</f>
        <v>5</v>
      </c>
      <c r="L51" s="23"/>
      <c r="M51" s="23"/>
      <c r="N51" s="23"/>
      <c r="O51" s="23"/>
    </row>
    <row r="52" spans="1:15" x14ac:dyDescent="0.3">
      <c r="A52" s="30"/>
      <c r="B52" s="10" t="s">
        <v>79</v>
      </c>
      <c r="C52" s="7">
        <v>9</v>
      </c>
      <c r="D52" s="8">
        <v>1</v>
      </c>
      <c r="E52" s="8" t="s">
        <v>16</v>
      </c>
      <c r="F52" s="8">
        <v>0</v>
      </c>
      <c r="G52" s="8" t="s">
        <v>16</v>
      </c>
      <c r="H52" s="8">
        <v>0</v>
      </c>
      <c r="I52" s="8" t="str">
        <f t="shared" si="0"/>
        <v>0 ppm:blank   0 ppm:blank</v>
      </c>
      <c r="J52" s="8">
        <v>999</v>
      </c>
      <c r="K52" s="8">
        <f>RANK(J52,J52:J57,1)</f>
        <v>6</v>
      </c>
      <c r="L52" s="9">
        <f>MAX(J52:J57)</f>
        <v>999</v>
      </c>
      <c r="M52" s="9">
        <f>MIN(J52:J57)</f>
        <v>7.33</v>
      </c>
      <c r="N52" s="7">
        <f t="shared" ref="N52" si="9">+(L52-M52)</f>
        <v>991.67</v>
      </c>
      <c r="O52" s="10" t="s">
        <v>80</v>
      </c>
    </row>
    <row r="53" spans="1:15" x14ac:dyDescent="0.3">
      <c r="A53" s="7"/>
      <c r="B53" s="12"/>
      <c r="C53" s="7"/>
      <c r="D53" s="8">
        <v>2</v>
      </c>
      <c r="E53" s="8">
        <v>7767</v>
      </c>
      <c r="F53" s="8">
        <v>1</v>
      </c>
      <c r="G53" s="8" t="s">
        <v>18</v>
      </c>
      <c r="H53" s="8">
        <v>20</v>
      </c>
      <c r="I53" s="8" t="str">
        <f t="shared" si="0"/>
        <v>20 ppm:2537A   1 ppm:7767</v>
      </c>
      <c r="J53" s="8">
        <v>59</v>
      </c>
      <c r="K53" s="8">
        <f>RANK(J53,J52:J57,1)</f>
        <v>5</v>
      </c>
      <c r="L53" s="9"/>
      <c r="M53" s="9"/>
      <c r="N53" s="7"/>
      <c r="O53" s="12"/>
    </row>
    <row r="54" spans="1:15" x14ac:dyDescent="0.3">
      <c r="A54" s="7"/>
      <c r="B54" s="12"/>
      <c r="C54" s="7"/>
      <c r="D54" s="8">
        <v>3</v>
      </c>
      <c r="E54" s="8">
        <v>7767</v>
      </c>
      <c r="F54" s="8">
        <v>1</v>
      </c>
      <c r="G54" s="8" t="s">
        <v>18</v>
      </c>
      <c r="H54" s="8">
        <v>25</v>
      </c>
      <c r="I54" s="8" t="str">
        <f t="shared" si="0"/>
        <v>25 ppm:2537A   1 ppm:7767</v>
      </c>
      <c r="J54" s="8">
        <v>48</v>
      </c>
      <c r="K54" s="8">
        <f>RANK(J54,J52:J57,1)</f>
        <v>4</v>
      </c>
      <c r="L54" s="9"/>
      <c r="M54" s="9"/>
      <c r="N54" s="7"/>
      <c r="O54" s="12"/>
    </row>
    <row r="55" spans="1:15" x14ac:dyDescent="0.3">
      <c r="A55" s="7"/>
      <c r="B55" s="12"/>
      <c r="C55" s="7"/>
      <c r="D55" s="8">
        <v>4</v>
      </c>
      <c r="E55" s="8">
        <v>7767</v>
      </c>
      <c r="F55" s="8">
        <v>1</v>
      </c>
      <c r="G55" s="8" t="s">
        <v>18</v>
      </c>
      <c r="H55" s="8">
        <v>30</v>
      </c>
      <c r="I55" s="8" t="str">
        <f t="shared" si="0"/>
        <v>30 ppm:2537A   1 ppm:7767</v>
      </c>
      <c r="J55" s="8">
        <v>30.6</v>
      </c>
      <c r="K55" s="8">
        <f>RANK(J55,J52:J57,1)</f>
        <v>3</v>
      </c>
      <c r="L55" s="9"/>
      <c r="M55" s="9"/>
      <c r="N55" s="7"/>
      <c r="O55" s="12"/>
    </row>
    <row r="56" spans="1:15" x14ac:dyDescent="0.3">
      <c r="A56" s="7"/>
      <c r="B56" s="12"/>
      <c r="C56" s="7"/>
      <c r="D56" s="8">
        <v>5</v>
      </c>
      <c r="E56" s="8">
        <v>7767</v>
      </c>
      <c r="F56" s="8">
        <v>1</v>
      </c>
      <c r="G56" s="8" t="s">
        <v>18</v>
      </c>
      <c r="H56" s="8">
        <v>40</v>
      </c>
      <c r="I56" s="8" t="str">
        <f t="shared" si="0"/>
        <v>40 ppm:2537A   1 ppm:7767</v>
      </c>
      <c r="J56" s="8">
        <v>13.6</v>
      </c>
      <c r="K56" s="8">
        <f>RANK(J56,J52:J57,1)</f>
        <v>2</v>
      </c>
      <c r="L56" s="9"/>
      <c r="M56" s="9"/>
      <c r="N56" s="7"/>
      <c r="O56" s="12"/>
    </row>
    <row r="57" spans="1:15" x14ac:dyDescent="0.3">
      <c r="A57" s="7"/>
      <c r="B57" s="14"/>
      <c r="C57" s="7"/>
      <c r="D57" s="8">
        <v>6</v>
      </c>
      <c r="E57" s="8">
        <v>7767</v>
      </c>
      <c r="F57" s="8">
        <v>1</v>
      </c>
      <c r="G57" s="8" t="s">
        <v>18</v>
      </c>
      <c r="H57" s="8">
        <v>50</v>
      </c>
      <c r="I57" s="8" t="str">
        <f t="shared" si="0"/>
        <v>50 ppm:2537A   1 ppm:7767</v>
      </c>
      <c r="J57" s="8">
        <v>7.33</v>
      </c>
      <c r="K57" s="8">
        <f>RANK(J57,J52:J57,1)</f>
        <v>1</v>
      </c>
      <c r="L57" s="9"/>
      <c r="M57" s="9"/>
      <c r="N57" s="7"/>
      <c r="O57" s="14"/>
    </row>
  </sheetData>
  <mergeCells count="79">
    <mergeCell ref="O52:O57"/>
    <mergeCell ref="A52:A57"/>
    <mergeCell ref="B52:B57"/>
    <mergeCell ref="C52:C57"/>
    <mergeCell ref="L52:L57"/>
    <mergeCell ref="M52:M57"/>
    <mergeCell ref="N52:N57"/>
    <mergeCell ref="O40:O45"/>
    <mergeCell ref="A46:A51"/>
    <mergeCell ref="B46:B51"/>
    <mergeCell ref="C46:C51"/>
    <mergeCell ref="L46:L51"/>
    <mergeCell ref="M46:M51"/>
    <mergeCell ref="N46:N51"/>
    <mergeCell ref="O46:O51"/>
    <mergeCell ref="A40:A45"/>
    <mergeCell ref="B40:B45"/>
    <mergeCell ref="C40:C45"/>
    <mergeCell ref="L40:L45"/>
    <mergeCell ref="M40:M45"/>
    <mergeCell ref="N40:N45"/>
    <mergeCell ref="O28:O33"/>
    <mergeCell ref="A34:A39"/>
    <mergeCell ref="B34:B39"/>
    <mergeCell ref="C34:C39"/>
    <mergeCell ref="L34:L39"/>
    <mergeCell ref="M34:M39"/>
    <mergeCell ref="N34:N39"/>
    <mergeCell ref="O34:O39"/>
    <mergeCell ref="A28:A33"/>
    <mergeCell ref="B28:B33"/>
    <mergeCell ref="C28:C33"/>
    <mergeCell ref="L28:L33"/>
    <mergeCell ref="M28:M33"/>
    <mergeCell ref="N28:N33"/>
    <mergeCell ref="O16:O21"/>
    <mergeCell ref="A22:A27"/>
    <mergeCell ref="B22:B27"/>
    <mergeCell ref="C22:C27"/>
    <mergeCell ref="L22:L27"/>
    <mergeCell ref="M22:M27"/>
    <mergeCell ref="N22:N27"/>
    <mergeCell ref="O22:O27"/>
    <mergeCell ref="A16:A21"/>
    <mergeCell ref="B16:B21"/>
    <mergeCell ref="C16:C21"/>
    <mergeCell ref="L16:L21"/>
    <mergeCell ref="M16:M21"/>
    <mergeCell ref="N16:N21"/>
    <mergeCell ref="O4:O9"/>
    <mergeCell ref="A10:A15"/>
    <mergeCell ref="B10:B15"/>
    <mergeCell ref="C10:C15"/>
    <mergeCell ref="L10:L15"/>
    <mergeCell ref="M10:M15"/>
    <mergeCell ref="N10:N15"/>
    <mergeCell ref="O10:O15"/>
    <mergeCell ref="L2:L3"/>
    <mergeCell ref="M2:M3"/>
    <mergeCell ref="N2:N3"/>
    <mergeCell ref="O2:O3"/>
    <mergeCell ref="A4:A9"/>
    <mergeCell ref="B4:B9"/>
    <mergeCell ref="C4:C9"/>
    <mergeCell ref="L4:L9"/>
    <mergeCell ref="M4:M9"/>
    <mergeCell ref="N4:N9"/>
    <mergeCell ref="F2:F3"/>
    <mergeCell ref="G2:G3"/>
    <mergeCell ref="H2:H3"/>
    <mergeCell ref="I2:I3"/>
    <mergeCell ref="J2:J3"/>
    <mergeCell ref="K2:K3"/>
    <mergeCell ref="A1:C1"/>
    <mergeCell ref="A2:A3"/>
    <mergeCell ref="B2:B3"/>
    <mergeCell ref="C2:C3"/>
    <mergeCell ref="D2:D3"/>
    <mergeCell ref="E2:E3"/>
  </mergeCells>
  <conditionalFormatting sqref="D2:H2 J2:O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C9816-7F4A-4D38-AEBF-F65D917E2843}">
  <dimension ref="A1:O129"/>
  <sheetViews>
    <sheetView zoomScale="140" zoomScaleNormal="140" workbookViewId="0">
      <pane ySplit="3" topLeftCell="A4" activePane="bottomLeft" state="frozen"/>
      <selection pane="bottomLeft" activeCell="F1" sqref="F1:H1048576"/>
    </sheetView>
  </sheetViews>
  <sheetFormatPr defaultRowHeight="14.4" x14ac:dyDescent="0.3"/>
  <cols>
    <col min="9" max="9" width="21.109375" bestFit="1" customWidth="1"/>
    <col min="15" max="15" width="27.6640625" customWidth="1"/>
  </cols>
  <sheetData>
    <row r="1" spans="1:15" x14ac:dyDescent="0.3">
      <c r="A1" s="1" t="s">
        <v>0</v>
      </c>
      <c r="B1" s="1"/>
      <c r="C1" s="1"/>
      <c r="F1">
        <v>0</v>
      </c>
      <c r="G1">
        <v>0</v>
      </c>
      <c r="H1">
        <v>0</v>
      </c>
    </row>
    <row r="2" spans="1:15" x14ac:dyDescent="0.3">
      <c r="A2" s="2" t="s">
        <v>1</v>
      </c>
      <c r="B2" s="3" t="s">
        <v>2</v>
      </c>
      <c r="C2" s="2" t="s">
        <v>3</v>
      </c>
      <c r="D2" s="2" t="s">
        <v>4</v>
      </c>
      <c r="E2" s="2" t="s">
        <v>5</v>
      </c>
      <c r="F2" s="4" t="s">
        <v>6</v>
      </c>
      <c r="G2" s="4" t="s">
        <v>7</v>
      </c>
      <c r="H2" s="4" t="s">
        <v>6</v>
      </c>
      <c r="I2" s="2" t="s">
        <v>8</v>
      </c>
      <c r="J2" s="4" t="s">
        <v>9</v>
      </c>
      <c r="K2" s="4" t="s">
        <v>10</v>
      </c>
      <c r="L2" s="4" t="s">
        <v>11</v>
      </c>
      <c r="M2" s="4" t="s">
        <v>12</v>
      </c>
      <c r="N2" s="4" t="s">
        <v>13</v>
      </c>
      <c r="O2" s="4" t="s">
        <v>14</v>
      </c>
    </row>
    <row r="3" spans="1:15" x14ac:dyDescent="0.3">
      <c r="A3" s="2"/>
      <c r="B3" s="5"/>
      <c r="C3" s="2"/>
      <c r="D3" s="2"/>
      <c r="E3" s="2"/>
      <c r="F3" s="4"/>
      <c r="G3" s="4"/>
      <c r="H3" s="4"/>
      <c r="I3" s="2"/>
      <c r="J3" s="4"/>
      <c r="K3" s="4"/>
      <c r="L3" s="4"/>
      <c r="M3" s="4"/>
      <c r="N3" s="4"/>
      <c r="O3" s="4"/>
    </row>
    <row r="4" spans="1:15" x14ac:dyDescent="0.3">
      <c r="A4" s="6" t="s">
        <v>15</v>
      </c>
      <c r="B4" s="6"/>
      <c r="C4" s="7">
        <v>1</v>
      </c>
      <c r="D4" s="8">
        <v>1</v>
      </c>
      <c r="E4" s="8" t="s">
        <v>16</v>
      </c>
      <c r="F4" s="8">
        <v>0</v>
      </c>
      <c r="G4" s="8" t="s">
        <v>16</v>
      </c>
      <c r="H4" s="8">
        <v>0</v>
      </c>
      <c r="I4" s="8" t="str">
        <f t="shared" ref="I4:I45" si="0">H4&amp;" ppm:"&amp;G4&amp;"   "&amp;F4&amp;" ppm:"&amp;E4</f>
        <v>0 ppm:blank   0 ppm:blank</v>
      </c>
      <c r="J4" s="8">
        <v>228</v>
      </c>
      <c r="K4" s="8">
        <f>RANK(J4,J4:J9,1)</f>
        <v>6</v>
      </c>
      <c r="L4" s="9">
        <f>MAX(J4:J9)</f>
        <v>228</v>
      </c>
      <c r="M4" s="9">
        <f>MIN(J4:J9)</f>
        <v>106</v>
      </c>
      <c r="N4" s="7">
        <f>+(L4-M4)</f>
        <v>122</v>
      </c>
      <c r="O4" s="10" t="s">
        <v>17</v>
      </c>
    </row>
    <row r="5" spans="1:15" x14ac:dyDescent="0.3">
      <c r="A5" s="11"/>
      <c r="B5" s="11"/>
      <c r="C5" s="7"/>
      <c r="D5" s="8">
        <v>2</v>
      </c>
      <c r="E5" s="8">
        <v>7767</v>
      </c>
      <c r="F5" s="8">
        <v>0.5</v>
      </c>
      <c r="G5" s="8" t="s">
        <v>18</v>
      </c>
      <c r="H5" s="8">
        <v>20</v>
      </c>
      <c r="I5" s="8" t="str">
        <f t="shared" si="0"/>
        <v>20 ppm:2537A   0.5 ppm:7767</v>
      </c>
      <c r="J5" s="8">
        <v>115</v>
      </c>
      <c r="K5" s="8">
        <f>RANK(J5,J4:J9,1)</f>
        <v>2</v>
      </c>
      <c r="L5" s="9"/>
      <c r="M5" s="9"/>
      <c r="N5" s="7"/>
      <c r="O5" s="12"/>
    </row>
    <row r="6" spans="1:15" x14ac:dyDescent="0.3">
      <c r="A6" s="11"/>
      <c r="B6" s="11"/>
      <c r="C6" s="7"/>
      <c r="D6" s="8">
        <v>3</v>
      </c>
      <c r="E6" s="8">
        <v>7767</v>
      </c>
      <c r="F6" s="8">
        <v>0.5</v>
      </c>
      <c r="G6" s="8">
        <v>2490</v>
      </c>
      <c r="H6" s="8">
        <v>20</v>
      </c>
      <c r="I6" s="8" t="str">
        <f t="shared" si="0"/>
        <v>20 ppm:2490   0.5 ppm:7767</v>
      </c>
      <c r="J6" s="8">
        <v>106</v>
      </c>
      <c r="K6" s="8">
        <f>RANK(J6,J4:J9,1)</f>
        <v>1</v>
      </c>
      <c r="L6" s="9"/>
      <c r="M6" s="9"/>
      <c r="N6" s="7"/>
      <c r="O6" s="12"/>
    </row>
    <row r="7" spans="1:15" x14ac:dyDescent="0.3">
      <c r="A7" s="11"/>
      <c r="B7" s="11"/>
      <c r="C7" s="7"/>
      <c r="D7" s="8">
        <v>4</v>
      </c>
      <c r="E7" s="8">
        <v>7767</v>
      </c>
      <c r="F7" s="8">
        <v>0.5</v>
      </c>
      <c r="G7" s="8">
        <v>8190</v>
      </c>
      <c r="H7" s="8">
        <v>20</v>
      </c>
      <c r="I7" s="8" t="str">
        <f t="shared" si="0"/>
        <v>20 ppm:8190   0.5 ppm:7767</v>
      </c>
      <c r="J7" s="8">
        <v>137</v>
      </c>
      <c r="K7" s="8">
        <f>RANK(J7,J4:J9,1)</f>
        <v>4</v>
      </c>
      <c r="L7" s="9"/>
      <c r="M7" s="9"/>
      <c r="N7" s="7"/>
      <c r="O7" s="12"/>
    </row>
    <row r="8" spans="1:15" x14ac:dyDescent="0.3">
      <c r="A8" s="11"/>
      <c r="B8" s="11"/>
      <c r="C8" s="7"/>
      <c r="D8" s="8">
        <v>5</v>
      </c>
      <c r="E8" s="8">
        <v>7767</v>
      </c>
      <c r="F8" s="8">
        <v>0.5</v>
      </c>
      <c r="G8" s="8">
        <v>1580</v>
      </c>
      <c r="H8" s="8">
        <v>20</v>
      </c>
      <c r="I8" s="8" t="str">
        <f t="shared" si="0"/>
        <v>20 ppm:1580   0.5 ppm:7767</v>
      </c>
      <c r="J8" s="8">
        <v>146</v>
      </c>
      <c r="K8" s="8">
        <f>RANK(J8,J4:J9,1)</f>
        <v>5</v>
      </c>
      <c r="L8" s="9"/>
      <c r="M8" s="9"/>
      <c r="N8" s="7"/>
      <c r="O8" s="12"/>
    </row>
    <row r="9" spans="1:15" x14ac:dyDescent="0.3">
      <c r="A9" s="13"/>
      <c r="B9" s="13"/>
      <c r="C9" s="7"/>
      <c r="D9" s="8">
        <v>6</v>
      </c>
      <c r="E9" s="8">
        <v>7767</v>
      </c>
      <c r="F9" s="8">
        <v>0.5</v>
      </c>
      <c r="G9" s="8">
        <v>8105</v>
      </c>
      <c r="H9" s="8">
        <v>20</v>
      </c>
      <c r="I9" s="8" t="str">
        <f t="shared" si="0"/>
        <v>20 ppm:8105   0.5 ppm:7767</v>
      </c>
      <c r="J9" s="8">
        <v>126</v>
      </c>
      <c r="K9" s="8">
        <f>RANK(J9,J4:J9,1)</f>
        <v>3</v>
      </c>
      <c r="L9" s="9"/>
      <c r="M9" s="9"/>
      <c r="N9" s="7"/>
      <c r="O9" s="14"/>
    </row>
    <row r="10" spans="1:15" x14ac:dyDescent="0.3">
      <c r="A10" s="15" t="s">
        <v>15</v>
      </c>
      <c r="B10" s="15"/>
      <c r="C10" s="16">
        <v>2</v>
      </c>
      <c r="D10" s="17">
        <v>1</v>
      </c>
      <c r="E10" s="17">
        <v>2531</v>
      </c>
      <c r="F10" s="17">
        <v>0.5</v>
      </c>
      <c r="G10" s="17">
        <v>1252</v>
      </c>
      <c r="H10" s="17">
        <v>20</v>
      </c>
      <c r="I10" s="17" t="str">
        <f t="shared" si="0"/>
        <v>20 ppm:1252   0.5 ppm:2531</v>
      </c>
      <c r="J10" s="17">
        <v>375</v>
      </c>
      <c r="K10" s="17">
        <f>RANK(J10,J10:J15,1)</f>
        <v>6</v>
      </c>
      <c r="L10" s="18">
        <f>MAX(J10:J15)</f>
        <v>375</v>
      </c>
      <c r="M10" s="18">
        <f>MIN(J10:J15)</f>
        <v>47.2</v>
      </c>
      <c r="N10" s="16">
        <f>+(L10-M10)</f>
        <v>327.8</v>
      </c>
      <c r="O10" s="19" t="s">
        <v>19</v>
      </c>
    </row>
    <row r="11" spans="1:15" x14ac:dyDescent="0.3">
      <c r="A11" s="20"/>
      <c r="B11" s="20"/>
      <c r="C11" s="16"/>
      <c r="D11" s="17">
        <v>2</v>
      </c>
      <c r="E11" s="17">
        <v>7767</v>
      </c>
      <c r="F11" s="17">
        <v>0.5</v>
      </c>
      <c r="G11" s="17" t="s">
        <v>18</v>
      </c>
      <c r="H11" s="17">
        <v>20</v>
      </c>
      <c r="I11" s="17" t="str">
        <f t="shared" si="0"/>
        <v>20 ppm:2537A   0.5 ppm:7767</v>
      </c>
      <c r="J11" s="17">
        <v>47.2</v>
      </c>
      <c r="K11" s="17">
        <f>RANK(J11,J10:J15,1)</f>
        <v>1</v>
      </c>
      <c r="L11" s="18"/>
      <c r="M11" s="18"/>
      <c r="N11" s="16"/>
      <c r="O11" s="21"/>
    </row>
    <row r="12" spans="1:15" x14ac:dyDescent="0.3">
      <c r="A12" s="20"/>
      <c r="B12" s="20"/>
      <c r="C12" s="16"/>
      <c r="D12" s="17">
        <v>3</v>
      </c>
      <c r="E12" s="17">
        <v>7878</v>
      </c>
      <c r="F12" s="17">
        <v>0.5</v>
      </c>
      <c r="G12" s="17" t="s">
        <v>18</v>
      </c>
      <c r="H12" s="17">
        <v>20</v>
      </c>
      <c r="I12" s="17" t="str">
        <f t="shared" si="0"/>
        <v>20 ppm:2537A   0.5 ppm:7878</v>
      </c>
      <c r="J12" s="17">
        <v>53.4</v>
      </c>
      <c r="K12" s="17">
        <f>RANK(J12,J10:J15,1)</f>
        <v>2</v>
      </c>
      <c r="L12" s="18"/>
      <c r="M12" s="18"/>
      <c r="N12" s="16"/>
      <c r="O12" s="21"/>
    </row>
    <row r="13" spans="1:15" x14ac:dyDescent="0.3">
      <c r="A13" s="20"/>
      <c r="B13" s="20"/>
      <c r="C13" s="16"/>
      <c r="D13" s="17">
        <v>4</v>
      </c>
      <c r="E13" s="17">
        <v>8181</v>
      </c>
      <c r="F13" s="17">
        <v>0.5</v>
      </c>
      <c r="G13" s="17" t="s">
        <v>18</v>
      </c>
      <c r="H13" s="17">
        <v>20</v>
      </c>
      <c r="I13" s="17" t="str">
        <f t="shared" si="0"/>
        <v>20 ppm:2537A   0.5 ppm:8181</v>
      </c>
      <c r="J13" s="17">
        <v>87.1</v>
      </c>
      <c r="K13" s="17">
        <f>RANK(J13,J10:J15,1)</f>
        <v>3</v>
      </c>
      <c r="L13" s="18"/>
      <c r="M13" s="18"/>
      <c r="N13" s="16"/>
      <c r="O13" s="21"/>
    </row>
    <row r="14" spans="1:15" x14ac:dyDescent="0.3">
      <c r="A14" s="20"/>
      <c r="B14" s="20"/>
      <c r="C14" s="16"/>
      <c r="D14" s="17">
        <v>5</v>
      </c>
      <c r="E14" s="17">
        <v>61610</v>
      </c>
      <c r="F14" s="17">
        <v>0.5</v>
      </c>
      <c r="G14" s="17" t="s">
        <v>18</v>
      </c>
      <c r="H14" s="17">
        <v>20</v>
      </c>
      <c r="I14" s="17" t="str">
        <f t="shared" si="0"/>
        <v>20 ppm:2537A   0.5 ppm:61610</v>
      </c>
      <c r="J14" s="17">
        <v>261</v>
      </c>
      <c r="K14" s="17">
        <f>RANK(J14,J10:J15,1)</f>
        <v>5</v>
      </c>
      <c r="L14" s="18"/>
      <c r="M14" s="18"/>
      <c r="N14" s="16"/>
      <c r="O14" s="21"/>
    </row>
    <row r="15" spans="1:15" x14ac:dyDescent="0.3">
      <c r="A15" s="22"/>
      <c r="B15" s="22"/>
      <c r="C15" s="16"/>
      <c r="D15" s="17">
        <v>6</v>
      </c>
      <c r="E15" s="17">
        <v>7757</v>
      </c>
      <c r="F15" s="17">
        <v>0.5</v>
      </c>
      <c r="G15" s="17" t="s">
        <v>18</v>
      </c>
      <c r="H15" s="17">
        <v>20</v>
      </c>
      <c r="I15" s="17" t="str">
        <f t="shared" si="0"/>
        <v>20 ppm:2537A   0.5 ppm:7757</v>
      </c>
      <c r="J15" s="17">
        <v>224</v>
      </c>
      <c r="K15" s="17">
        <f>RANK(J15,J10:J15,1)</f>
        <v>4</v>
      </c>
      <c r="L15" s="18"/>
      <c r="M15" s="18"/>
      <c r="N15" s="16"/>
      <c r="O15" s="23"/>
    </row>
    <row r="16" spans="1:15" x14ac:dyDescent="0.3">
      <c r="A16" s="24" t="s">
        <v>20</v>
      </c>
      <c r="B16" s="24"/>
      <c r="C16" s="7">
        <v>3</v>
      </c>
      <c r="D16" s="8">
        <v>1</v>
      </c>
      <c r="E16" s="8" t="s">
        <v>16</v>
      </c>
      <c r="F16" s="8">
        <v>0</v>
      </c>
      <c r="G16" s="8" t="s">
        <v>16</v>
      </c>
      <c r="H16" s="8">
        <v>0</v>
      </c>
      <c r="I16" s="8" t="str">
        <f t="shared" si="0"/>
        <v>0 ppm:blank   0 ppm:blank</v>
      </c>
      <c r="J16" s="8">
        <v>304</v>
      </c>
      <c r="K16" s="8">
        <f>RANK(J16,J16:J21,1)</f>
        <v>6</v>
      </c>
      <c r="L16" s="9">
        <f>MAX(J16:J21)</f>
        <v>304</v>
      </c>
      <c r="M16" s="9">
        <f>MIN(J16:J21)</f>
        <v>108</v>
      </c>
      <c r="N16" s="7">
        <f>+(L16-M16)</f>
        <v>196</v>
      </c>
      <c r="O16" s="10"/>
    </row>
    <row r="17" spans="1:15" x14ac:dyDescent="0.3">
      <c r="A17" s="25"/>
      <c r="B17" s="25"/>
      <c r="C17" s="7"/>
      <c r="D17" s="8">
        <v>2</v>
      </c>
      <c r="E17" s="8">
        <v>8181</v>
      </c>
      <c r="F17" s="8">
        <v>0.5</v>
      </c>
      <c r="G17" s="8" t="s">
        <v>18</v>
      </c>
      <c r="H17" s="8">
        <v>20</v>
      </c>
      <c r="I17" s="8" t="str">
        <f t="shared" si="0"/>
        <v>20 ppm:2537A   0.5 ppm:8181</v>
      </c>
      <c r="J17" s="8">
        <v>185</v>
      </c>
      <c r="K17" s="8">
        <f>RANK(J17,J16:J21,1)</f>
        <v>5</v>
      </c>
      <c r="L17" s="9"/>
      <c r="M17" s="9"/>
      <c r="N17" s="7"/>
      <c r="O17" s="12"/>
    </row>
    <row r="18" spans="1:15" x14ac:dyDescent="0.3">
      <c r="A18" s="25"/>
      <c r="B18" s="25"/>
      <c r="C18" s="7"/>
      <c r="D18" s="8">
        <v>3</v>
      </c>
      <c r="E18" s="8">
        <v>8181</v>
      </c>
      <c r="F18" s="8">
        <v>0.5</v>
      </c>
      <c r="G18" s="8" t="s">
        <v>18</v>
      </c>
      <c r="H18" s="8">
        <v>30</v>
      </c>
      <c r="I18" s="8" t="str">
        <f t="shared" si="0"/>
        <v>30 ppm:2537A   0.5 ppm:8181</v>
      </c>
      <c r="J18" s="8">
        <v>162</v>
      </c>
      <c r="K18" s="8">
        <f>RANK(J18,J16:J21,1)</f>
        <v>4</v>
      </c>
      <c r="L18" s="9"/>
      <c r="M18" s="9"/>
      <c r="N18" s="7"/>
      <c r="O18" s="12"/>
    </row>
    <row r="19" spans="1:15" x14ac:dyDescent="0.3">
      <c r="A19" s="25"/>
      <c r="B19" s="25"/>
      <c r="C19" s="7"/>
      <c r="D19" s="8">
        <v>4</v>
      </c>
      <c r="E19" s="8">
        <v>8181</v>
      </c>
      <c r="F19" s="8">
        <v>0.5</v>
      </c>
      <c r="G19" s="8" t="s">
        <v>18</v>
      </c>
      <c r="H19" s="8">
        <v>40</v>
      </c>
      <c r="I19" s="8" t="str">
        <f t="shared" si="0"/>
        <v>40 ppm:2537A   0.5 ppm:8181</v>
      </c>
      <c r="J19" s="8">
        <v>120</v>
      </c>
      <c r="K19" s="8">
        <f>RANK(J19,J16:J21,1)</f>
        <v>2</v>
      </c>
      <c r="L19" s="9"/>
      <c r="M19" s="9"/>
      <c r="N19" s="7"/>
      <c r="O19" s="12"/>
    </row>
    <row r="20" spans="1:15" x14ac:dyDescent="0.3">
      <c r="A20" s="25"/>
      <c r="B20" s="25"/>
      <c r="C20" s="7"/>
      <c r="D20" s="8">
        <v>5</v>
      </c>
      <c r="E20" s="8">
        <v>8181</v>
      </c>
      <c r="F20" s="8">
        <v>0.5</v>
      </c>
      <c r="G20" s="8" t="s">
        <v>18</v>
      </c>
      <c r="H20" s="8">
        <v>50</v>
      </c>
      <c r="I20" s="8" t="str">
        <f t="shared" si="0"/>
        <v>50 ppm:2537A   0.5 ppm:8181</v>
      </c>
      <c r="J20" s="8">
        <v>108</v>
      </c>
      <c r="K20" s="8">
        <f>RANK(J20,J16:J21,1)</f>
        <v>1</v>
      </c>
      <c r="L20" s="9"/>
      <c r="M20" s="9"/>
      <c r="N20" s="7"/>
      <c r="O20" s="12"/>
    </row>
    <row r="21" spans="1:15" x14ac:dyDescent="0.3">
      <c r="A21" s="26"/>
      <c r="B21" s="26"/>
      <c r="C21" s="7"/>
      <c r="D21" s="8">
        <v>6</v>
      </c>
      <c r="E21" s="8">
        <v>8181</v>
      </c>
      <c r="F21" s="8">
        <v>1</v>
      </c>
      <c r="G21" s="8" t="s">
        <v>18</v>
      </c>
      <c r="H21" s="8">
        <v>20</v>
      </c>
      <c r="I21" s="8" t="str">
        <f t="shared" si="0"/>
        <v>20 ppm:2537A   1 ppm:8181</v>
      </c>
      <c r="J21" s="8">
        <v>125</v>
      </c>
      <c r="K21" s="8">
        <f>RANK(J21,J16:J21,1)</f>
        <v>3</v>
      </c>
      <c r="L21" s="9"/>
      <c r="M21" s="9"/>
      <c r="N21" s="7"/>
      <c r="O21" s="14"/>
    </row>
    <row r="22" spans="1:15" x14ac:dyDescent="0.3">
      <c r="A22" s="15" t="s">
        <v>20</v>
      </c>
      <c r="B22" s="15"/>
      <c r="C22" s="16">
        <v>4</v>
      </c>
      <c r="D22" s="17">
        <v>1</v>
      </c>
      <c r="E22" s="17" t="s">
        <v>16</v>
      </c>
      <c r="F22" s="17">
        <v>0</v>
      </c>
      <c r="G22" s="17" t="s">
        <v>16</v>
      </c>
      <c r="H22" s="17">
        <v>0</v>
      </c>
      <c r="I22" s="17" t="str">
        <f t="shared" si="0"/>
        <v>0 ppm:blank   0 ppm:blank</v>
      </c>
      <c r="J22" s="17">
        <v>214</v>
      </c>
      <c r="K22" s="17">
        <f>RANK(J22,J22:J27,1)</f>
        <v>6</v>
      </c>
      <c r="L22" s="18">
        <f>MAX(J22:J27)</f>
        <v>214</v>
      </c>
      <c r="M22" s="18">
        <f>MIN(J22:J27)</f>
        <v>43.5</v>
      </c>
      <c r="N22" s="16">
        <f>+(L22-M22)</f>
        <v>170.5</v>
      </c>
      <c r="O22" s="19" t="s">
        <v>21</v>
      </c>
    </row>
    <row r="23" spans="1:15" x14ac:dyDescent="0.3">
      <c r="A23" s="20"/>
      <c r="B23" s="20"/>
      <c r="C23" s="16"/>
      <c r="D23" s="17">
        <v>2</v>
      </c>
      <c r="E23" s="17">
        <v>8181</v>
      </c>
      <c r="F23" s="17">
        <v>0.5</v>
      </c>
      <c r="G23" s="17" t="s">
        <v>18</v>
      </c>
      <c r="H23" s="17">
        <v>20</v>
      </c>
      <c r="I23" s="17" t="str">
        <f t="shared" si="0"/>
        <v>20 ppm:2537A   0.5 ppm:8181</v>
      </c>
      <c r="J23" s="17">
        <v>105</v>
      </c>
      <c r="K23" s="17">
        <f>RANK(J23,J22:J27,1)</f>
        <v>2</v>
      </c>
      <c r="L23" s="18"/>
      <c r="M23" s="18"/>
      <c r="N23" s="16"/>
      <c r="O23" s="21"/>
    </row>
    <row r="24" spans="1:15" x14ac:dyDescent="0.3">
      <c r="A24" s="20"/>
      <c r="B24" s="20"/>
      <c r="C24" s="16"/>
      <c r="D24" s="17">
        <v>3</v>
      </c>
      <c r="E24" s="17">
        <v>8181</v>
      </c>
      <c r="F24" s="17">
        <v>1</v>
      </c>
      <c r="G24" s="17" t="s">
        <v>18</v>
      </c>
      <c r="H24" s="17">
        <v>20</v>
      </c>
      <c r="I24" s="17" t="str">
        <f t="shared" si="0"/>
        <v>20 ppm:2537A   1 ppm:8181</v>
      </c>
      <c r="J24" s="17">
        <v>159</v>
      </c>
      <c r="K24" s="17">
        <f>RANK(J24,J22:J27,1)</f>
        <v>4</v>
      </c>
      <c r="L24" s="18"/>
      <c r="M24" s="18"/>
      <c r="N24" s="16"/>
      <c r="O24" s="21"/>
    </row>
    <row r="25" spans="1:15" x14ac:dyDescent="0.3">
      <c r="A25" s="20"/>
      <c r="B25" s="20"/>
      <c r="C25" s="16"/>
      <c r="D25" s="17">
        <v>4</v>
      </c>
      <c r="E25" s="17">
        <v>8181</v>
      </c>
      <c r="F25" s="17">
        <v>1.5</v>
      </c>
      <c r="G25" s="17" t="s">
        <v>18</v>
      </c>
      <c r="H25" s="17">
        <v>20</v>
      </c>
      <c r="I25" s="17" t="str">
        <f t="shared" si="0"/>
        <v>20 ppm:2537A   1.5 ppm:8181</v>
      </c>
      <c r="J25" s="17">
        <v>168</v>
      </c>
      <c r="K25" s="17">
        <f>RANK(J25,J22:J27,1)</f>
        <v>5</v>
      </c>
      <c r="L25" s="18"/>
      <c r="M25" s="18"/>
      <c r="N25" s="16"/>
      <c r="O25" s="21"/>
    </row>
    <row r="26" spans="1:15" x14ac:dyDescent="0.3">
      <c r="A26" s="20"/>
      <c r="B26" s="20"/>
      <c r="C26" s="16"/>
      <c r="D26" s="17">
        <v>5</v>
      </c>
      <c r="E26" s="17">
        <v>8181</v>
      </c>
      <c r="F26" s="17">
        <v>2</v>
      </c>
      <c r="G26" s="17" t="s">
        <v>18</v>
      </c>
      <c r="H26" s="17">
        <v>20</v>
      </c>
      <c r="I26" s="17" t="str">
        <f t="shared" si="0"/>
        <v>20 ppm:2537A   2 ppm:8181</v>
      </c>
      <c r="J26" s="17">
        <v>43.5</v>
      </c>
      <c r="K26" s="17">
        <f>RANK(J26,J22:J27,1)</f>
        <v>1</v>
      </c>
      <c r="L26" s="18"/>
      <c r="M26" s="18"/>
      <c r="N26" s="16"/>
      <c r="O26" s="21"/>
    </row>
    <row r="27" spans="1:15" x14ac:dyDescent="0.3">
      <c r="A27" s="22"/>
      <c r="B27" s="22"/>
      <c r="C27" s="16"/>
      <c r="D27" s="17">
        <v>6</v>
      </c>
      <c r="E27" s="17">
        <v>8181</v>
      </c>
      <c r="F27" s="17">
        <v>2.5</v>
      </c>
      <c r="G27" s="17" t="s">
        <v>18</v>
      </c>
      <c r="H27" s="17">
        <v>20</v>
      </c>
      <c r="I27" s="17" t="str">
        <f t="shared" si="0"/>
        <v>20 ppm:2537A   2.5 ppm:8181</v>
      </c>
      <c r="J27" s="17">
        <v>143</v>
      </c>
      <c r="K27" s="17">
        <f>RANK(J27,J22:J27,1)</f>
        <v>3</v>
      </c>
      <c r="L27" s="18"/>
      <c r="M27" s="18"/>
      <c r="N27" s="16"/>
      <c r="O27" s="23"/>
    </row>
    <row r="28" spans="1:15" x14ac:dyDescent="0.3">
      <c r="A28" s="6" t="s">
        <v>20</v>
      </c>
      <c r="B28" s="24"/>
      <c r="C28" s="7">
        <v>5</v>
      </c>
      <c r="D28" s="8">
        <v>1</v>
      </c>
      <c r="E28" s="8" t="s">
        <v>16</v>
      </c>
      <c r="F28" s="8">
        <v>0</v>
      </c>
      <c r="G28" s="8" t="s">
        <v>16</v>
      </c>
      <c r="H28" s="8">
        <v>0</v>
      </c>
      <c r="I28" s="8" t="str">
        <f t="shared" si="0"/>
        <v>0 ppm:blank   0 ppm:blank</v>
      </c>
      <c r="J28" s="8">
        <v>227</v>
      </c>
      <c r="K28" s="8">
        <f>RANK(J28,J28:J33,1)</f>
        <v>6</v>
      </c>
      <c r="L28" s="9">
        <f>MAX(J28:J33)</f>
        <v>227</v>
      </c>
      <c r="M28" s="9">
        <f>MIN(J28:J33)</f>
        <v>91.8</v>
      </c>
      <c r="N28" s="7">
        <f>+(L28-M28)</f>
        <v>135.19999999999999</v>
      </c>
      <c r="O28" s="10" t="s">
        <v>22</v>
      </c>
    </row>
    <row r="29" spans="1:15" x14ac:dyDescent="0.3">
      <c r="A29" s="11"/>
      <c r="B29" s="25"/>
      <c r="C29" s="7"/>
      <c r="D29" s="8">
        <v>2</v>
      </c>
      <c r="E29" s="8">
        <v>8181</v>
      </c>
      <c r="F29" s="8">
        <v>0.5</v>
      </c>
      <c r="G29" s="8" t="s">
        <v>18</v>
      </c>
      <c r="H29" s="8">
        <v>20</v>
      </c>
      <c r="I29" s="8" t="str">
        <f t="shared" si="0"/>
        <v>20 ppm:2537A   0.5 ppm:8181</v>
      </c>
      <c r="J29" s="8">
        <v>171</v>
      </c>
      <c r="K29" s="8">
        <f>RANK(J29,J28:J33,1)</f>
        <v>3</v>
      </c>
      <c r="L29" s="9"/>
      <c r="M29" s="9"/>
      <c r="N29" s="7"/>
      <c r="O29" s="12"/>
    </row>
    <row r="30" spans="1:15" x14ac:dyDescent="0.3">
      <c r="A30" s="11"/>
      <c r="B30" s="25"/>
      <c r="C30" s="7"/>
      <c r="D30" s="8">
        <v>3</v>
      </c>
      <c r="E30" s="8">
        <v>8181</v>
      </c>
      <c r="F30" s="8">
        <v>1</v>
      </c>
      <c r="G30" s="8" t="s">
        <v>18</v>
      </c>
      <c r="H30" s="8">
        <v>20</v>
      </c>
      <c r="I30" s="8" t="str">
        <f t="shared" si="0"/>
        <v>20 ppm:2537A   1 ppm:8181</v>
      </c>
      <c r="J30" s="8">
        <v>92.2</v>
      </c>
      <c r="K30" s="8">
        <f>RANK(J30,J28:J33,1)</f>
        <v>2</v>
      </c>
      <c r="L30" s="9"/>
      <c r="M30" s="9"/>
      <c r="N30" s="7"/>
      <c r="O30" s="12"/>
    </row>
    <row r="31" spans="1:15" x14ac:dyDescent="0.3">
      <c r="A31" s="11"/>
      <c r="B31" s="25"/>
      <c r="C31" s="7"/>
      <c r="D31" s="8">
        <v>4</v>
      </c>
      <c r="E31" s="8">
        <v>8181</v>
      </c>
      <c r="F31" s="8">
        <v>1.5</v>
      </c>
      <c r="G31" s="8" t="s">
        <v>18</v>
      </c>
      <c r="H31" s="8">
        <v>20</v>
      </c>
      <c r="I31" s="8" t="str">
        <f t="shared" si="0"/>
        <v>20 ppm:2537A   1.5 ppm:8181</v>
      </c>
      <c r="J31" s="8">
        <v>179</v>
      </c>
      <c r="K31" s="8">
        <f>RANK(J31,J28:J33,1)</f>
        <v>5</v>
      </c>
      <c r="L31" s="9"/>
      <c r="M31" s="9"/>
      <c r="N31" s="7"/>
      <c r="O31" s="12"/>
    </row>
    <row r="32" spans="1:15" x14ac:dyDescent="0.3">
      <c r="A32" s="11"/>
      <c r="B32" s="25"/>
      <c r="C32" s="7"/>
      <c r="D32" s="8">
        <v>5</v>
      </c>
      <c r="E32" s="8">
        <v>8181</v>
      </c>
      <c r="F32" s="8">
        <v>2</v>
      </c>
      <c r="G32" s="8" t="s">
        <v>18</v>
      </c>
      <c r="H32" s="8">
        <v>20</v>
      </c>
      <c r="I32" s="8" t="str">
        <f t="shared" si="0"/>
        <v>20 ppm:2537A   2 ppm:8181</v>
      </c>
      <c r="J32" s="8">
        <v>172</v>
      </c>
      <c r="K32" s="8">
        <f>RANK(J32,J28:J33,1)</f>
        <v>4</v>
      </c>
      <c r="L32" s="9"/>
      <c r="M32" s="9"/>
      <c r="N32" s="7"/>
      <c r="O32" s="12"/>
    </row>
    <row r="33" spans="1:15" x14ac:dyDescent="0.3">
      <c r="A33" s="13"/>
      <c r="B33" s="26"/>
      <c r="C33" s="7"/>
      <c r="D33" s="8">
        <v>6</v>
      </c>
      <c r="E33" s="8">
        <v>8181</v>
      </c>
      <c r="F33" s="8">
        <v>2.5</v>
      </c>
      <c r="G33" s="8" t="s">
        <v>18</v>
      </c>
      <c r="H33" s="8">
        <v>20</v>
      </c>
      <c r="I33" s="8" t="str">
        <f t="shared" si="0"/>
        <v>20 ppm:2537A   2.5 ppm:8181</v>
      </c>
      <c r="J33" s="8">
        <v>91.8</v>
      </c>
      <c r="K33" s="8">
        <f>RANK(J33,J28:J33,1)</f>
        <v>1</v>
      </c>
      <c r="L33" s="9"/>
      <c r="M33" s="9"/>
      <c r="N33" s="7"/>
      <c r="O33" s="14"/>
    </row>
    <row r="34" spans="1:15" x14ac:dyDescent="0.3">
      <c r="A34" s="27" t="s">
        <v>20</v>
      </c>
      <c r="B34" s="15"/>
      <c r="C34" s="16">
        <v>6</v>
      </c>
      <c r="D34" s="17">
        <v>1</v>
      </c>
      <c r="E34" s="17" t="s">
        <v>16</v>
      </c>
      <c r="F34" s="17">
        <v>0</v>
      </c>
      <c r="G34" s="17" t="s">
        <v>16</v>
      </c>
      <c r="H34" s="17">
        <v>0</v>
      </c>
      <c r="I34" s="17" t="str">
        <f t="shared" si="0"/>
        <v>0 ppm:blank   0 ppm:blank</v>
      </c>
      <c r="J34" s="17">
        <v>213</v>
      </c>
      <c r="K34" s="17">
        <f>RANK(J34,J34:J39,1)</f>
        <v>6</v>
      </c>
      <c r="L34" s="18">
        <f>MAX(J34:J39)</f>
        <v>213</v>
      </c>
      <c r="M34" s="18">
        <f>MIN(J34:J39)</f>
        <v>24.3</v>
      </c>
      <c r="N34" s="16">
        <f>+(L34-M34)</f>
        <v>188.7</v>
      </c>
      <c r="O34" s="19" t="s">
        <v>23</v>
      </c>
    </row>
    <row r="35" spans="1:15" x14ac:dyDescent="0.3">
      <c r="A35" s="28"/>
      <c r="B35" s="20"/>
      <c r="C35" s="16"/>
      <c r="D35" s="17">
        <v>2</v>
      </c>
      <c r="E35" s="17">
        <v>8181</v>
      </c>
      <c r="F35" s="17">
        <v>0.5</v>
      </c>
      <c r="G35" s="17" t="s">
        <v>18</v>
      </c>
      <c r="H35" s="17">
        <v>5</v>
      </c>
      <c r="I35" s="17" t="str">
        <f t="shared" si="0"/>
        <v>5 ppm:2537A   0.5 ppm:8181</v>
      </c>
      <c r="J35" s="17">
        <v>181</v>
      </c>
      <c r="K35" s="17">
        <f>RANK(J35,J34:J39,1)</f>
        <v>5</v>
      </c>
      <c r="L35" s="18"/>
      <c r="M35" s="18"/>
      <c r="N35" s="16"/>
      <c r="O35" s="21"/>
    </row>
    <row r="36" spans="1:15" x14ac:dyDescent="0.3">
      <c r="A36" s="28"/>
      <c r="B36" s="20"/>
      <c r="C36" s="16"/>
      <c r="D36" s="17">
        <v>3</v>
      </c>
      <c r="E36" s="17">
        <v>8181</v>
      </c>
      <c r="F36" s="17">
        <v>0.5</v>
      </c>
      <c r="G36" s="17" t="s">
        <v>18</v>
      </c>
      <c r="H36" s="17">
        <v>10</v>
      </c>
      <c r="I36" s="17" t="str">
        <f t="shared" si="0"/>
        <v>10 ppm:2537A   0.5 ppm:8181</v>
      </c>
      <c r="J36" s="17">
        <v>151</v>
      </c>
      <c r="K36" s="17">
        <f>RANK(J36,J34:J39,1)</f>
        <v>2</v>
      </c>
      <c r="L36" s="18"/>
      <c r="M36" s="18"/>
      <c r="N36" s="16"/>
      <c r="O36" s="21"/>
    </row>
    <row r="37" spans="1:15" x14ac:dyDescent="0.3">
      <c r="A37" s="28"/>
      <c r="B37" s="20"/>
      <c r="C37" s="16"/>
      <c r="D37" s="17">
        <v>4</v>
      </c>
      <c r="E37" s="17">
        <v>8181</v>
      </c>
      <c r="F37" s="17">
        <v>0.5</v>
      </c>
      <c r="G37" s="17" t="s">
        <v>18</v>
      </c>
      <c r="H37" s="17">
        <v>15</v>
      </c>
      <c r="I37" s="17" t="str">
        <f t="shared" si="0"/>
        <v>15 ppm:2537A   0.5 ppm:8181</v>
      </c>
      <c r="J37" s="17">
        <v>166</v>
      </c>
      <c r="K37" s="17">
        <f>RANK(J37,J34:J39,1)</f>
        <v>4</v>
      </c>
      <c r="L37" s="18"/>
      <c r="M37" s="18"/>
      <c r="N37" s="16"/>
      <c r="O37" s="21"/>
    </row>
    <row r="38" spans="1:15" x14ac:dyDescent="0.3">
      <c r="A38" s="28"/>
      <c r="B38" s="20"/>
      <c r="C38" s="16"/>
      <c r="D38" s="17">
        <v>5</v>
      </c>
      <c r="E38" s="17">
        <v>8181</v>
      </c>
      <c r="F38" s="17">
        <v>2.5</v>
      </c>
      <c r="G38" s="17" t="s">
        <v>18</v>
      </c>
      <c r="H38" s="17">
        <v>10</v>
      </c>
      <c r="I38" s="17" t="str">
        <f t="shared" si="0"/>
        <v>10 ppm:2537A   2.5 ppm:8181</v>
      </c>
      <c r="J38" s="17">
        <v>159</v>
      </c>
      <c r="K38" s="17">
        <f>RANK(J38,J34:J39,1)</f>
        <v>3</v>
      </c>
      <c r="L38" s="18"/>
      <c r="M38" s="18"/>
      <c r="N38" s="16"/>
      <c r="O38" s="21"/>
    </row>
    <row r="39" spans="1:15" x14ac:dyDescent="0.3">
      <c r="A39" s="29"/>
      <c r="B39" s="22"/>
      <c r="C39" s="16"/>
      <c r="D39" s="17">
        <v>6</v>
      </c>
      <c r="E39" s="17">
        <v>8181</v>
      </c>
      <c r="F39" s="17">
        <v>5</v>
      </c>
      <c r="G39" s="17" t="s">
        <v>18</v>
      </c>
      <c r="H39" s="17">
        <v>10</v>
      </c>
      <c r="I39" s="17" t="str">
        <f t="shared" si="0"/>
        <v>10 ppm:2537A   5 ppm:8181</v>
      </c>
      <c r="J39" s="17">
        <v>24.3</v>
      </c>
      <c r="K39" s="17">
        <f>RANK(J39,J34:J39,1)</f>
        <v>1</v>
      </c>
      <c r="L39" s="18"/>
      <c r="M39" s="18"/>
      <c r="N39" s="16"/>
      <c r="O39" s="23"/>
    </row>
    <row r="40" spans="1:15" x14ac:dyDescent="0.3">
      <c r="A40" s="30" t="s">
        <v>20</v>
      </c>
      <c r="B40" s="24"/>
      <c r="C40" s="7">
        <v>7</v>
      </c>
      <c r="D40" s="8">
        <v>1</v>
      </c>
      <c r="E40" s="8" t="s">
        <v>16</v>
      </c>
      <c r="F40" s="8">
        <v>0</v>
      </c>
      <c r="G40" s="8" t="s">
        <v>16</v>
      </c>
      <c r="H40" s="8">
        <v>0</v>
      </c>
      <c r="I40" s="8" t="str">
        <f t="shared" si="0"/>
        <v>0 ppm:blank   0 ppm:blank</v>
      </c>
      <c r="J40" s="8">
        <v>210</v>
      </c>
      <c r="K40" s="8">
        <f>RANK(J40,J40:J45,1)</f>
        <v>6</v>
      </c>
      <c r="L40" s="9">
        <f>MAX(J40:J45)</f>
        <v>210</v>
      </c>
      <c r="M40" s="9">
        <f>MIN(J40:J45)</f>
        <v>36.5</v>
      </c>
      <c r="N40" s="7">
        <f>+(L40-M40)</f>
        <v>173.5</v>
      </c>
      <c r="O40" s="10" t="s">
        <v>24</v>
      </c>
    </row>
    <row r="41" spans="1:15" x14ac:dyDescent="0.3">
      <c r="A41" s="7"/>
      <c r="B41" s="25"/>
      <c r="C41" s="7"/>
      <c r="D41" s="8">
        <v>2</v>
      </c>
      <c r="E41" s="8">
        <v>8181</v>
      </c>
      <c r="F41" s="8">
        <v>2</v>
      </c>
      <c r="G41" s="8" t="s">
        <v>18</v>
      </c>
      <c r="H41" s="8">
        <v>10</v>
      </c>
      <c r="I41" s="8" t="str">
        <f t="shared" si="0"/>
        <v>10 ppm:2537A   2 ppm:8181</v>
      </c>
      <c r="J41" s="8">
        <v>194</v>
      </c>
      <c r="K41" s="8">
        <f>RANK(J41,J40:J45,1)</f>
        <v>5</v>
      </c>
      <c r="L41" s="9"/>
      <c r="M41" s="9"/>
      <c r="N41" s="7"/>
      <c r="O41" s="12"/>
    </row>
    <row r="42" spans="1:15" x14ac:dyDescent="0.3">
      <c r="A42" s="7"/>
      <c r="B42" s="25"/>
      <c r="C42" s="7"/>
      <c r="D42" s="8">
        <v>3</v>
      </c>
      <c r="E42" s="8">
        <v>8181</v>
      </c>
      <c r="F42" s="8">
        <v>4</v>
      </c>
      <c r="G42" s="8" t="s">
        <v>18</v>
      </c>
      <c r="H42" s="8">
        <v>10</v>
      </c>
      <c r="I42" s="8" t="str">
        <f t="shared" si="0"/>
        <v>10 ppm:2537A   4 ppm:8181</v>
      </c>
      <c r="J42" s="8">
        <v>159</v>
      </c>
      <c r="K42" s="8">
        <f>RANK(J42,J40:J45,1)</f>
        <v>4</v>
      </c>
      <c r="L42" s="9"/>
      <c r="M42" s="9"/>
      <c r="N42" s="7"/>
      <c r="O42" s="12"/>
    </row>
    <row r="43" spans="1:15" x14ac:dyDescent="0.3">
      <c r="A43" s="7"/>
      <c r="B43" s="25"/>
      <c r="C43" s="7"/>
      <c r="D43" s="8">
        <v>4</v>
      </c>
      <c r="E43" s="8">
        <v>8181</v>
      </c>
      <c r="F43" s="8">
        <v>6</v>
      </c>
      <c r="G43" s="8" t="s">
        <v>18</v>
      </c>
      <c r="H43" s="8">
        <v>10</v>
      </c>
      <c r="I43" s="8" t="str">
        <f t="shared" si="0"/>
        <v>10 ppm:2537A   6 ppm:8181</v>
      </c>
      <c r="J43" s="8">
        <v>44.4</v>
      </c>
      <c r="K43" s="8">
        <f>RANK(J43,J40:J45,1)</f>
        <v>2</v>
      </c>
      <c r="L43" s="9"/>
      <c r="M43" s="9"/>
      <c r="N43" s="7"/>
      <c r="O43" s="12"/>
    </row>
    <row r="44" spans="1:15" x14ac:dyDescent="0.3">
      <c r="A44" s="7"/>
      <c r="B44" s="25"/>
      <c r="C44" s="7"/>
      <c r="D44" s="8">
        <v>5</v>
      </c>
      <c r="E44" s="8">
        <v>8181</v>
      </c>
      <c r="F44" s="8">
        <v>8</v>
      </c>
      <c r="G44" s="8" t="s">
        <v>18</v>
      </c>
      <c r="H44" s="8">
        <v>10</v>
      </c>
      <c r="I44" s="8" t="str">
        <f t="shared" si="0"/>
        <v>10 ppm:2537A   8 ppm:8181</v>
      </c>
      <c r="J44" s="8">
        <v>36.5</v>
      </c>
      <c r="K44" s="8">
        <f>RANK(J44,J40:J45,1)</f>
        <v>1</v>
      </c>
      <c r="L44" s="9"/>
      <c r="M44" s="9"/>
      <c r="N44" s="7"/>
      <c r="O44" s="12"/>
    </row>
    <row r="45" spans="1:15" x14ac:dyDescent="0.3">
      <c r="A45" s="7"/>
      <c r="B45" s="26"/>
      <c r="C45" s="7"/>
      <c r="D45" s="8">
        <v>6</v>
      </c>
      <c r="E45" s="8">
        <v>8181</v>
      </c>
      <c r="F45" s="8">
        <v>4</v>
      </c>
      <c r="G45" s="8" t="s">
        <v>18</v>
      </c>
      <c r="H45" s="8">
        <v>0</v>
      </c>
      <c r="I45" s="8" t="str">
        <f t="shared" si="0"/>
        <v>0 ppm:2537A   4 ppm:8181</v>
      </c>
      <c r="J45" s="8">
        <v>94.6</v>
      </c>
      <c r="K45" s="8">
        <f>RANK(J45,J40:J45,1)</f>
        <v>3</v>
      </c>
      <c r="L45" s="9"/>
      <c r="M45" s="9"/>
      <c r="N45" s="7"/>
      <c r="O45" s="14"/>
    </row>
    <row r="46" spans="1:15" x14ac:dyDescent="0.3">
      <c r="A46" s="30" t="s">
        <v>25</v>
      </c>
      <c r="B46" s="10"/>
      <c r="C46" s="7">
        <v>8</v>
      </c>
      <c r="D46" s="8">
        <v>1</v>
      </c>
      <c r="E46" s="8" t="s">
        <v>16</v>
      </c>
      <c r="F46" s="8">
        <v>0</v>
      </c>
      <c r="G46" s="8" t="s">
        <v>16</v>
      </c>
      <c r="H46" s="8">
        <v>0</v>
      </c>
      <c r="I46" s="8" t="str">
        <f t="shared" ref="I46:I75" si="1">H46&amp;" ppm:"&amp;G46&amp;"   "&amp;F46&amp;" ppm:"&amp;E46</f>
        <v>0 ppm:blank   0 ppm:blank</v>
      </c>
      <c r="J46" s="8">
        <v>221</v>
      </c>
      <c r="K46" s="8">
        <f>RANK(J46,J46:J51,1)</f>
        <v>6</v>
      </c>
      <c r="L46" s="9">
        <f>MAX(J46:J51)</f>
        <v>221</v>
      </c>
      <c r="M46" s="9">
        <f>MIN(J46:J51)</f>
        <v>45</v>
      </c>
      <c r="N46" s="7">
        <f>+(L46-M46)</f>
        <v>176</v>
      </c>
      <c r="O46" s="10" t="s">
        <v>26</v>
      </c>
    </row>
    <row r="47" spans="1:15" x14ac:dyDescent="0.3">
      <c r="A47" s="7"/>
      <c r="B47" s="12"/>
      <c r="C47" s="7"/>
      <c r="D47" s="8">
        <v>2</v>
      </c>
      <c r="E47" s="8">
        <v>8181</v>
      </c>
      <c r="F47" s="8">
        <v>2</v>
      </c>
      <c r="G47" s="8" t="s">
        <v>18</v>
      </c>
      <c r="H47" s="8">
        <v>10</v>
      </c>
      <c r="I47" s="8" t="str">
        <f t="shared" si="1"/>
        <v>10 ppm:2537A   2 ppm:8181</v>
      </c>
      <c r="J47" s="8">
        <v>174</v>
      </c>
      <c r="K47" s="8">
        <f>RANK(J47,J46:J51,1)</f>
        <v>5</v>
      </c>
      <c r="L47" s="9"/>
      <c r="M47" s="9"/>
      <c r="N47" s="7"/>
      <c r="O47" s="12"/>
    </row>
    <row r="48" spans="1:15" x14ac:dyDescent="0.3">
      <c r="A48" s="7"/>
      <c r="B48" s="12"/>
      <c r="C48" s="7"/>
      <c r="D48" s="8">
        <v>3</v>
      </c>
      <c r="E48" s="8">
        <v>8181</v>
      </c>
      <c r="F48" s="8">
        <v>2</v>
      </c>
      <c r="G48" s="8" t="s">
        <v>18</v>
      </c>
      <c r="H48" s="8">
        <v>20</v>
      </c>
      <c r="I48" s="8" t="str">
        <f t="shared" si="1"/>
        <v>20 ppm:2537A   2 ppm:8181</v>
      </c>
      <c r="J48" s="8">
        <v>147</v>
      </c>
      <c r="K48" s="8">
        <f>RANK(J48,J46:J51,1)</f>
        <v>3</v>
      </c>
      <c r="L48" s="9"/>
      <c r="M48" s="9"/>
      <c r="N48" s="7"/>
      <c r="O48" s="12"/>
    </row>
    <row r="49" spans="1:15" x14ac:dyDescent="0.3">
      <c r="A49" s="7"/>
      <c r="B49" s="12"/>
      <c r="C49" s="7"/>
      <c r="D49" s="8">
        <v>4</v>
      </c>
      <c r="E49" s="8">
        <v>8181</v>
      </c>
      <c r="F49" s="8">
        <v>2</v>
      </c>
      <c r="G49" s="8" t="s">
        <v>18</v>
      </c>
      <c r="H49" s="8">
        <v>30</v>
      </c>
      <c r="I49" s="8" t="str">
        <f t="shared" si="1"/>
        <v>30 ppm:2537A   2 ppm:8181</v>
      </c>
      <c r="J49" s="8">
        <v>148</v>
      </c>
      <c r="K49" s="8">
        <f>RANK(J49,J46:J51,1)</f>
        <v>4</v>
      </c>
      <c r="L49" s="9"/>
      <c r="M49" s="9"/>
      <c r="N49" s="7"/>
      <c r="O49" s="12"/>
    </row>
    <row r="50" spans="1:15" x14ac:dyDescent="0.3">
      <c r="A50" s="7"/>
      <c r="B50" s="12"/>
      <c r="C50" s="7"/>
      <c r="D50" s="8">
        <v>5</v>
      </c>
      <c r="E50" s="8">
        <v>8181</v>
      </c>
      <c r="F50" s="8">
        <v>2</v>
      </c>
      <c r="G50" s="8" t="s">
        <v>18</v>
      </c>
      <c r="H50" s="8">
        <v>40</v>
      </c>
      <c r="I50" s="8" t="str">
        <f t="shared" si="1"/>
        <v>40 ppm:2537A   2 ppm:8181</v>
      </c>
      <c r="J50" s="8">
        <v>126</v>
      </c>
      <c r="K50" s="8">
        <f>RANK(J50,J46:J51,1)</f>
        <v>2</v>
      </c>
      <c r="L50" s="9"/>
      <c r="M50" s="9"/>
      <c r="N50" s="7"/>
      <c r="O50" s="12"/>
    </row>
    <row r="51" spans="1:15" x14ac:dyDescent="0.3">
      <c r="A51" s="7"/>
      <c r="B51" s="14"/>
      <c r="C51" s="7"/>
      <c r="D51" s="8">
        <v>6</v>
      </c>
      <c r="E51" s="8">
        <v>8181</v>
      </c>
      <c r="F51" s="8">
        <v>2</v>
      </c>
      <c r="G51" s="8" t="s">
        <v>18</v>
      </c>
      <c r="H51" s="8">
        <v>50</v>
      </c>
      <c r="I51" s="8" t="str">
        <f t="shared" si="1"/>
        <v>50 ppm:2537A   2 ppm:8181</v>
      </c>
      <c r="J51" s="8">
        <v>45</v>
      </c>
      <c r="K51" s="8">
        <f>RANK(J51,J46:J51,1)</f>
        <v>1</v>
      </c>
      <c r="L51" s="9"/>
      <c r="M51" s="9"/>
      <c r="N51" s="7"/>
      <c r="O51" s="14"/>
    </row>
    <row r="52" spans="1:15" x14ac:dyDescent="0.3">
      <c r="A52" s="30" t="s">
        <v>30</v>
      </c>
      <c r="B52" s="19"/>
      <c r="C52" s="16">
        <v>9</v>
      </c>
      <c r="D52" s="17">
        <v>1</v>
      </c>
      <c r="E52" s="17" t="s">
        <v>16</v>
      </c>
      <c r="F52" s="17">
        <v>0</v>
      </c>
      <c r="G52" s="17" t="s">
        <v>16</v>
      </c>
      <c r="H52" s="17">
        <v>0</v>
      </c>
      <c r="I52" s="17" t="str">
        <f t="shared" si="1"/>
        <v>0 ppm:blank   0 ppm:blank</v>
      </c>
      <c r="J52" s="17">
        <v>196</v>
      </c>
      <c r="K52" s="17">
        <f>RANK(J52,J52:J57,1)</f>
        <v>4</v>
      </c>
      <c r="L52" s="19">
        <f>MAX(J52:J57)</f>
        <v>321</v>
      </c>
      <c r="M52" s="19">
        <f>MIN(J52:J57)</f>
        <v>127</v>
      </c>
      <c r="N52" s="19">
        <f>+(L52-M52)</f>
        <v>194</v>
      </c>
      <c r="O52" s="19" t="s">
        <v>27</v>
      </c>
    </row>
    <row r="53" spans="1:15" x14ac:dyDescent="0.3">
      <c r="A53" s="7"/>
      <c r="B53" s="21"/>
      <c r="C53" s="16"/>
      <c r="D53" s="17">
        <v>2</v>
      </c>
      <c r="E53" s="17">
        <v>8181</v>
      </c>
      <c r="F53" s="17">
        <v>2</v>
      </c>
      <c r="G53" s="17" t="s">
        <v>18</v>
      </c>
      <c r="H53" s="17">
        <v>25</v>
      </c>
      <c r="I53" s="17" t="str">
        <f t="shared" si="1"/>
        <v>25 ppm:2537A   2 ppm:8181</v>
      </c>
      <c r="J53" s="17">
        <v>179</v>
      </c>
      <c r="K53" s="17">
        <f>RANK(J53,J52:J57,1)</f>
        <v>2</v>
      </c>
      <c r="L53" s="21"/>
      <c r="M53" s="21"/>
      <c r="N53" s="21"/>
      <c r="O53" s="21"/>
    </row>
    <row r="54" spans="1:15" x14ac:dyDescent="0.3">
      <c r="A54" s="7"/>
      <c r="B54" s="21"/>
      <c r="C54" s="16"/>
      <c r="D54" s="17">
        <v>3</v>
      </c>
      <c r="E54" s="17">
        <v>8181</v>
      </c>
      <c r="F54" s="17">
        <v>2</v>
      </c>
      <c r="G54" s="17">
        <v>2490</v>
      </c>
      <c r="H54" s="17">
        <v>25</v>
      </c>
      <c r="I54" s="17" t="str">
        <f t="shared" si="1"/>
        <v>25 ppm:2490   2 ppm:8181</v>
      </c>
      <c r="J54" s="17">
        <v>127</v>
      </c>
      <c r="K54" s="17">
        <f>RANK(J54,J52:J57,1)</f>
        <v>1</v>
      </c>
      <c r="L54" s="21"/>
      <c r="M54" s="21"/>
      <c r="N54" s="21"/>
      <c r="O54" s="21"/>
    </row>
    <row r="55" spans="1:15" x14ac:dyDescent="0.3">
      <c r="A55" s="7"/>
      <c r="B55" s="21"/>
      <c r="C55" s="16"/>
      <c r="D55" s="17">
        <v>4</v>
      </c>
      <c r="E55" s="17">
        <v>8181</v>
      </c>
      <c r="F55" s="17">
        <v>2</v>
      </c>
      <c r="G55" s="17">
        <v>8190</v>
      </c>
      <c r="H55" s="17">
        <v>25</v>
      </c>
      <c r="I55" s="17" t="str">
        <f t="shared" si="1"/>
        <v>25 ppm:8190   2 ppm:8181</v>
      </c>
      <c r="J55" s="17">
        <v>321</v>
      </c>
      <c r="K55" s="17">
        <f>RANK(J55,J52:J57,1)</f>
        <v>6</v>
      </c>
      <c r="L55" s="21"/>
      <c r="M55" s="21"/>
      <c r="N55" s="21"/>
      <c r="O55" s="21"/>
    </row>
    <row r="56" spans="1:15" x14ac:dyDescent="0.3">
      <c r="A56" s="7"/>
      <c r="B56" s="21"/>
      <c r="C56" s="16"/>
      <c r="D56" s="17">
        <v>5</v>
      </c>
      <c r="E56" s="17">
        <v>8181</v>
      </c>
      <c r="F56" s="17">
        <v>2</v>
      </c>
      <c r="G56" s="17">
        <v>1580</v>
      </c>
      <c r="H56" s="17">
        <v>25</v>
      </c>
      <c r="I56" s="17" t="str">
        <f t="shared" si="1"/>
        <v>25 ppm:1580   2 ppm:8181</v>
      </c>
      <c r="J56" s="17">
        <v>194</v>
      </c>
      <c r="K56" s="17">
        <f>RANK(J56,J52:J57,1)</f>
        <v>3</v>
      </c>
      <c r="L56" s="21"/>
      <c r="M56" s="21"/>
      <c r="N56" s="21"/>
      <c r="O56" s="21"/>
    </row>
    <row r="57" spans="1:15" x14ac:dyDescent="0.3">
      <c r="A57" s="7"/>
      <c r="B57" s="23"/>
      <c r="C57" s="16"/>
      <c r="D57" s="17">
        <v>6</v>
      </c>
      <c r="E57" s="17">
        <v>8181</v>
      </c>
      <c r="F57" s="17">
        <v>2</v>
      </c>
      <c r="G57" s="17">
        <v>8105</v>
      </c>
      <c r="H57" s="17">
        <v>25</v>
      </c>
      <c r="I57" s="17" t="str">
        <f t="shared" si="1"/>
        <v>25 ppm:8105   2 ppm:8181</v>
      </c>
      <c r="J57" s="17">
        <v>261</v>
      </c>
      <c r="K57" s="17">
        <f>RANK(J57,J52:J57,1)</f>
        <v>5</v>
      </c>
      <c r="L57" s="23"/>
      <c r="M57" s="23"/>
      <c r="N57" s="23"/>
      <c r="O57" s="23"/>
    </row>
    <row r="58" spans="1:15" x14ac:dyDescent="0.3">
      <c r="A58" s="30" t="s">
        <v>31</v>
      </c>
      <c r="B58" s="10"/>
      <c r="C58" s="7">
        <v>10</v>
      </c>
      <c r="D58" s="8">
        <v>1</v>
      </c>
      <c r="E58" s="8" t="s">
        <v>16</v>
      </c>
      <c r="F58" s="8">
        <v>0</v>
      </c>
      <c r="G58" s="8" t="s">
        <v>16</v>
      </c>
      <c r="H58" s="8">
        <v>0</v>
      </c>
      <c r="I58" s="8" t="str">
        <f t="shared" si="1"/>
        <v>0 ppm:blank   0 ppm:blank</v>
      </c>
      <c r="J58" s="8">
        <v>295</v>
      </c>
      <c r="K58" s="8">
        <f>RANK(J58,J58:J63,1)</f>
        <v>6</v>
      </c>
      <c r="L58" s="9">
        <f>MAX(J58:J63)</f>
        <v>295</v>
      </c>
      <c r="M58" s="9">
        <f>MIN(J58:J63)</f>
        <v>24.5</v>
      </c>
      <c r="N58" s="7">
        <f>+(L58-M58)</f>
        <v>270.5</v>
      </c>
      <c r="O58" s="10" t="s">
        <v>28</v>
      </c>
    </row>
    <row r="59" spans="1:15" x14ac:dyDescent="0.3">
      <c r="A59" s="7"/>
      <c r="B59" s="12"/>
      <c r="C59" s="7"/>
      <c r="D59" s="8">
        <v>2</v>
      </c>
      <c r="E59" s="8">
        <v>61610</v>
      </c>
      <c r="F59" s="8">
        <v>0.5</v>
      </c>
      <c r="G59" s="8" t="s">
        <v>18</v>
      </c>
      <c r="H59" s="8">
        <v>20</v>
      </c>
      <c r="I59" s="8" t="str">
        <f t="shared" si="1"/>
        <v>20 ppm:2537A   0.5 ppm:61610</v>
      </c>
      <c r="J59" s="8">
        <v>161</v>
      </c>
      <c r="K59" s="8">
        <f>RANK(J59,J58:J63,1)</f>
        <v>5</v>
      </c>
      <c r="L59" s="9"/>
      <c r="M59" s="9"/>
      <c r="N59" s="7"/>
      <c r="O59" s="12"/>
    </row>
    <row r="60" spans="1:15" x14ac:dyDescent="0.3">
      <c r="A60" s="7"/>
      <c r="B60" s="12"/>
      <c r="C60" s="7"/>
      <c r="D60" s="8">
        <v>3</v>
      </c>
      <c r="E60" s="8">
        <v>61610</v>
      </c>
      <c r="F60" s="8">
        <v>1</v>
      </c>
      <c r="G60" s="8" t="s">
        <v>18</v>
      </c>
      <c r="H60" s="8">
        <v>20</v>
      </c>
      <c r="I60" s="8" t="str">
        <f t="shared" si="1"/>
        <v>20 ppm:2537A   1 ppm:61610</v>
      </c>
      <c r="J60" s="8">
        <v>98.7</v>
      </c>
      <c r="K60" s="8">
        <f>RANK(J60,J58:J63,1)</f>
        <v>4</v>
      </c>
      <c r="L60" s="9"/>
      <c r="M60" s="9"/>
      <c r="N60" s="7"/>
      <c r="O60" s="12"/>
    </row>
    <row r="61" spans="1:15" x14ac:dyDescent="0.3">
      <c r="A61" s="7"/>
      <c r="B61" s="12"/>
      <c r="C61" s="7"/>
      <c r="D61" s="8">
        <v>4</v>
      </c>
      <c r="E61" s="8">
        <v>61610</v>
      </c>
      <c r="F61" s="8">
        <v>1.5</v>
      </c>
      <c r="G61" s="8" t="s">
        <v>18</v>
      </c>
      <c r="H61" s="8">
        <v>20</v>
      </c>
      <c r="I61" s="8" t="str">
        <f t="shared" si="1"/>
        <v>20 ppm:2537A   1.5 ppm:61610</v>
      </c>
      <c r="J61" s="8">
        <v>89.2</v>
      </c>
      <c r="K61" s="8">
        <f>RANK(J61,J58:J63,1)</f>
        <v>3</v>
      </c>
      <c r="L61" s="9"/>
      <c r="M61" s="9"/>
      <c r="N61" s="7"/>
      <c r="O61" s="12"/>
    </row>
    <row r="62" spans="1:15" x14ac:dyDescent="0.3">
      <c r="A62" s="7"/>
      <c r="B62" s="12"/>
      <c r="C62" s="7"/>
      <c r="D62" s="8">
        <v>5</v>
      </c>
      <c r="E62" s="8">
        <v>61610</v>
      </c>
      <c r="F62" s="8">
        <v>2</v>
      </c>
      <c r="G62" s="8" t="s">
        <v>18</v>
      </c>
      <c r="H62" s="8">
        <v>20</v>
      </c>
      <c r="I62" s="8" t="str">
        <f t="shared" si="1"/>
        <v>20 ppm:2537A   2 ppm:61610</v>
      </c>
      <c r="J62" s="8">
        <v>24.5</v>
      </c>
      <c r="K62" s="8">
        <f>RANK(J62,J58:J63,1)</f>
        <v>1</v>
      </c>
      <c r="L62" s="9"/>
      <c r="M62" s="9"/>
      <c r="N62" s="7"/>
      <c r="O62" s="12"/>
    </row>
    <row r="63" spans="1:15" x14ac:dyDescent="0.3">
      <c r="A63" s="7"/>
      <c r="B63" s="14"/>
      <c r="C63" s="7"/>
      <c r="D63" s="8">
        <v>6</v>
      </c>
      <c r="E63" s="8">
        <v>61610</v>
      </c>
      <c r="F63" s="8">
        <v>2.5</v>
      </c>
      <c r="G63" s="8" t="s">
        <v>18</v>
      </c>
      <c r="H63" s="8">
        <v>20</v>
      </c>
      <c r="I63" s="8" t="str">
        <f t="shared" si="1"/>
        <v>20 ppm:2537A   2.5 ppm:61610</v>
      </c>
      <c r="J63" s="8">
        <v>28.1</v>
      </c>
      <c r="K63" s="8">
        <f>RANK(J63,J58:J63,1)</f>
        <v>2</v>
      </c>
      <c r="L63" s="9"/>
      <c r="M63" s="9"/>
      <c r="N63" s="7"/>
      <c r="O63" s="14"/>
    </row>
    <row r="64" spans="1:15" x14ac:dyDescent="0.3">
      <c r="A64" s="30" t="s">
        <v>32</v>
      </c>
      <c r="B64" s="19"/>
      <c r="C64" s="16">
        <v>12</v>
      </c>
      <c r="D64" s="17">
        <v>1</v>
      </c>
      <c r="E64" s="17" t="s">
        <v>16</v>
      </c>
      <c r="F64" s="17">
        <v>0</v>
      </c>
      <c r="G64" s="17" t="s">
        <v>16</v>
      </c>
      <c r="H64" s="17">
        <v>0</v>
      </c>
      <c r="I64" s="17" t="str">
        <f t="shared" si="1"/>
        <v>0 ppm:blank   0 ppm:blank</v>
      </c>
      <c r="J64" s="17">
        <v>286</v>
      </c>
      <c r="K64" s="17">
        <f>RANK(J64,J64:J69,1)</f>
        <v>6</v>
      </c>
      <c r="L64" s="19">
        <f>MAX(J64:J69)</f>
        <v>286</v>
      </c>
      <c r="M64" s="19">
        <f>MIN(J64:J69)</f>
        <v>34.299999999999997</v>
      </c>
      <c r="N64" s="19">
        <f>+(L64-M64)</f>
        <v>251.7</v>
      </c>
      <c r="O64" s="19" t="s">
        <v>29</v>
      </c>
    </row>
    <row r="65" spans="1:15" x14ac:dyDescent="0.3">
      <c r="A65" s="7"/>
      <c r="B65" s="21"/>
      <c r="C65" s="16"/>
      <c r="D65" s="17">
        <v>2</v>
      </c>
      <c r="E65" s="17">
        <v>61610</v>
      </c>
      <c r="F65" s="17">
        <v>2</v>
      </c>
      <c r="G65" s="17" t="s">
        <v>18</v>
      </c>
      <c r="H65" s="17">
        <v>10</v>
      </c>
      <c r="I65" s="17" t="str">
        <f t="shared" si="1"/>
        <v>10 ppm:2537A   2 ppm:61610</v>
      </c>
      <c r="J65" s="17">
        <v>78.2</v>
      </c>
      <c r="K65" s="17">
        <f>RANK(J65,J64:J69,1)</f>
        <v>5</v>
      </c>
      <c r="L65" s="21"/>
      <c r="M65" s="21"/>
      <c r="N65" s="21"/>
      <c r="O65" s="21"/>
    </row>
    <row r="66" spans="1:15" x14ac:dyDescent="0.3">
      <c r="A66" s="7"/>
      <c r="B66" s="21"/>
      <c r="C66" s="16"/>
      <c r="D66" s="17">
        <v>3</v>
      </c>
      <c r="E66" s="17">
        <v>61610</v>
      </c>
      <c r="F66" s="17">
        <v>2</v>
      </c>
      <c r="G66" s="17" t="s">
        <v>18</v>
      </c>
      <c r="H66" s="17">
        <v>20</v>
      </c>
      <c r="I66" s="17" t="str">
        <f t="shared" si="1"/>
        <v>20 ppm:2537A   2 ppm:61610</v>
      </c>
      <c r="J66" s="17">
        <v>51.7</v>
      </c>
      <c r="K66" s="17">
        <f>RANK(J66,J64:J69,1)</f>
        <v>4</v>
      </c>
      <c r="L66" s="21"/>
      <c r="M66" s="21"/>
      <c r="N66" s="21"/>
      <c r="O66" s="21"/>
    </row>
    <row r="67" spans="1:15" x14ac:dyDescent="0.3">
      <c r="A67" s="7"/>
      <c r="B67" s="21"/>
      <c r="C67" s="16"/>
      <c r="D67" s="17">
        <v>4</v>
      </c>
      <c r="E67" s="17">
        <v>61610</v>
      </c>
      <c r="F67" s="17">
        <v>2</v>
      </c>
      <c r="G67" s="17" t="s">
        <v>18</v>
      </c>
      <c r="H67" s="17">
        <v>30</v>
      </c>
      <c r="I67" s="17" t="str">
        <f t="shared" si="1"/>
        <v>30 ppm:2537A   2 ppm:61610</v>
      </c>
      <c r="J67" s="17">
        <v>36.9</v>
      </c>
      <c r="K67" s="17">
        <f>RANK(J67,J64:J69,1)</f>
        <v>2</v>
      </c>
      <c r="L67" s="21"/>
      <c r="M67" s="21"/>
      <c r="N67" s="21"/>
      <c r="O67" s="21"/>
    </row>
    <row r="68" spans="1:15" x14ac:dyDescent="0.3">
      <c r="A68" s="7"/>
      <c r="B68" s="21"/>
      <c r="C68" s="16"/>
      <c r="D68" s="17">
        <v>5</v>
      </c>
      <c r="E68" s="17">
        <v>61610</v>
      </c>
      <c r="F68" s="17">
        <v>2</v>
      </c>
      <c r="G68" s="17" t="s">
        <v>18</v>
      </c>
      <c r="H68" s="17">
        <v>40</v>
      </c>
      <c r="I68" s="17" t="str">
        <f t="shared" si="1"/>
        <v>40 ppm:2537A   2 ppm:61610</v>
      </c>
      <c r="J68" s="17">
        <v>34.299999999999997</v>
      </c>
      <c r="K68" s="17">
        <f>RANK(J68,J64:J69,1)</f>
        <v>1</v>
      </c>
      <c r="L68" s="21"/>
      <c r="M68" s="21"/>
      <c r="N68" s="21"/>
      <c r="O68" s="21"/>
    </row>
    <row r="69" spans="1:15" x14ac:dyDescent="0.3">
      <c r="A69" s="7"/>
      <c r="B69" s="23"/>
      <c r="C69" s="16"/>
      <c r="D69" s="17">
        <v>6</v>
      </c>
      <c r="E69" s="17">
        <v>61610</v>
      </c>
      <c r="F69" s="17">
        <v>2</v>
      </c>
      <c r="G69" s="17" t="s">
        <v>18</v>
      </c>
      <c r="H69" s="17">
        <v>50</v>
      </c>
      <c r="I69" s="17" t="str">
        <f t="shared" si="1"/>
        <v>50 ppm:2537A   2 ppm:61610</v>
      </c>
      <c r="J69" s="17">
        <v>41.2</v>
      </c>
      <c r="K69" s="17">
        <f>RANK(J69,J64:J69,1)</f>
        <v>3</v>
      </c>
      <c r="L69" s="23"/>
      <c r="M69" s="23"/>
      <c r="N69" s="23"/>
      <c r="O69" s="23"/>
    </row>
    <row r="70" spans="1:15" x14ac:dyDescent="0.3">
      <c r="A70" s="30" t="s">
        <v>33</v>
      </c>
      <c r="B70" s="24"/>
      <c r="C70" s="7">
        <v>13</v>
      </c>
      <c r="D70" s="8">
        <v>1</v>
      </c>
      <c r="E70" s="8" t="s">
        <v>16</v>
      </c>
      <c r="F70" s="8">
        <v>0</v>
      </c>
      <c r="G70" s="8" t="s">
        <v>16</v>
      </c>
      <c r="H70" s="8">
        <v>0</v>
      </c>
      <c r="I70" s="8" t="str">
        <f t="shared" si="1"/>
        <v>0 ppm:blank   0 ppm:blank</v>
      </c>
      <c r="J70" s="8"/>
      <c r="K70" s="8" t="e">
        <f>RANK(J70,J70:J75,1)</f>
        <v>#N/A</v>
      </c>
      <c r="L70" s="9">
        <f>MAX(J70:J75)</f>
        <v>0</v>
      </c>
      <c r="M70" s="9">
        <f>MIN(J70:J75)</f>
        <v>0</v>
      </c>
      <c r="N70" s="7">
        <f>+(L70-M70)</f>
        <v>0</v>
      </c>
      <c r="O70" s="10"/>
    </row>
    <row r="71" spans="1:15" x14ac:dyDescent="0.3">
      <c r="A71" s="7"/>
      <c r="B71" s="25"/>
      <c r="C71" s="7"/>
      <c r="D71" s="8">
        <v>2</v>
      </c>
      <c r="E71" s="8">
        <v>61610</v>
      </c>
      <c r="F71" s="8">
        <v>2</v>
      </c>
      <c r="G71" s="8" t="s">
        <v>18</v>
      </c>
      <c r="H71" s="8">
        <v>25</v>
      </c>
      <c r="I71" s="8" t="str">
        <f t="shared" si="1"/>
        <v>25 ppm:2537A   2 ppm:61610</v>
      </c>
      <c r="J71" s="8"/>
      <c r="K71" s="8" t="e">
        <f>RANK(J71,J70:J75,1)</f>
        <v>#N/A</v>
      </c>
      <c r="L71" s="9"/>
      <c r="M71" s="9"/>
      <c r="N71" s="7"/>
      <c r="O71" s="12"/>
    </row>
    <row r="72" spans="1:15" x14ac:dyDescent="0.3">
      <c r="A72" s="7"/>
      <c r="B72" s="25"/>
      <c r="C72" s="7"/>
      <c r="D72" s="8">
        <v>3</v>
      </c>
      <c r="E72" s="8">
        <v>61610</v>
      </c>
      <c r="F72" s="8">
        <v>2</v>
      </c>
      <c r="G72" s="8">
        <v>2490</v>
      </c>
      <c r="H72" s="8">
        <v>25</v>
      </c>
      <c r="I72" s="8" t="str">
        <f t="shared" si="1"/>
        <v>25 ppm:2490   2 ppm:61610</v>
      </c>
      <c r="J72" s="8"/>
      <c r="K72" s="8" t="e">
        <f>RANK(J72,J70:J75,1)</f>
        <v>#N/A</v>
      </c>
      <c r="L72" s="9"/>
      <c r="M72" s="9"/>
      <c r="N72" s="7"/>
      <c r="O72" s="12"/>
    </row>
    <row r="73" spans="1:15" x14ac:dyDescent="0.3">
      <c r="A73" s="7"/>
      <c r="B73" s="25"/>
      <c r="C73" s="7"/>
      <c r="D73" s="8">
        <v>4</v>
      </c>
      <c r="E73" s="8">
        <v>61610</v>
      </c>
      <c r="F73" s="8">
        <v>2</v>
      </c>
      <c r="G73" s="8">
        <v>8190</v>
      </c>
      <c r="H73" s="8">
        <v>25</v>
      </c>
      <c r="I73" s="8" t="str">
        <f t="shared" si="1"/>
        <v>25 ppm:8190   2 ppm:61610</v>
      </c>
      <c r="J73" s="8"/>
      <c r="K73" s="8" t="e">
        <f>RANK(J73,J70:J75,1)</f>
        <v>#N/A</v>
      </c>
      <c r="L73" s="9"/>
      <c r="M73" s="9"/>
      <c r="N73" s="7"/>
      <c r="O73" s="12"/>
    </row>
    <row r="74" spans="1:15" x14ac:dyDescent="0.3">
      <c r="A74" s="7"/>
      <c r="B74" s="25"/>
      <c r="C74" s="7"/>
      <c r="D74" s="8">
        <v>5</v>
      </c>
      <c r="E74" s="8">
        <v>61610</v>
      </c>
      <c r="F74" s="8">
        <v>2</v>
      </c>
      <c r="G74" s="8">
        <v>1580</v>
      </c>
      <c r="H74" s="8">
        <v>25</v>
      </c>
      <c r="I74" s="8" t="str">
        <f t="shared" si="1"/>
        <v>25 ppm:1580   2 ppm:61610</v>
      </c>
      <c r="J74" s="8"/>
      <c r="K74" s="8" t="e">
        <f>RANK(J74,J70:J75,1)</f>
        <v>#N/A</v>
      </c>
      <c r="L74" s="9"/>
      <c r="M74" s="9"/>
      <c r="N74" s="7"/>
      <c r="O74" s="12"/>
    </row>
    <row r="75" spans="1:15" x14ac:dyDescent="0.3">
      <c r="A75" s="7"/>
      <c r="B75" s="26"/>
      <c r="C75" s="7"/>
      <c r="D75" s="8">
        <v>6</v>
      </c>
      <c r="E75" s="8">
        <v>61610</v>
      </c>
      <c r="F75" s="8">
        <v>2</v>
      </c>
      <c r="G75" s="8">
        <v>8105</v>
      </c>
      <c r="H75" s="8">
        <v>25</v>
      </c>
      <c r="I75" s="8" t="str">
        <f t="shared" si="1"/>
        <v>25 ppm:8105   2 ppm:61610</v>
      </c>
      <c r="J75" s="8"/>
      <c r="K75" s="8" t="e">
        <f>RANK(J75,J70:J75,1)</f>
        <v>#N/A</v>
      </c>
      <c r="L75" s="9"/>
      <c r="M75" s="9"/>
      <c r="N75" s="7"/>
      <c r="O75" s="14"/>
    </row>
    <row r="76" spans="1:15" x14ac:dyDescent="0.3">
      <c r="F76" s="49">
        <v>0</v>
      </c>
      <c r="G76" s="49">
        <v>0</v>
      </c>
      <c r="H76" s="49">
        <v>0</v>
      </c>
    </row>
    <row r="77" spans="1:15" x14ac:dyDescent="0.3">
      <c r="F77" s="49">
        <v>0</v>
      </c>
      <c r="G77" s="49">
        <v>0</v>
      </c>
      <c r="H77" s="49">
        <v>0</v>
      </c>
    </row>
    <row r="78" spans="1:15" x14ac:dyDescent="0.3">
      <c r="F78" s="49">
        <v>0</v>
      </c>
      <c r="G78" s="49">
        <v>0</v>
      </c>
      <c r="H78" s="49">
        <v>0</v>
      </c>
    </row>
    <row r="79" spans="1:15" x14ac:dyDescent="0.3">
      <c r="F79" s="49">
        <v>0</v>
      </c>
      <c r="G79" s="49">
        <v>0</v>
      </c>
      <c r="H79" s="49">
        <v>0</v>
      </c>
    </row>
    <row r="80" spans="1:15" x14ac:dyDescent="0.3">
      <c r="F80" s="49">
        <v>0</v>
      </c>
      <c r="G80" s="49">
        <v>0</v>
      </c>
      <c r="H80" s="49">
        <v>0</v>
      </c>
    </row>
    <row r="81" spans="6:8" x14ac:dyDescent="0.3">
      <c r="F81" s="49">
        <v>0</v>
      </c>
      <c r="G81" s="49">
        <v>0</v>
      </c>
      <c r="H81" s="49">
        <v>0</v>
      </c>
    </row>
    <row r="82" spans="6:8" x14ac:dyDescent="0.3">
      <c r="F82" s="49">
        <v>0</v>
      </c>
      <c r="G82" s="49">
        <v>0</v>
      </c>
      <c r="H82" s="49">
        <v>0</v>
      </c>
    </row>
    <row r="83" spans="6:8" x14ac:dyDescent="0.3">
      <c r="F83" s="49">
        <v>0</v>
      </c>
      <c r="G83" s="49">
        <v>0</v>
      </c>
      <c r="H83" s="49">
        <v>0</v>
      </c>
    </row>
    <row r="84" spans="6:8" x14ac:dyDescent="0.3">
      <c r="F84" s="49">
        <v>0</v>
      </c>
      <c r="G84" s="49">
        <v>0</v>
      </c>
      <c r="H84" s="49">
        <v>0</v>
      </c>
    </row>
    <row r="85" spans="6:8" x14ac:dyDescent="0.3">
      <c r="F85" s="49">
        <v>0</v>
      </c>
      <c r="G85" s="49">
        <v>0</v>
      </c>
      <c r="H85" s="49">
        <v>0</v>
      </c>
    </row>
    <row r="86" spans="6:8" x14ac:dyDescent="0.3">
      <c r="F86" s="49">
        <v>0</v>
      </c>
      <c r="G86" s="49">
        <v>0</v>
      </c>
      <c r="H86" s="49">
        <v>0</v>
      </c>
    </row>
    <row r="87" spans="6:8" x14ac:dyDescent="0.3">
      <c r="F87" s="49">
        <v>0</v>
      </c>
      <c r="G87" s="49">
        <v>0</v>
      </c>
      <c r="H87" s="49">
        <v>0</v>
      </c>
    </row>
    <row r="88" spans="6:8" x14ac:dyDescent="0.3">
      <c r="F88" s="49">
        <v>0</v>
      </c>
      <c r="G88" s="49">
        <v>0</v>
      </c>
      <c r="H88" s="49">
        <v>0</v>
      </c>
    </row>
    <row r="89" spans="6:8" x14ac:dyDescent="0.3">
      <c r="F89" s="49">
        <v>0</v>
      </c>
      <c r="G89" s="49">
        <v>0</v>
      </c>
      <c r="H89" s="49">
        <v>0</v>
      </c>
    </row>
    <row r="90" spans="6:8" x14ac:dyDescent="0.3">
      <c r="F90" s="49">
        <v>0</v>
      </c>
      <c r="G90" s="49">
        <v>0</v>
      </c>
      <c r="H90" s="49">
        <v>0</v>
      </c>
    </row>
    <row r="91" spans="6:8" x14ac:dyDescent="0.3">
      <c r="F91" s="49">
        <v>0</v>
      </c>
      <c r="G91" s="49">
        <v>0</v>
      </c>
      <c r="H91" s="49">
        <v>0</v>
      </c>
    </row>
    <row r="92" spans="6:8" x14ac:dyDescent="0.3">
      <c r="F92" s="49">
        <v>0</v>
      </c>
      <c r="G92" s="49">
        <v>0</v>
      </c>
      <c r="H92" s="49">
        <v>0</v>
      </c>
    </row>
    <row r="93" spans="6:8" x14ac:dyDescent="0.3">
      <c r="F93" s="49">
        <v>0</v>
      </c>
      <c r="G93" s="49">
        <v>0</v>
      </c>
      <c r="H93" s="49">
        <v>0</v>
      </c>
    </row>
    <row r="94" spans="6:8" x14ac:dyDescent="0.3">
      <c r="F94" s="49">
        <v>0</v>
      </c>
      <c r="G94" s="49">
        <v>0</v>
      </c>
      <c r="H94" s="49">
        <v>0</v>
      </c>
    </row>
    <row r="95" spans="6:8" x14ac:dyDescent="0.3">
      <c r="F95" s="49">
        <v>0</v>
      </c>
      <c r="G95" s="49">
        <v>0</v>
      </c>
      <c r="H95" s="49">
        <v>0</v>
      </c>
    </row>
    <row r="96" spans="6:8" x14ac:dyDescent="0.3">
      <c r="F96" s="49">
        <v>0</v>
      </c>
      <c r="G96" s="49">
        <v>0</v>
      </c>
      <c r="H96" s="49">
        <v>0</v>
      </c>
    </row>
    <row r="97" spans="6:8" x14ac:dyDescent="0.3">
      <c r="F97" s="49">
        <v>0</v>
      </c>
      <c r="G97" s="49">
        <v>0</v>
      </c>
      <c r="H97" s="49">
        <v>0</v>
      </c>
    </row>
    <row r="98" spans="6:8" x14ac:dyDescent="0.3">
      <c r="F98" s="49">
        <v>0</v>
      </c>
      <c r="G98" s="49">
        <v>0</v>
      </c>
      <c r="H98" s="49">
        <v>0</v>
      </c>
    </row>
    <row r="99" spans="6:8" x14ac:dyDescent="0.3">
      <c r="F99" s="49">
        <v>0</v>
      </c>
      <c r="G99" s="49">
        <v>0</v>
      </c>
      <c r="H99" s="49">
        <v>0</v>
      </c>
    </row>
    <row r="100" spans="6:8" x14ac:dyDescent="0.3">
      <c r="F100" s="49">
        <v>0</v>
      </c>
      <c r="G100" s="49">
        <v>0</v>
      </c>
      <c r="H100" s="49">
        <v>0</v>
      </c>
    </row>
    <row r="101" spans="6:8" x14ac:dyDescent="0.3">
      <c r="F101" s="49">
        <v>0</v>
      </c>
      <c r="G101" s="49">
        <v>0</v>
      </c>
      <c r="H101" s="49">
        <v>0</v>
      </c>
    </row>
    <row r="102" spans="6:8" x14ac:dyDescent="0.3">
      <c r="F102" s="49">
        <v>0</v>
      </c>
      <c r="G102" s="49">
        <v>0</v>
      </c>
      <c r="H102" s="49">
        <v>0</v>
      </c>
    </row>
    <row r="103" spans="6:8" x14ac:dyDescent="0.3">
      <c r="F103" s="49">
        <v>0</v>
      </c>
      <c r="G103" s="49">
        <v>0</v>
      </c>
      <c r="H103" s="49">
        <v>0</v>
      </c>
    </row>
    <row r="104" spans="6:8" x14ac:dyDescent="0.3">
      <c r="F104" s="49">
        <v>0</v>
      </c>
      <c r="G104" s="49">
        <v>0</v>
      </c>
      <c r="H104" s="49">
        <v>0</v>
      </c>
    </row>
    <row r="105" spans="6:8" x14ac:dyDescent="0.3">
      <c r="F105" s="49">
        <v>0</v>
      </c>
      <c r="G105" s="49">
        <v>0</v>
      </c>
      <c r="H105" s="49">
        <v>0</v>
      </c>
    </row>
    <row r="106" spans="6:8" x14ac:dyDescent="0.3">
      <c r="F106" s="49">
        <v>0</v>
      </c>
      <c r="G106" s="49">
        <v>0</v>
      </c>
      <c r="H106" s="49">
        <v>0</v>
      </c>
    </row>
    <row r="107" spans="6:8" x14ac:dyDescent="0.3">
      <c r="F107" s="49">
        <v>0</v>
      </c>
      <c r="G107" s="49">
        <v>0</v>
      </c>
      <c r="H107" s="49">
        <v>0</v>
      </c>
    </row>
    <row r="108" spans="6:8" x14ac:dyDescent="0.3">
      <c r="F108" s="49">
        <v>0</v>
      </c>
      <c r="G108" s="49">
        <v>0</v>
      </c>
      <c r="H108" s="49">
        <v>0</v>
      </c>
    </row>
    <row r="109" spans="6:8" x14ac:dyDescent="0.3">
      <c r="F109" s="49">
        <v>0</v>
      </c>
      <c r="G109" s="49">
        <v>0</v>
      </c>
      <c r="H109" s="49">
        <v>0</v>
      </c>
    </row>
    <row r="110" spans="6:8" x14ac:dyDescent="0.3">
      <c r="F110" s="49">
        <v>0</v>
      </c>
      <c r="G110" s="49">
        <v>0</v>
      </c>
      <c r="H110" s="49">
        <v>0</v>
      </c>
    </row>
    <row r="111" spans="6:8" x14ac:dyDescent="0.3">
      <c r="F111" s="49">
        <v>0</v>
      </c>
      <c r="G111" s="49">
        <v>0</v>
      </c>
      <c r="H111" s="49">
        <v>0</v>
      </c>
    </row>
    <row r="112" spans="6:8" x14ac:dyDescent="0.3">
      <c r="F112" s="49">
        <v>0</v>
      </c>
      <c r="G112" s="49">
        <v>0</v>
      </c>
      <c r="H112" s="49">
        <v>0</v>
      </c>
    </row>
    <row r="113" spans="6:8" x14ac:dyDescent="0.3">
      <c r="F113" s="49">
        <v>0</v>
      </c>
      <c r="G113" s="49">
        <v>0</v>
      </c>
      <c r="H113" s="49">
        <v>0</v>
      </c>
    </row>
    <row r="114" spans="6:8" x14ac:dyDescent="0.3">
      <c r="F114" s="49">
        <v>0</v>
      </c>
      <c r="G114" s="49">
        <v>0</v>
      </c>
      <c r="H114" s="49">
        <v>0</v>
      </c>
    </row>
    <row r="115" spans="6:8" x14ac:dyDescent="0.3">
      <c r="F115" s="49">
        <v>0</v>
      </c>
      <c r="G115" s="49">
        <v>0</v>
      </c>
      <c r="H115" s="49">
        <v>0</v>
      </c>
    </row>
    <row r="116" spans="6:8" x14ac:dyDescent="0.3">
      <c r="F116" s="49">
        <v>0</v>
      </c>
      <c r="G116" s="49">
        <v>0</v>
      </c>
      <c r="H116" s="49">
        <v>0</v>
      </c>
    </row>
    <row r="117" spans="6:8" x14ac:dyDescent="0.3">
      <c r="F117" s="49">
        <v>0</v>
      </c>
      <c r="G117" s="49">
        <v>0</v>
      </c>
      <c r="H117" s="49">
        <v>0</v>
      </c>
    </row>
    <row r="118" spans="6:8" x14ac:dyDescent="0.3">
      <c r="F118" s="49">
        <v>0</v>
      </c>
      <c r="G118" s="49">
        <v>0</v>
      </c>
      <c r="H118" s="49">
        <v>0</v>
      </c>
    </row>
    <row r="119" spans="6:8" x14ac:dyDescent="0.3">
      <c r="F119" s="49">
        <v>0</v>
      </c>
      <c r="G119" s="49">
        <v>0</v>
      </c>
      <c r="H119" s="49">
        <v>0</v>
      </c>
    </row>
    <row r="120" spans="6:8" x14ac:dyDescent="0.3">
      <c r="F120" s="49">
        <v>0</v>
      </c>
      <c r="G120" s="49">
        <v>0</v>
      </c>
      <c r="H120" s="49">
        <v>0</v>
      </c>
    </row>
    <row r="121" spans="6:8" x14ac:dyDescent="0.3">
      <c r="F121" s="49">
        <v>0</v>
      </c>
      <c r="G121" s="49">
        <v>0</v>
      </c>
      <c r="H121" s="49">
        <v>0</v>
      </c>
    </row>
    <row r="122" spans="6:8" x14ac:dyDescent="0.3">
      <c r="F122" s="49">
        <v>0</v>
      </c>
      <c r="G122" s="49">
        <v>0</v>
      </c>
      <c r="H122" s="49">
        <v>0</v>
      </c>
    </row>
    <row r="123" spans="6:8" x14ac:dyDescent="0.3">
      <c r="F123" s="49">
        <v>0</v>
      </c>
      <c r="G123" s="49">
        <v>0</v>
      </c>
      <c r="H123" s="49">
        <v>0</v>
      </c>
    </row>
    <row r="124" spans="6:8" x14ac:dyDescent="0.3">
      <c r="F124" s="49">
        <v>0</v>
      </c>
      <c r="G124" s="49">
        <v>0</v>
      </c>
      <c r="H124" s="49">
        <v>0</v>
      </c>
    </row>
    <row r="125" spans="6:8" x14ac:dyDescent="0.3">
      <c r="F125" s="49">
        <v>0</v>
      </c>
      <c r="G125" s="49">
        <v>0</v>
      </c>
      <c r="H125" s="49">
        <v>0</v>
      </c>
    </row>
    <row r="126" spans="6:8" x14ac:dyDescent="0.3">
      <c r="F126" s="49">
        <v>0</v>
      </c>
      <c r="G126" s="49">
        <v>0</v>
      </c>
      <c r="H126" s="49">
        <v>0</v>
      </c>
    </row>
    <row r="127" spans="6:8" x14ac:dyDescent="0.3">
      <c r="F127" s="49">
        <v>0</v>
      </c>
      <c r="G127" s="49">
        <v>0</v>
      </c>
      <c r="H127" s="49">
        <v>0</v>
      </c>
    </row>
    <row r="128" spans="6:8" x14ac:dyDescent="0.3">
      <c r="F128" s="49">
        <v>0</v>
      </c>
      <c r="G128" s="49">
        <v>0</v>
      </c>
      <c r="H128" s="49">
        <v>0</v>
      </c>
    </row>
    <row r="129" spans="6:8" x14ac:dyDescent="0.3">
      <c r="F129" s="49">
        <v>0</v>
      </c>
      <c r="G129" s="49">
        <v>0</v>
      </c>
      <c r="H129" s="49">
        <v>0</v>
      </c>
    </row>
  </sheetData>
  <mergeCells count="100">
    <mergeCell ref="O70:O75"/>
    <mergeCell ref="A70:A75"/>
    <mergeCell ref="B70:B75"/>
    <mergeCell ref="C70:C75"/>
    <mergeCell ref="L70:L75"/>
    <mergeCell ref="M70:M75"/>
    <mergeCell ref="N70:N75"/>
    <mergeCell ref="O58:O63"/>
    <mergeCell ref="A64:A69"/>
    <mergeCell ref="B64:B69"/>
    <mergeCell ref="C64:C69"/>
    <mergeCell ref="L64:L69"/>
    <mergeCell ref="M64:M69"/>
    <mergeCell ref="N64:N69"/>
    <mergeCell ref="O64:O69"/>
    <mergeCell ref="A58:A63"/>
    <mergeCell ref="B58:B63"/>
    <mergeCell ref="C58:C63"/>
    <mergeCell ref="L58:L63"/>
    <mergeCell ref="M58:M63"/>
    <mergeCell ref="N58:N63"/>
    <mergeCell ref="O46:O51"/>
    <mergeCell ref="A52:A57"/>
    <mergeCell ref="B52:B57"/>
    <mergeCell ref="C52:C57"/>
    <mergeCell ref="L52:L57"/>
    <mergeCell ref="M52:M57"/>
    <mergeCell ref="N52:N57"/>
    <mergeCell ref="O52:O57"/>
    <mergeCell ref="A46:A51"/>
    <mergeCell ref="B46:B51"/>
    <mergeCell ref="C46:C51"/>
    <mergeCell ref="L46:L51"/>
    <mergeCell ref="M46:M51"/>
    <mergeCell ref="N46:N51"/>
    <mergeCell ref="O40:O45"/>
    <mergeCell ref="A40:A45"/>
    <mergeCell ref="B40:B45"/>
    <mergeCell ref="C40:C45"/>
    <mergeCell ref="L40:L45"/>
    <mergeCell ref="M40:M45"/>
    <mergeCell ref="N40:N45"/>
    <mergeCell ref="O28:O33"/>
    <mergeCell ref="A34:A39"/>
    <mergeCell ref="B34:B39"/>
    <mergeCell ref="C34:C39"/>
    <mergeCell ref="L34:L39"/>
    <mergeCell ref="M34:M39"/>
    <mergeCell ref="N34:N39"/>
    <mergeCell ref="O34:O39"/>
    <mergeCell ref="A28:A33"/>
    <mergeCell ref="B28:B33"/>
    <mergeCell ref="C28:C33"/>
    <mergeCell ref="L28:L33"/>
    <mergeCell ref="M28:M33"/>
    <mergeCell ref="N28:N33"/>
    <mergeCell ref="O16:O21"/>
    <mergeCell ref="A22:A27"/>
    <mergeCell ref="B22:B27"/>
    <mergeCell ref="C22:C27"/>
    <mergeCell ref="L22:L27"/>
    <mergeCell ref="M22:M27"/>
    <mergeCell ref="N22:N27"/>
    <mergeCell ref="O22:O27"/>
    <mergeCell ref="A16:A21"/>
    <mergeCell ref="B16:B21"/>
    <mergeCell ref="C16:C21"/>
    <mergeCell ref="L16:L21"/>
    <mergeCell ref="M16:M21"/>
    <mergeCell ref="N16:N21"/>
    <mergeCell ref="O4:O9"/>
    <mergeCell ref="A10:A15"/>
    <mergeCell ref="B10:B15"/>
    <mergeCell ref="C10:C15"/>
    <mergeCell ref="L10:L15"/>
    <mergeCell ref="M10:M15"/>
    <mergeCell ref="N10:N15"/>
    <mergeCell ref="O10:O15"/>
    <mergeCell ref="L2:L3"/>
    <mergeCell ref="M2:M3"/>
    <mergeCell ref="N2:N3"/>
    <mergeCell ref="O2:O3"/>
    <mergeCell ref="A4:A9"/>
    <mergeCell ref="B4:B9"/>
    <mergeCell ref="C4:C9"/>
    <mergeCell ref="L4:L9"/>
    <mergeCell ref="M4:M9"/>
    <mergeCell ref="N4:N9"/>
    <mergeCell ref="F2:F3"/>
    <mergeCell ref="G2:G3"/>
    <mergeCell ref="H2:H3"/>
    <mergeCell ref="I2:I3"/>
    <mergeCell ref="J2:J3"/>
    <mergeCell ref="K2:K3"/>
    <mergeCell ref="A1:C1"/>
    <mergeCell ref="A2:A3"/>
    <mergeCell ref="B2:B3"/>
    <mergeCell ref="C2:C3"/>
    <mergeCell ref="D2:D3"/>
    <mergeCell ref="E2:E3"/>
  </mergeCells>
  <phoneticPr fontId="3" type="noConversion"/>
  <conditionalFormatting sqref="D2:H2 J2:O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AD0DE-6CF4-463B-8AA3-5D6537DD0381}">
  <dimension ref="A1:M33"/>
  <sheetViews>
    <sheetView zoomScaleNormal="100" workbookViewId="0">
      <pane ySplit="3" topLeftCell="A4" activePane="bottomLeft" state="frozen"/>
      <selection pane="bottomLeft" activeCell="G44" sqref="G44"/>
    </sheetView>
  </sheetViews>
  <sheetFormatPr defaultRowHeight="14.4" x14ac:dyDescent="0.3"/>
  <cols>
    <col min="7" max="7" width="24.44140625" bestFit="1" customWidth="1"/>
    <col min="10" max="12" width="0" hidden="1" customWidth="1"/>
    <col min="13" max="13" width="27.6640625" customWidth="1"/>
  </cols>
  <sheetData>
    <row r="1" spans="1:13" x14ac:dyDescent="0.3">
      <c r="A1" s="38" t="s">
        <v>34</v>
      </c>
      <c r="B1" s="38"/>
      <c r="C1" s="38"/>
      <c r="D1" s="38"/>
      <c r="F1">
        <v>0</v>
      </c>
    </row>
    <row r="2" spans="1:13" x14ac:dyDescent="0.3">
      <c r="A2" s="2" t="s">
        <v>3</v>
      </c>
      <c r="B2" s="2" t="s">
        <v>4</v>
      </c>
      <c r="C2" s="2" t="s">
        <v>5</v>
      </c>
      <c r="D2" s="4" t="s">
        <v>6</v>
      </c>
      <c r="E2" s="4" t="s">
        <v>7</v>
      </c>
      <c r="F2" s="4" t="s">
        <v>6</v>
      </c>
      <c r="G2" s="2" t="s">
        <v>8</v>
      </c>
      <c r="H2" s="4" t="s">
        <v>9</v>
      </c>
      <c r="I2" s="4" t="s">
        <v>10</v>
      </c>
      <c r="J2" s="4" t="s">
        <v>11</v>
      </c>
      <c r="K2" s="4" t="s">
        <v>12</v>
      </c>
      <c r="L2" s="4" t="s">
        <v>13</v>
      </c>
      <c r="M2" s="4" t="s">
        <v>14</v>
      </c>
    </row>
    <row r="3" spans="1:13" x14ac:dyDescent="0.3">
      <c r="A3" s="2"/>
      <c r="B3" s="2"/>
      <c r="C3" s="2"/>
      <c r="D3" s="4"/>
      <c r="E3" s="4"/>
      <c r="F3" s="4"/>
      <c r="G3" s="2"/>
      <c r="H3" s="4"/>
      <c r="I3" s="4"/>
      <c r="J3" s="4"/>
      <c r="K3" s="4"/>
      <c r="L3" s="4"/>
      <c r="M3" s="4"/>
    </row>
    <row r="4" spans="1:13" x14ac:dyDescent="0.3">
      <c r="A4" s="7">
        <v>1</v>
      </c>
      <c r="B4" s="8">
        <v>1</v>
      </c>
      <c r="C4" s="8" t="s">
        <v>16</v>
      </c>
      <c r="D4" s="8">
        <v>0</v>
      </c>
      <c r="E4" s="8" t="s">
        <v>16</v>
      </c>
      <c r="F4" s="8">
        <v>0</v>
      </c>
      <c r="G4" s="8" t="str">
        <f t="shared" ref="G4:G33" si="0">F4&amp;" ppm:"&amp;E4&amp;"   "&amp;D4&amp;" ppm:"&amp;C4</f>
        <v>0 ppm:blank   0 ppm:blank</v>
      </c>
      <c r="H4" s="8">
        <v>238</v>
      </c>
      <c r="I4" s="8">
        <f>RANK(H4,H4:H9,1)</f>
        <v>5</v>
      </c>
      <c r="J4" s="9">
        <f>MAX(H4:H9)</f>
        <v>249</v>
      </c>
      <c r="K4" s="9">
        <f>MIN(H4:H9)</f>
        <v>73.7</v>
      </c>
      <c r="L4" s="7">
        <f t="shared" ref="L4" si="1">+(J4-K4)</f>
        <v>175.3</v>
      </c>
      <c r="M4" s="10" t="s">
        <v>35</v>
      </c>
    </row>
    <row r="5" spans="1:13" x14ac:dyDescent="0.3">
      <c r="A5" s="7"/>
      <c r="B5" s="8">
        <v>2</v>
      </c>
      <c r="C5" s="8">
        <v>8181</v>
      </c>
      <c r="D5" s="8">
        <v>1</v>
      </c>
      <c r="E5" s="8" t="s">
        <v>18</v>
      </c>
      <c r="F5" s="8">
        <v>25</v>
      </c>
      <c r="G5" s="8" t="str">
        <f t="shared" si="0"/>
        <v>25 ppm:2537A   1 ppm:8181</v>
      </c>
      <c r="H5" s="8">
        <v>249</v>
      </c>
      <c r="I5" s="8">
        <f>RANK(H5,H4:H9,1)</f>
        <v>6</v>
      </c>
      <c r="J5" s="9"/>
      <c r="K5" s="9"/>
      <c r="L5" s="7"/>
      <c r="M5" s="12"/>
    </row>
    <row r="6" spans="1:13" x14ac:dyDescent="0.3">
      <c r="A6" s="7"/>
      <c r="B6" s="8">
        <v>3</v>
      </c>
      <c r="C6" s="8">
        <v>8181</v>
      </c>
      <c r="D6" s="8">
        <v>1.5</v>
      </c>
      <c r="E6" s="8" t="s">
        <v>18</v>
      </c>
      <c r="F6" s="8">
        <v>25</v>
      </c>
      <c r="G6" s="8" t="str">
        <f t="shared" si="0"/>
        <v>25 ppm:2537A   1.5 ppm:8181</v>
      </c>
      <c r="H6" s="8">
        <v>165</v>
      </c>
      <c r="I6" s="8">
        <f>RANK(H6,H4:H9,1)</f>
        <v>4</v>
      </c>
      <c r="J6" s="9"/>
      <c r="K6" s="9"/>
      <c r="L6" s="7"/>
      <c r="M6" s="12"/>
    </row>
    <row r="7" spans="1:13" x14ac:dyDescent="0.3">
      <c r="A7" s="7"/>
      <c r="B7" s="8">
        <v>4</v>
      </c>
      <c r="C7" s="8">
        <v>8181</v>
      </c>
      <c r="D7" s="8">
        <v>1.75</v>
      </c>
      <c r="E7" s="8" t="s">
        <v>18</v>
      </c>
      <c r="F7" s="8">
        <v>25</v>
      </c>
      <c r="G7" s="8" t="str">
        <f t="shared" si="0"/>
        <v>25 ppm:2537A   1.75 ppm:8181</v>
      </c>
      <c r="H7" s="8">
        <v>133</v>
      </c>
      <c r="I7" s="8">
        <f>RANK(H7,H4:H9,1)</f>
        <v>3</v>
      </c>
      <c r="J7" s="9"/>
      <c r="K7" s="9"/>
      <c r="L7" s="7"/>
      <c r="M7" s="12"/>
    </row>
    <row r="8" spans="1:13" x14ac:dyDescent="0.3">
      <c r="A8" s="7"/>
      <c r="B8" s="8">
        <v>5</v>
      </c>
      <c r="C8" s="8">
        <v>8181</v>
      </c>
      <c r="D8" s="8">
        <v>2</v>
      </c>
      <c r="E8" s="8" t="s">
        <v>18</v>
      </c>
      <c r="F8" s="8">
        <v>25</v>
      </c>
      <c r="G8" s="8" t="str">
        <f t="shared" si="0"/>
        <v>25 ppm:2537A   2 ppm:8181</v>
      </c>
      <c r="H8" s="8">
        <v>113</v>
      </c>
      <c r="I8" s="8">
        <f>RANK(H8,H4:H9,1)</f>
        <v>2</v>
      </c>
      <c r="J8" s="9"/>
      <c r="K8" s="9"/>
      <c r="L8" s="7"/>
      <c r="M8" s="12"/>
    </row>
    <row r="9" spans="1:13" x14ac:dyDescent="0.3">
      <c r="A9" s="7"/>
      <c r="B9" s="8">
        <v>6</v>
      </c>
      <c r="C9" s="8">
        <v>8181</v>
      </c>
      <c r="D9" s="8">
        <v>3</v>
      </c>
      <c r="E9" s="8" t="s">
        <v>18</v>
      </c>
      <c r="F9" s="8">
        <v>25</v>
      </c>
      <c r="G9" s="8" t="str">
        <f t="shared" si="0"/>
        <v>25 ppm:2537A   3 ppm:8181</v>
      </c>
      <c r="H9" s="8">
        <v>73.7</v>
      </c>
      <c r="I9" s="8">
        <f>RANK(H9,H4:H9,1)</f>
        <v>1</v>
      </c>
      <c r="J9" s="9"/>
      <c r="K9" s="9"/>
      <c r="L9" s="7"/>
      <c r="M9" s="14"/>
    </row>
    <row r="10" spans="1:13" x14ac:dyDescent="0.3">
      <c r="A10" s="16">
        <v>2</v>
      </c>
      <c r="B10" s="17">
        <v>1</v>
      </c>
      <c r="C10" s="17" t="s">
        <v>16</v>
      </c>
      <c r="D10" s="17">
        <v>0</v>
      </c>
      <c r="E10" s="17"/>
      <c r="F10" s="17">
        <v>0</v>
      </c>
      <c r="G10" s="17" t="str">
        <f t="shared" si="0"/>
        <v>0 ppm:   0 ppm:blank</v>
      </c>
      <c r="H10" s="17">
        <v>307</v>
      </c>
      <c r="I10" s="17">
        <f>RANK(H10,H10:H15,1)</f>
        <v>6</v>
      </c>
      <c r="J10" s="18">
        <f>MAX(H10:H15)</f>
        <v>307</v>
      </c>
      <c r="K10" s="18">
        <f>MIN(H10:H15)</f>
        <v>48.7</v>
      </c>
      <c r="L10" s="16">
        <f t="shared" ref="L10" si="2">+(J10-K10)</f>
        <v>258.3</v>
      </c>
      <c r="M10" s="19" t="s">
        <v>36</v>
      </c>
    </row>
    <row r="11" spans="1:13" x14ac:dyDescent="0.3">
      <c r="A11" s="16"/>
      <c r="B11" s="17">
        <v>2</v>
      </c>
      <c r="C11" s="17">
        <v>8181</v>
      </c>
      <c r="D11" s="17">
        <v>1</v>
      </c>
      <c r="E11" s="17" t="s">
        <v>18</v>
      </c>
      <c r="F11" s="17">
        <v>0</v>
      </c>
      <c r="G11" s="17" t="str">
        <f t="shared" si="0"/>
        <v>0 ppm:2537A   1 ppm:8181</v>
      </c>
      <c r="H11" s="17">
        <v>236</v>
      </c>
      <c r="I11" s="17">
        <f>RANK(H11,H10:H15,1)</f>
        <v>5</v>
      </c>
      <c r="J11" s="18"/>
      <c r="K11" s="18"/>
      <c r="L11" s="16"/>
      <c r="M11" s="21"/>
    </row>
    <row r="12" spans="1:13" x14ac:dyDescent="0.3">
      <c r="A12" s="16"/>
      <c r="B12" s="17">
        <v>3</v>
      </c>
      <c r="C12" s="17">
        <v>8181</v>
      </c>
      <c r="D12" s="17">
        <v>2</v>
      </c>
      <c r="E12" s="17" t="s">
        <v>18</v>
      </c>
      <c r="F12" s="17">
        <v>0</v>
      </c>
      <c r="G12" s="17" t="str">
        <f t="shared" si="0"/>
        <v>0 ppm:2537A   2 ppm:8181</v>
      </c>
      <c r="H12" s="17">
        <v>186</v>
      </c>
      <c r="I12" s="17">
        <f>RANK(H12,H10:H15,1)</f>
        <v>3</v>
      </c>
      <c r="J12" s="18"/>
      <c r="K12" s="18"/>
      <c r="L12" s="16"/>
      <c r="M12" s="21"/>
    </row>
    <row r="13" spans="1:13" x14ac:dyDescent="0.3">
      <c r="A13" s="16"/>
      <c r="B13" s="17">
        <v>4</v>
      </c>
      <c r="C13" s="17">
        <v>7767</v>
      </c>
      <c r="D13" s="17">
        <v>1</v>
      </c>
      <c r="E13" s="17" t="s">
        <v>18</v>
      </c>
      <c r="F13" s="17">
        <v>25</v>
      </c>
      <c r="G13" s="17" t="str">
        <f t="shared" si="0"/>
        <v>25 ppm:2537A   1 ppm:7767</v>
      </c>
      <c r="H13" s="17">
        <v>48.7</v>
      </c>
      <c r="I13" s="17">
        <f>RANK(H13,H10:H15,1)</f>
        <v>1</v>
      </c>
      <c r="J13" s="18"/>
      <c r="K13" s="18"/>
      <c r="L13" s="16"/>
      <c r="M13" s="21"/>
    </row>
    <row r="14" spans="1:13" x14ac:dyDescent="0.3">
      <c r="A14" s="16"/>
      <c r="B14" s="17">
        <v>5</v>
      </c>
      <c r="C14" s="17">
        <v>7878</v>
      </c>
      <c r="D14" s="17">
        <v>1</v>
      </c>
      <c r="E14" s="17" t="s">
        <v>18</v>
      </c>
      <c r="F14" s="17">
        <v>25</v>
      </c>
      <c r="G14" s="17" t="str">
        <f t="shared" si="0"/>
        <v>25 ppm:2537A   1 ppm:7878</v>
      </c>
      <c r="H14" s="17">
        <v>84.2</v>
      </c>
      <c r="I14" s="17">
        <f>RANK(H14,H10:H15,1)</f>
        <v>2</v>
      </c>
      <c r="J14" s="18"/>
      <c r="K14" s="18"/>
      <c r="L14" s="16"/>
      <c r="M14" s="21"/>
    </row>
    <row r="15" spans="1:13" x14ac:dyDescent="0.3">
      <c r="A15" s="16"/>
      <c r="B15" s="17">
        <v>6</v>
      </c>
      <c r="C15" s="17">
        <v>7757</v>
      </c>
      <c r="D15" s="17">
        <v>1</v>
      </c>
      <c r="E15" s="17" t="s">
        <v>18</v>
      </c>
      <c r="F15" s="17">
        <v>25</v>
      </c>
      <c r="G15" s="17" t="str">
        <f t="shared" si="0"/>
        <v>25 ppm:2537A   1 ppm:7757</v>
      </c>
      <c r="H15" s="17">
        <v>191</v>
      </c>
      <c r="I15" s="17">
        <f>RANK(H15,H10:H15,1)</f>
        <v>4</v>
      </c>
      <c r="J15" s="18"/>
      <c r="K15" s="18"/>
      <c r="L15" s="16"/>
      <c r="M15" s="23"/>
    </row>
    <row r="16" spans="1:13" ht="14.4" customHeight="1" x14ac:dyDescent="0.3">
      <c r="A16" s="7">
        <v>3</v>
      </c>
      <c r="B16" s="8">
        <v>1</v>
      </c>
      <c r="C16" s="8" t="s">
        <v>16</v>
      </c>
      <c r="D16" s="8">
        <v>0</v>
      </c>
      <c r="E16" s="8" t="s">
        <v>16</v>
      </c>
      <c r="F16" s="8">
        <v>0</v>
      </c>
      <c r="G16" s="8" t="str">
        <f t="shared" si="0"/>
        <v>0 ppm:blank   0 ppm:blank</v>
      </c>
      <c r="H16" s="8">
        <v>355</v>
      </c>
      <c r="I16" s="8">
        <f>RANK(H16,H16:H21,1)</f>
        <v>6</v>
      </c>
      <c r="J16" s="9">
        <f>MAX(H16:H21)</f>
        <v>355</v>
      </c>
      <c r="K16" s="9">
        <f>MIN(H16:H21)</f>
        <v>206</v>
      </c>
      <c r="L16" s="7">
        <f t="shared" ref="L16" si="3">+(J16-K16)</f>
        <v>149</v>
      </c>
      <c r="M16" s="10" t="s">
        <v>37</v>
      </c>
    </row>
    <row r="17" spans="1:13" x14ac:dyDescent="0.3">
      <c r="A17" s="7"/>
      <c r="B17" s="8">
        <v>2</v>
      </c>
      <c r="C17" s="8">
        <v>8181</v>
      </c>
      <c r="D17" s="8">
        <v>1</v>
      </c>
      <c r="E17" s="8" t="s">
        <v>18</v>
      </c>
      <c r="F17" s="8">
        <v>10</v>
      </c>
      <c r="G17" s="8" t="str">
        <f t="shared" si="0"/>
        <v>10 ppm:2537A   1 ppm:8181</v>
      </c>
      <c r="H17" s="8">
        <v>247</v>
      </c>
      <c r="I17" s="8">
        <f>RANK(H17,H16:H21,1)</f>
        <v>3</v>
      </c>
      <c r="J17" s="9"/>
      <c r="K17" s="9"/>
      <c r="L17" s="7"/>
      <c r="M17" s="12"/>
    </row>
    <row r="18" spans="1:13" x14ac:dyDescent="0.3">
      <c r="A18" s="7"/>
      <c r="B18" s="8">
        <v>3</v>
      </c>
      <c r="C18" s="8">
        <v>8181</v>
      </c>
      <c r="D18" s="8">
        <v>1</v>
      </c>
      <c r="E18" s="8">
        <v>2490</v>
      </c>
      <c r="F18" s="8">
        <v>10</v>
      </c>
      <c r="G18" s="8" t="str">
        <f t="shared" si="0"/>
        <v>10 ppm:2490   1 ppm:8181</v>
      </c>
      <c r="H18" s="8">
        <v>206</v>
      </c>
      <c r="I18" s="8">
        <f>RANK(H18,H16:H21,1)</f>
        <v>1</v>
      </c>
      <c r="J18" s="9"/>
      <c r="K18" s="9"/>
      <c r="L18" s="7"/>
      <c r="M18" s="12"/>
    </row>
    <row r="19" spans="1:13" x14ac:dyDescent="0.3">
      <c r="A19" s="7"/>
      <c r="B19" s="8">
        <v>4</v>
      </c>
      <c r="C19" s="8">
        <v>8181</v>
      </c>
      <c r="D19" s="8">
        <v>1</v>
      </c>
      <c r="E19" s="8">
        <v>8105</v>
      </c>
      <c r="F19" s="8">
        <v>10</v>
      </c>
      <c r="G19" s="8" t="str">
        <f t="shared" si="0"/>
        <v>10 ppm:8105   1 ppm:8181</v>
      </c>
      <c r="H19" s="8">
        <v>259</v>
      </c>
      <c r="I19" s="8">
        <f>RANK(H19,H16:H21,1)</f>
        <v>5</v>
      </c>
      <c r="J19" s="9"/>
      <c r="K19" s="9"/>
      <c r="L19" s="7"/>
      <c r="M19" s="12"/>
    </row>
    <row r="20" spans="1:13" x14ac:dyDescent="0.3">
      <c r="A20" s="7"/>
      <c r="B20" s="8">
        <v>5</v>
      </c>
      <c r="C20" s="8">
        <v>8181</v>
      </c>
      <c r="D20" s="8">
        <v>1</v>
      </c>
      <c r="E20" s="8" t="s">
        <v>38</v>
      </c>
      <c r="F20" s="8">
        <v>10</v>
      </c>
      <c r="G20" s="8" t="str">
        <f t="shared" si="0"/>
        <v>10 ppm:8105:2537A   1 ppm:8181</v>
      </c>
      <c r="H20" s="8">
        <v>258</v>
      </c>
      <c r="I20" s="8">
        <f>RANK(H20,H16:H21,1)</f>
        <v>4</v>
      </c>
      <c r="J20" s="9"/>
      <c r="K20" s="9"/>
      <c r="L20" s="7"/>
      <c r="M20" s="12"/>
    </row>
    <row r="21" spans="1:13" x14ac:dyDescent="0.3">
      <c r="A21" s="7"/>
      <c r="B21" s="8">
        <v>6</v>
      </c>
      <c r="C21" s="8">
        <v>8181</v>
      </c>
      <c r="D21" s="8">
        <v>1</v>
      </c>
      <c r="E21" s="8">
        <v>1580</v>
      </c>
      <c r="F21" s="8">
        <v>10</v>
      </c>
      <c r="G21" s="8" t="str">
        <f t="shared" si="0"/>
        <v>10 ppm:1580   1 ppm:8181</v>
      </c>
      <c r="H21" s="8">
        <v>235</v>
      </c>
      <c r="I21" s="8">
        <f>RANK(H21,H16:H21,1)</f>
        <v>2</v>
      </c>
      <c r="J21" s="9"/>
      <c r="K21" s="9"/>
      <c r="L21" s="7"/>
      <c r="M21" s="14"/>
    </row>
    <row r="22" spans="1:13" x14ac:dyDescent="0.3">
      <c r="A22" s="16">
        <v>4</v>
      </c>
      <c r="B22" s="17">
        <v>1</v>
      </c>
      <c r="C22" s="17" t="s">
        <v>16</v>
      </c>
      <c r="D22" s="17">
        <v>0</v>
      </c>
      <c r="E22" s="17" t="s">
        <v>16</v>
      </c>
      <c r="F22" s="17">
        <v>0</v>
      </c>
      <c r="G22" s="17" t="str">
        <f t="shared" si="0"/>
        <v>0 ppm:blank   0 ppm:blank</v>
      </c>
      <c r="H22" s="17">
        <v>346</v>
      </c>
      <c r="I22" s="17">
        <f>RANK(H22,H22:H27,1)</f>
        <v>6</v>
      </c>
      <c r="J22" s="18">
        <f>MAX(H22:H27)</f>
        <v>346</v>
      </c>
      <c r="K22" s="18">
        <f>MIN(H22:H27)</f>
        <v>69.400000000000006</v>
      </c>
      <c r="L22" s="16">
        <f t="shared" ref="L22" si="4">+(J22-K22)</f>
        <v>276.60000000000002</v>
      </c>
      <c r="M22" s="19" t="s">
        <v>39</v>
      </c>
    </row>
    <row r="23" spans="1:13" x14ac:dyDescent="0.3">
      <c r="A23" s="16"/>
      <c r="B23" s="17">
        <v>2</v>
      </c>
      <c r="C23" s="17">
        <v>7767</v>
      </c>
      <c r="D23" s="17">
        <v>1</v>
      </c>
      <c r="E23" s="17" t="s">
        <v>18</v>
      </c>
      <c r="F23" s="17">
        <v>10</v>
      </c>
      <c r="G23" s="17" t="str">
        <f t="shared" si="0"/>
        <v>10 ppm:2537A   1 ppm:7767</v>
      </c>
      <c r="H23" s="17">
        <v>133</v>
      </c>
      <c r="I23" s="17">
        <f>RANK(H23,H22:H27,1)</f>
        <v>5</v>
      </c>
      <c r="J23" s="18"/>
      <c r="K23" s="18"/>
      <c r="L23" s="16"/>
      <c r="M23" s="21"/>
    </row>
    <row r="24" spans="1:13" x14ac:dyDescent="0.3">
      <c r="A24" s="16"/>
      <c r="B24" s="17">
        <v>3</v>
      </c>
      <c r="C24" s="17">
        <v>7767</v>
      </c>
      <c r="D24" s="17">
        <v>1</v>
      </c>
      <c r="E24" s="17">
        <v>2490</v>
      </c>
      <c r="F24" s="17">
        <v>10</v>
      </c>
      <c r="G24" s="17" t="str">
        <f t="shared" si="0"/>
        <v>10 ppm:2490   1 ppm:7767</v>
      </c>
      <c r="H24" s="17">
        <v>76.7</v>
      </c>
      <c r="I24" s="17">
        <f>RANK(H24,H22:H27,1)</f>
        <v>2</v>
      </c>
      <c r="J24" s="18"/>
      <c r="K24" s="18"/>
      <c r="L24" s="16"/>
      <c r="M24" s="21"/>
    </row>
    <row r="25" spans="1:13" x14ac:dyDescent="0.3">
      <c r="A25" s="16"/>
      <c r="B25" s="17">
        <v>4</v>
      </c>
      <c r="C25" s="17">
        <v>7767</v>
      </c>
      <c r="D25" s="17">
        <v>1</v>
      </c>
      <c r="E25" s="17">
        <v>8105</v>
      </c>
      <c r="F25" s="17">
        <v>10</v>
      </c>
      <c r="G25" s="17" t="str">
        <f t="shared" si="0"/>
        <v>10 ppm:8105   1 ppm:7767</v>
      </c>
      <c r="H25" s="17">
        <v>69.400000000000006</v>
      </c>
      <c r="I25" s="17">
        <f>RANK(H25,H22:H27,1)</f>
        <v>1</v>
      </c>
      <c r="J25" s="18"/>
      <c r="K25" s="18"/>
      <c r="L25" s="16"/>
      <c r="M25" s="21"/>
    </row>
    <row r="26" spans="1:13" x14ac:dyDescent="0.3">
      <c r="A26" s="16"/>
      <c r="B26" s="17">
        <v>5</v>
      </c>
      <c r="C26" s="17">
        <v>7767</v>
      </c>
      <c r="D26" s="17">
        <v>1</v>
      </c>
      <c r="E26" s="17" t="s">
        <v>38</v>
      </c>
      <c r="F26" s="17">
        <v>10</v>
      </c>
      <c r="G26" s="17" t="str">
        <f t="shared" si="0"/>
        <v>10 ppm:8105:2537A   1 ppm:7767</v>
      </c>
      <c r="H26" s="17">
        <v>92.5</v>
      </c>
      <c r="I26" s="17">
        <f>RANK(H26,H22:H27,1)</f>
        <v>3</v>
      </c>
      <c r="J26" s="18"/>
      <c r="K26" s="18"/>
      <c r="L26" s="16"/>
      <c r="M26" s="21"/>
    </row>
    <row r="27" spans="1:13" x14ac:dyDescent="0.3">
      <c r="A27" s="16"/>
      <c r="B27" s="17">
        <v>6</v>
      </c>
      <c r="C27" s="17">
        <v>7767</v>
      </c>
      <c r="D27" s="17">
        <v>1</v>
      </c>
      <c r="E27" s="17">
        <v>1580</v>
      </c>
      <c r="F27" s="17">
        <v>10</v>
      </c>
      <c r="G27" s="17" t="str">
        <f t="shared" si="0"/>
        <v>10 ppm:1580   1 ppm:7767</v>
      </c>
      <c r="H27" s="17">
        <v>112</v>
      </c>
      <c r="I27" s="17">
        <f>RANK(H27,H22:H27,1)</f>
        <v>4</v>
      </c>
      <c r="J27" s="18"/>
      <c r="K27" s="18"/>
      <c r="L27" s="16"/>
      <c r="M27" s="23"/>
    </row>
    <row r="28" spans="1:13" ht="14.4" customHeight="1" x14ac:dyDescent="0.3">
      <c r="A28" s="7">
        <v>5</v>
      </c>
      <c r="B28" s="8">
        <v>1</v>
      </c>
      <c r="C28" s="8" t="s">
        <v>16</v>
      </c>
      <c r="D28" s="8">
        <v>0</v>
      </c>
      <c r="E28" s="8" t="s">
        <v>16</v>
      </c>
      <c r="F28" s="8">
        <v>0</v>
      </c>
      <c r="G28" s="8" t="str">
        <f t="shared" si="0"/>
        <v>0 ppm:blank   0 ppm:blank</v>
      </c>
      <c r="H28" s="8">
        <v>281</v>
      </c>
      <c r="I28" s="8">
        <f>RANK(H28,H28:H33,1)</f>
        <v>6</v>
      </c>
      <c r="J28" s="9">
        <f>MAX(H28:H33)</f>
        <v>281</v>
      </c>
      <c r="K28" s="9">
        <f>MIN(H28:H33)</f>
        <v>67.8</v>
      </c>
      <c r="L28" s="7">
        <f t="shared" ref="L28" si="5">+(J28-K28)</f>
        <v>213.2</v>
      </c>
      <c r="M28" s="10" t="s">
        <v>40</v>
      </c>
    </row>
    <row r="29" spans="1:13" x14ac:dyDescent="0.3">
      <c r="A29" s="7"/>
      <c r="B29" s="8">
        <v>2</v>
      </c>
      <c r="C29" s="8">
        <v>7757</v>
      </c>
      <c r="D29" s="8">
        <v>1</v>
      </c>
      <c r="E29" s="8" t="s">
        <v>18</v>
      </c>
      <c r="F29" s="8">
        <v>10</v>
      </c>
      <c r="G29" s="8" t="str">
        <f t="shared" si="0"/>
        <v>10 ppm:2537A   1 ppm:7757</v>
      </c>
      <c r="H29" s="8">
        <v>232</v>
      </c>
      <c r="I29" s="8">
        <f>RANK(H29,H28:H33,1)</f>
        <v>5</v>
      </c>
      <c r="J29" s="9"/>
      <c r="K29" s="9"/>
      <c r="L29" s="7"/>
      <c r="M29" s="12"/>
    </row>
    <row r="30" spans="1:13" x14ac:dyDescent="0.3">
      <c r="A30" s="7"/>
      <c r="B30" s="8">
        <v>3</v>
      </c>
      <c r="C30" s="8">
        <v>7757</v>
      </c>
      <c r="D30" s="8">
        <v>1</v>
      </c>
      <c r="E30" s="8">
        <v>2490</v>
      </c>
      <c r="F30" s="8">
        <v>10</v>
      </c>
      <c r="G30" s="8" t="str">
        <f t="shared" si="0"/>
        <v>10 ppm:2490   1 ppm:7757</v>
      </c>
      <c r="H30" s="8">
        <v>166</v>
      </c>
      <c r="I30" s="8">
        <f>RANK(H30,H28:H33,1)</f>
        <v>2</v>
      </c>
      <c r="J30" s="9"/>
      <c r="K30" s="9"/>
      <c r="L30" s="7"/>
      <c r="M30" s="12"/>
    </row>
    <row r="31" spans="1:13" x14ac:dyDescent="0.3">
      <c r="A31" s="7"/>
      <c r="B31" s="8">
        <v>4</v>
      </c>
      <c r="C31" s="8">
        <v>7757</v>
      </c>
      <c r="D31" s="8">
        <v>1</v>
      </c>
      <c r="E31" s="8">
        <v>8105</v>
      </c>
      <c r="F31" s="8">
        <v>10</v>
      </c>
      <c r="G31" s="8" t="str">
        <f t="shared" si="0"/>
        <v>10 ppm:8105   1 ppm:7757</v>
      </c>
      <c r="H31" s="8">
        <v>224</v>
      </c>
      <c r="I31" s="8">
        <f>RANK(H31,H28:H33,1)</f>
        <v>4</v>
      </c>
      <c r="J31" s="9"/>
      <c r="K31" s="9"/>
      <c r="L31" s="7"/>
      <c r="M31" s="12"/>
    </row>
    <row r="32" spans="1:13" x14ac:dyDescent="0.3">
      <c r="A32" s="7"/>
      <c r="B32" s="8">
        <v>5</v>
      </c>
      <c r="C32" s="8">
        <v>7757</v>
      </c>
      <c r="D32" s="8">
        <v>1</v>
      </c>
      <c r="E32" s="8" t="s">
        <v>38</v>
      </c>
      <c r="F32" s="8">
        <v>20</v>
      </c>
      <c r="G32" s="8" t="str">
        <f t="shared" si="0"/>
        <v>20 ppm:8105:2537A   1 ppm:7757</v>
      </c>
      <c r="H32" s="8">
        <v>67.8</v>
      </c>
      <c r="I32" s="8">
        <f>RANK(H32,H28:H33,1)</f>
        <v>1</v>
      </c>
      <c r="J32" s="9"/>
      <c r="K32" s="9"/>
      <c r="L32" s="7"/>
      <c r="M32" s="12"/>
    </row>
    <row r="33" spans="1:13" x14ac:dyDescent="0.3">
      <c r="A33" s="7"/>
      <c r="B33" s="8">
        <v>6</v>
      </c>
      <c r="C33" s="8">
        <v>7757</v>
      </c>
      <c r="D33" s="8">
        <v>1</v>
      </c>
      <c r="E33" s="8">
        <v>1580</v>
      </c>
      <c r="F33" s="8">
        <v>10</v>
      </c>
      <c r="G33" s="8" t="str">
        <f t="shared" si="0"/>
        <v>10 ppm:1580   1 ppm:7757</v>
      </c>
      <c r="H33" s="8">
        <v>185</v>
      </c>
      <c r="I33" s="8">
        <f>RANK(H33,H28:H33,1)</f>
        <v>3</v>
      </c>
      <c r="J33" s="9"/>
      <c r="K33" s="9"/>
      <c r="L33" s="7"/>
      <c r="M33" s="14"/>
    </row>
  </sheetData>
  <mergeCells count="39">
    <mergeCell ref="A22:A27"/>
    <mergeCell ref="J22:J27"/>
    <mergeCell ref="K22:K27"/>
    <mergeCell ref="L22:L27"/>
    <mergeCell ref="M22:M27"/>
    <mergeCell ref="A28:A33"/>
    <mergeCell ref="J28:J33"/>
    <mergeCell ref="K28:K33"/>
    <mergeCell ref="L28:L33"/>
    <mergeCell ref="M28:M33"/>
    <mergeCell ref="A10:A15"/>
    <mergeCell ref="J10:J15"/>
    <mergeCell ref="K10:K15"/>
    <mergeCell ref="L10:L15"/>
    <mergeCell ref="M10:M15"/>
    <mergeCell ref="A16:A21"/>
    <mergeCell ref="J16:J21"/>
    <mergeCell ref="K16:K21"/>
    <mergeCell ref="L16:L21"/>
    <mergeCell ref="M16:M21"/>
    <mergeCell ref="L2:L3"/>
    <mergeCell ref="M2:M3"/>
    <mergeCell ref="A4:A9"/>
    <mergeCell ref="J4:J9"/>
    <mergeCell ref="K4:K9"/>
    <mergeCell ref="L4:L9"/>
    <mergeCell ref="M4:M9"/>
    <mergeCell ref="F2:F3"/>
    <mergeCell ref="G2:G3"/>
    <mergeCell ref="H2:H3"/>
    <mergeCell ref="I2:I3"/>
    <mergeCell ref="J2:J3"/>
    <mergeCell ref="K2:K3"/>
    <mergeCell ref="A1:D1"/>
    <mergeCell ref="A2:A3"/>
    <mergeCell ref="B2:B3"/>
    <mergeCell ref="C2:C3"/>
    <mergeCell ref="D2:D3"/>
    <mergeCell ref="E2:E3"/>
  </mergeCells>
  <conditionalFormatting sqref="B2:F2 H2:M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90E0E-E00D-46DD-8734-2E7C253F09AD}">
  <dimension ref="A1:P123"/>
  <sheetViews>
    <sheetView zoomScale="120" zoomScaleNormal="120" workbookViewId="0">
      <pane ySplit="3" topLeftCell="A106" activePane="bottomLeft" state="frozen"/>
      <selection pane="bottomLeft" activeCell="D99" sqref="D99"/>
    </sheetView>
  </sheetViews>
  <sheetFormatPr defaultRowHeight="14.4" x14ac:dyDescent="0.3"/>
  <cols>
    <col min="3" max="3" width="8.88671875" customWidth="1"/>
    <col min="9" max="9" width="24.44140625" customWidth="1"/>
    <col min="11" max="11" width="8.88671875" style="40"/>
    <col min="13" max="15" width="8.88671875" customWidth="1"/>
    <col min="16" max="16" width="29.6640625" customWidth="1"/>
  </cols>
  <sheetData>
    <row r="1" spans="1:16" ht="14.4" customHeight="1" x14ac:dyDescent="0.3">
      <c r="A1" s="39" t="s">
        <v>41</v>
      </c>
      <c r="B1" s="39"/>
      <c r="C1" s="39"/>
      <c r="D1" s="39"/>
      <c r="E1" s="39"/>
      <c r="F1" s="39"/>
    </row>
    <row r="2" spans="1:16" x14ac:dyDescent="0.3">
      <c r="A2" s="2" t="s">
        <v>1</v>
      </c>
      <c r="B2" s="2" t="s">
        <v>3</v>
      </c>
      <c r="C2" s="3" t="s">
        <v>42</v>
      </c>
      <c r="D2" s="2" t="s">
        <v>4</v>
      </c>
      <c r="E2" s="2" t="s">
        <v>5</v>
      </c>
      <c r="F2" s="4" t="s">
        <v>6</v>
      </c>
      <c r="G2" s="4" t="s">
        <v>7</v>
      </c>
      <c r="H2" s="4" t="s">
        <v>6</v>
      </c>
      <c r="I2" s="2" t="s">
        <v>8</v>
      </c>
      <c r="J2" s="4" t="s">
        <v>9</v>
      </c>
      <c r="K2" s="41" t="s">
        <v>43</v>
      </c>
      <c r="L2" s="4" t="s">
        <v>10</v>
      </c>
      <c r="M2" s="4" t="s">
        <v>11</v>
      </c>
      <c r="N2" s="4" t="s">
        <v>12</v>
      </c>
      <c r="O2" s="4" t="s">
        <v>13</v>
      </c>
      <c r="P2" s="4" t="s">
        <v>14</v>
      </c>
    </row>
    <row r="3" spans="1:16" x14ac:dyDescent="0.3">
      <c r="A3" s="2"/>
      <c r="B3" s="2"/>
      <c r="C3" s="5"/>
      <c r="D3" s="2"/>
      <c r="E3" s="2"/>
      <c r="F3" s="4"/>
      <c r="G3" s="4"/>
      <c r="H3" s="4"/>
      <c r="I3" s="2"/>
      <c r="J3" s="4"/>
      <c r="K3" s="42"/>
      <c r="L3" s="4"/>
      <c r="M3" s="4"/>
      <c r="N3" s="4"/>
      <c r="O3" s="4"/>
      <c r="P3" s="4"/>
    </row>
    <row r="4" spans="1:16" x14ac:dyDescent="0.3">
      <c r="A4" s="30">
        <v>44761</v>
      </c>
      <c r="B4" s="7">
        <v>1</v>
      </c>
      <c r="C4" s="10" t="s">
        <v>44</v>
      </c>
      <c r="D4" s="8">
        <v>1</v>
      </c>
      <c r="E4" s="8" t="s">
        <v>16</v>
      </c>
      <c r="F4" s="8">
        <v>0</v>
      </c>
      <c r="G4" s="8" t="s">
        <v>16</v>
      </c>
      <c r="H4" s="8">
        <v>0</v>
      </c>
      <c r="I4" s="8" t="str">
        <f t="shared" ref="I4:I67" si="0">H4&amp;" ppm:"&amp;G4&amp;"   "&amp;F4&amp;" ppm:"&amp;E4</f>
        <v>0 ppm:blank   0 ppm:blank</v>
      </c>
      <c r="J4" s="8">
        <v>651</v>
      </c>
      <c r="K4" s="43">
        <f>+((J$4-J4)/J$4)</f>
        <v>0</v>
      </c>
      <c r="L4" s="8">
        <f>RANK(J4,J4:J9,1)</f>
        <v>6</v>
      </c>
      <c r="M4" s="9">
        <f>MAX(J4:J9)</f>
        <v>651</v>
      </c>
      <c r="N4" s="9">
        <f>MIN(J4:J9)</f>
        <v>260</v>
      </c>
      <c r="O4" s="7">
        <f t="shared" ref="O4" si="1">+(M4-N4)</f>
        <v>391</v>
      </c>
      <c r="P4" s="10" t="s">
        <v>45</v>
      </c>
    </row>
    <row r="5" spans="1:16" x14ac:dyDescent="0.3">
      <c r="A5" s="7"/>
      <c r="B5" s="7"/>
      <c r="C5" s="12"/>
      <c r="D5" s="8">
        <v>2</v>
      </c>
      <c r="E5" s="8">
        <v>8181</v>
      </c>
      <c r="F5" s="8">
        <v>1</v>
      </c>
      <c r="G5" s="8" t="s">
        <v>18</v>
      </c>
      <c r="H5" s="8">
        <v>15</v>
      </c>
      <c r="I5" s="8" t="str">
        <f t="shared" si="0"/>
        <v>15 ppm:2537A   1 ppm:8181</v>
      </c>
      <c r="J5" s="8">
        <v>260</v>
      </c>
      <c r="K5" s="43">
        <f t="shared" ref="K5:K9" si="2">+((J$4-J5)/J$4)</f>
        <v>0.60061443932411673</v>
      </c>
      <c r="L5" s="8">
        <f>RANK(J5,J4:J9,1)</f>
        <v>1</v>
      </c>
      <c r="M5" s="9"/>
      <c r="N5" s="9"/>
      <c r="O5" s="7"/>
      <c r="P5" s="12"/>
    </row>
    <row r="6" spans="1:16" x14ac:dyDescent="0.3">
      <c r="A6" s="7"/>
      <c r="B6" s="7"/>
      <c r="C6" s="12"/>
      <c r="D6" s="8">
        <v>3</v>
      </c>
      <c r="E6" s="8">
        <v>3058</v>
      </c>
      <c r="F6" s="8">
        <v>1</v>
      </c>
      <c r="G6" s="8" t="s">
        <v>18</v>
      </c>
      <c r="H6" s="8">
        <v>15</v>
      </c>
      <c r="I6" s="8" t="str">
        <f t="shared" si="0"/>
        <v>15 ppm:2537A   1 ppm:3058</v>
      </c>
      <c r="J6" s="8">
        <v>549</v>
      </c>
      <c r="K6" s="43">
        <f t="shared" si="2"/>
        <v>0.15668202764976957</v>
      </c>
      <c r="L6" s="8">
        <f>RANK(J6,J4:J9,1)</f>
        <v>4</v>
      </c>
      <c r="M6" s="9"/>
      <c r="N6" s="9"/>
      <c r="O6" s="7"/>
      <c r="P6" s="12"/>
    </row>
    <row r="7" spans="1:16" x14ac:dyDescent="0.3">
      <c r="A7" s="7"/>
      <c r="B7" s="7"/>
      <c r="C7" s="12"/>
      <c r="D7" s="8">
        <v>4</v>
      </c>
      <c r="E7" s="8">
        <v>8181</v>
      </c>
      <c r="F7" s="8">
        <v>1</v>
      </c>
      <c r="G7" s="8">
        <v>18114</v>
      </c>
      <c r="H7" s="8">
        <v>15</v>
      </c>
      <c r="I7" s="8" t="str">
        <f t="shared" si="0"/>
        <v>15 ppm:18114   1 ppm:8181</v>
      </c>
      <c r="J7" s="8">
        <v>557</v>
      </c>
      <c r="K7" s="43">
        <f t="shared" si="2"/>
        <v>0.14439324116743471</v>
      </c>
      <c r="L7" s="8">
        <f>RANK(J7,J4:J9,1)</f>
        <v>5</v>
      </c>
      <c r="M7" s="9"/>
      <c r="N7" s="9"/>
      <c r="O7" s="7"/>
      <c r="P7" s="12"/>
    </row>
    <row r="8" spans="1:16" x14ac:dyDescent="0.3">
      <c r="A8" s="7"/>
      <c r="B8" s="7"/>
      <c r="C8" s="12"/>
      <c r="D8" s="8">
        <v>5</v>
      </c>
      <c r="E8" s="8">
        <v>8181</v>
      </c>
      <c r="F8" s="8">
        <v>1</v>
      </c>
      <c r="G8" s="8">
        <v>8190</v>
      </c>
      <c r="H8" s="8">
        <v>15</v>
      </c>
      <c r="I8" s="8" t="str">
        <f t="shared" si="0"/>
        <v>15 ppm:8190   1 ppm:8181</v>
      </c>
      <c r="J8" s="8">
        <v>408</v>
      </c>
      <c r="K8" s="43">
        <f t="shared" si="2"/>
        <v>0.37327188940092165</v>
      </c>
      <c r="L8" s="8">
        <f>RANK(J8,J4:J9,1)</f>
        <v>3</v>
      </c>
      <c r="M8" s="9"/>
      <c r="N8" s="9"/>
      <c r="O8" s="7"/>
      <c r="P8" s="12"/>
    </row>
    <row r="9" spans="1:16" x14ac:dyDescent="0.3">
      <c r="A9" s="7"/>
      <c r="B9" s="7"/>
      <c r="C9" s="14"/>
      <c r="D9" s="8">
        <v>6</v>
      </c>
      <c r="E9" s="8">
        <v>8181</v>
      </c>
      <c r="F9" s="8">
        <v>1</v>
      </c>
      <c r="G9" s="8">
        <v>1580</v>
      </c>
      <c r="H9" s="8">
        <v>15</v>
      </c>
      <c r="I9" s="8" t="str">
        <f t="shared" si="0"/>
        <v>15 ppm:1580   1 ppm:8181</v>
      </c>
      <c r="J9" s="8">
        <v>290</v>
      </c>
      <c r="K9" s="43">
        <f t="shared" si="2"/>
        <v>0.55453149001536095</v>
      </c>
      <c r="L9" s="8">
        <f>RANK(J9,J4:J9,1)</f>
        <v>2</v>
      </c>
      <c r="M9" s="9"/>
      <c r="N9" s="9"/>
      <c r="O9" s="7"/>
      <c r="P9" s="14"/>
    </row>
    <row r="10" spans="1:16" x14ac:dyDescent="0.3">
      <c r="A10" s="31">
        <v>44761</v>
      </c>
      <c r="B10" s="16">
        <v>2</v>
      </c>
      <c r="C10" s="19" t="s">
        <v>44</v>
      </c>
      <c r="D10" s="17">
        <v>1</v>
      </c>
      <c r="E10" s="17" t="s">
        <v>16</v>
      </c>
      <c r="F10" s="17">
        <v>0</v>
      </c>
      <c r="G10" s="17" t="s">
        <v>16</v>
      </c>
      <c r="H10" s="17">
        <v>0</v>
      </c>
      <c r="I10" s="17" t="str">
        <f t="shared" si="0"/>
        <v>0 ppm:blank   0 ppm:blank</v>
      </c>
      <c r="J10" s="17">
        <v>847</v>
      </c>
      <c r="K10" s="44">
        <f>+((J$10-J10)/J$10)</f>
        <v>0</v>
      </c>
      <c r="L10" s="17">
        <f>RANK(J10,J10:J15,1)</f>
        <v>6</v>
      </c>
      <c r="M10" s="18">
        <f>MAX(J10:J15)</f>
        <v>847</v>
      </c>
      <c r="N10" s="18">
        <f>MIN(J10:J15)</f>
        <v>96.7</v>
      </c>
      <c r="O10" s="16">
        <f t="shared" ref="O10" si="3">+(M10-N10)</f>
        <v>750.3</v>
      </c>
      <c r="P10" s="19" t="s">
        <v>46</v>
      </c>
    </row>
    <row r="11" spans="1:16" x14ac:dyDescent="0.3">
      <c r="A11" s="16"/>
      <c r="B11" s="16"/>
      <c r="C11" s="21"/>
      <c r="D11" s="17">
        <v>2</v>
      </c>
      <c r="E11" s="17">
        <v>8181</v>
      </c>
      <c r="F11" s="17">
        <v>1</v>
      </c>
      <c r="G11" s="17">
        <v>1580</v>
      </c>
      <c r="H11" s="17">
        <v>15</v>
      </c>
      <c r="I11" s="17" t="str">
        <f t="shared" si="0"/>
        <v>15 ppm:1580   1 ppm:8181</v>
      </c>
      <c r="J11" s="17">
        <v>310</v>
      </c>
      <c r="K11" s="44">
        <f t="shared" ref="K11:K15" si="4">+((J$10-J11)/J$10)</f>
        <v>0.63400236127508858</v>
      </c>
      <c r="L11" s="17">
        <f>RANK(J11,J10:J15,1)</f>
        <v>5</v>
      </c>
      <c r="M11" s="18"/>
      <c r="N11" s="18"/>
      <c r="O11" s="16"/>
      <c r="P11" s="21"/>
    </row>
    <row r="12" spans="1:16" x14ac:dyDescent="0.3">
      <c r="A12" s="16"/>
      <c r="B12" s="16"/>
      <c r="C12" s="21"/>
      <c r="D12" s="17">
        <v>3</v>
      </c>
      <c r="E12" s="17">
        <v>8181</v>
      </c>
      <c r="F12" s="17">
        <v>1</v>
      </c>
      <c r="G12" s="17">
        <v>1580</v>
      </c>
      <c r="H12" s="17">
        <v>20</v>
      </c>
      <c r="I12" s="17" t="str">
        <f t="shared" si="0"/>
        <v>20 ppm:1580   1 ppm:8181</v>
      </c>
      <c r="J12" s="17">
        <v>186</v>
      </c>
      <c r="K12" s="44">
        <f t="shared" si="4"/>
        <v>0.78040141676505315</v>
      </c>
      <c r="L12" s="17">
        <f>RANK(J12,J10:J15,1)</f>
        <v>3</v>
      </c>
      <c r="M12" s="18"/>
      <c r="N12" s="18"/>
      <c r="O12" s="16"/>
      <c r="P12" s="21"/>
    </row>
    <row r="13" spans="1:16" x14ac:dyDescent="0.3">
      <c r="A13" s="16"/>
      <c r="B13" s="16"/>
      <c r="C13" s="21"/>
      <c r="D13" s="17">
        <v>4</v>
      </c>
      <c r="E13" s="17">
        <v>8181</v>
      </c>
      <c r="F13" s="17">
        <v>1</v>
      </c>
      <c r="G13" s="17">
        <v>1580</v>
      </c>
      <c r="H13" s="17">
        <v>25</v>
      </c>
      <c r="I13" s="17" t="str">
        <f t="shared" si="0"/>
        <v>25 ppm:1580   1 ppm:8181</v>
      </c>
      <c r="J13" s="17">
        <v>96.7</v>
      </c>
      <c r="K13" s="44">
        <f t="shared" si="4"/>
        <v>0.88583234946871303</v>
      </c>
      <c r="L13" s="17">
        <f>RANK(J13,J10:J15,1)</f>
        <v>1</v>
      </c>
      <c r="M13" s="18"/>
      <c r="N13" s="18"/>
      <c r="O13" s="16"/>
      <c r="P13" s="21"/>
    </row>
    <row r="14" spans="1:16" x14ac:dyDescent="0.3">
      <c r="A14" s="16"/>
      <c r="B14" s="16"/>
      <c r="C14" s="21"/>
      <c r="D14" s="17">
        <v>5</v>
      </c>
      <c r="E14" s="17">
        <v>8181</v>
      </c>
      <c r="F14" s="17">
        <v>1</v>
      </c>
      <c r="G14" s="17">
        <v>1580</v>
      </c>
      <c r="H14" s="17">
        <v>30</v>
      </c>
      <c r="I14" s="17" t="str">
        <f t="shared" si="0"/>
        <v>30 ppm:1580   1 ppm:8181</v>
      </c>
      <c r="J14" s="17">
        <v>121</v>
      </c>
      <c r="K14" s="44">
        <f t="shared" si="4"/>
        <v>0.8571428571428571</v>
      </c>
      <c r="L14" s="17">
        <f>RANK(J14,J10:J15,1)</f>
        <v>2</v>
      </c>
      <c r="M14" s="18"/>
      <c r="N14" s="18"/>
      <c r="O14" s="16"/>
      <c r="P14" s="21"/>
    </row>
    <row r="15" spans="1:16" x14ac:dyDescent="0.3">
      <c r="A15" s="16"/>
      <c r="B15" s="16"/>
      <c r="C15" s="23"/>
      <c r="D15" s="17">
        <v>6</v>
      </c>
      <c r="E15" s="17">
        <v>3058</v>
      </c>
      <c r="F15" s="17">
        <v>1</v>
      </c>
      <c r="G15" s="17">
        <v>1580</v>
      </c>
      <c r="H15" s="17">
        <v>30</v>
      </c>
      <c r="I15" s="17" t="str">
        <f t="shared" si="0"/>
        <v>30 ppm:1580   1 ppm:3058</v>
      </c>
      <c r="J15" s="17">
        <v>206</v>
      </c>
      <c r="K15" s="44">
        <f t="shared" si="4"/>
        <v>0.75678866587957494</v>
      </c>
      <c r="L15" s="17">
        <f>RANK(J15,J10:J15,1)</f>
        <v>4</v>
      </c>
      <c r="M15" s="18"/>
      <c r="N15" s="18"/>
      <c r="O15" s="16"/>
      <c r="P15" s="23"/>
    </row>
    <row r="16" spans="1:16" ht="14.4" customHeight="1" x14ac:dyDescent="0.3">
      <c r="A16" s="30">
        <v>44762</v>
      </c>
      <c r="B16" s="7">
        <v>3</v>
      </c>
      <c r="C16" s="10" t="s">
        <v>47</v>
      </c>
      <c r="D16" s="8">
        <v>1</v>
      </c>
      <c r="E16" s="8" t="s">
        <v>16</v>
      </c>
      <c r="F16" s="8">
        <v>0</v>
      </c>
      <c r="G16" s="8" t="s">
        <v>16</v>
      </c>
      <c r="H16" s="8">
        <v>0</v>
      </c>
      <c r="I16" s="8" t="str">
        <f t="shared" si="0"/>
        <v>0 ppm:blank   0 ppm:blank</v>
      </c>
      <c r="J16" s="8">
        <v>765</v>
      </c>
      <c r="K16" s="43">
        <f>+((J$16-J16)/J$16)</f>
        <v>0</v>
      </c>
      <c r="L16" s="8">
        <f>RANK(J16,J16:J21,1)</f>
        <v>6</v>
      </c>
      <c r="M16" s="9">
        <f>MAX(J16:J21)</f>
        <v>765</v>
      </c>
      <c r="N16" s="9">
        <f>MIN(J16:J21)</f>
        <v>108</v>
      </c>
      <c r="O16" s="7">
        <f t="shared" ref="O16" si="5">+(M16-N16)</f>
        <v>657</v>
      </c>
      <c r="P16" s="10" t="s">
        <v>48</v>
      </c>
    </row>
    <row r="17" spans="1:16" x14ac:dyDescent="0.3">
      <c r="A17" s="7"/>
      <c r="B17" s="7"/>
      <c r="C17" s="12"/>
      <c r="D17" s="8">
        <v>2</v>
      </c>
      <c r="E17" s="8">
        <v>8181</v>
      </c>
      <c r="F17" s="8">
        <v>1</v>
      </c>
      <c r="G17" s="8" t="s">
        <v>18</v>
      </c>
      <c r="H17" s="8">
        <v>15</v>
      </c>
      <c r="I17" s="8" t="str">
        <f t="shared" si="0"/>
        <v>15 ppm:2537A   1 ppm:8181</v>
      </c>
      <c r="J17" s="8">
        <v>246</v>
      </c>
      <c r="K17" s="43">
        <f t="shared" ref="K17:K21" si="6">+((J$16-J17)/J$16)</f>
        <v>0.67843137254901964</v>
      </c>
      <c r="L17" s="8">
        <f>RANK(J17,J16:J21,1)</f>
        <v>4</v>
      </c>
      <c r="M17" s="9"/>
      <c r="N17" s="9"/>
      <c r="O17" s="7"/>
      <c r="P17" s="12"/>
    </row>
    <row r="18" spans="1:16" x14ac:dyDescent="0.3">
      <c r="A18" s="7"/>
      <c r="B18" s="7"/>
      <c r="C18" s="12"/>
      <c r="D18" s="8">
        <v>3</v>
      </c>
      <c r="E18" s="8">
        <v>3058</v>
      </c>
      <c r="F18" s="8">
        <v>1</v>
      </c>
      <c r="G18" s="8" t="s">
        <v>18</v>
      </c>
      <c r="H18" s="8">
        <v>15</v>
      </c>
      <c r="I18" s="8" t="str">
        <f t="shared" si="0"/>
        <v>15 ppm:2537A   1 ppm:3058</v>
      </c>
      <c r="J18" s="8">
        <v>290</v>
      </c>
      <c r="K18" s="43">
        <f t="shared" si="6"/>
        <v>0.62091503267973858</v>
      </c>
      <c r="L18" s="8">
        <f>RANK(J18,J16:J21,1)</f>
        <v>5</v>
      </c>
      <c r="M18" s="9"/>
      <c r="N18" s="9"/>
      <c r="O18" s="7"/>
      <c r="P18" s="12"/>
    </row>
    <row r="19" spans="1:16" x14ac:dyDescent="0.3">
      <c r="A19" s="7"/>
      <c r="B19" s="7"/>
      <c r="C19" s="12"/>
      <c r="D19" s="8">
        <v>4</v>
      </c>
      <c r="E19" s="8">
        <v>8181</v>
      </c>
      <c r="F19" s="8">
        <v>1</v>
      </c>
      <c r="G19" s="8">
        <v>18114</v>
      </c>
      <c r="H19" s="8">
        <v>15</v>
      </c>
      <c r="I19" s="8" t="str">
        <f t="shared" si="0"/>
        <v>15 ppm:18114   1 ppm:8181</v>
      </c>
      <c r="J19" s="8">
        <v>197</v>
      </c>
      <c r="K19" s="43">
        <f t="shared" si="6"/>
        <v>0.74248366013071898</v>
      </c>
      <c r="L19" s="8">
        <f>RANK(J19,J16:J21,1)</f>
        <v>2</v>
      </c>
      <c r="M19" s="9"/>
      <c r="N19" s="9"/>
      <c r="O19" s="7"/>
      <c r="P19" s="12"/>
    </row>
    <row r="20" spans="1:16" x14ac:dyDescent="0.3">
      <c r="A20" s="7"/>
      <c r="B20" s="7"/>
      <c r="C20" s="12"/>
      <c r="D20" s="8">
        <v>5</v>
      </c>
      <c r="E20" s="8">
        <v>8181</v>
      </c>
      <c r="F20" s="8">
        <v>1</v>
      </c>
      <c r="G20" s="8">
        <v>8190</v>
      </c>
      <c r="H20" s="8">
        <v>15</v>
      </c>
      <c r="I20" s="8" t="str">
        <f t="shared" si="0"/>
        <v>15 ppm:8190   1 ppm:8181</v>
      </c>
      <c r="J20" s="8">
        <v>243</v>
      </c>
      <c r="K20" s="43">
        <f t="shared" si="6"/>
        <v>0.68235294117647061</v>
      </c>
      <c r="L20" s="8">
        <f>RANK(J20,J16:J21,1)</f>
        <v>3</v>
      </c>
      <c r="M20" s="9"/>
      <c r="N20" s="9"/>
      <c r="O20" s="7"/>
      <c r="P20" s="12"/>
    </row>
    <row r="21" spans="1:16" x14ac:dyDescent="0.3">
      <c r="A21" s="7"/>
      <c r="B21" s="7"/>
      <c r="C21" s="14"/>
      <c r="D21" s="8">
        <v>6</v>
      </c>
      <c r="E21" s="8">
        <v>8181</v>
      </c>
      <c r="F21" s="8">
        <v>1</v>
      </c>
      <c r="G21" s="8">
        <v>1580</v>
      </c>
      <c r="H21" s="8">
        <v>15</v>
      </c>
      <c r="I21" s="8" t="str">
        <f t="shared" si="0"/>
        <v>15 ppm:1580   1 ppm:8181</v>
      </c>
      <c r="J21" s="8">
        <v>108</v>
      </c>
      <c r="K21" s="43">
        <f t="shared" si="6"/>
        <v>0.85882352941176465</v>
      </c>
      <c r="L21" s="8">
        <f>RANK(J21,J16:J21,1)</f>
        <v>1</v>
      </c>
      <c r="M21" s="9"/>
      <c r="N21" s="9"/>
      <c r="O21" s="7"/>
      <c r="P21" s="14"/>
    </row>
    <row r="22" spans="1:16" ht="14.4" customHeight="1" x14ac:dyDescent="0.3">
      <c r="A22" s="31">
        <v>44762</v>
      </c>
      <c r="B22" s="16">
        <v>4</v>
      </c>
      <c r="C22" s="19" t="s">
        <v>49</v>
      </c>
      <c r="D22" s="17">
        <v>1</v>
      </c>
      <c r="E22" s="17" t="s">
        <v>16</v>
      </c>
      <c r="F22" s="17">
        <v>0</v>
      </c>
      <c r="G22" s="17" t="s">
        <v>16</v>
      </c>
      <c r="H22" s="17">
        <v>0</v>
      </c>
      <c r="I22" s="17" t="str">
        <f t="shared" si="0"/>
        <v>0 ppm:blank   0 ppm:blank</v>
      </c>
      <c r="J22" s="17">
        <v>776</v>
      </c>
      <c r="K22" s="44">
        <f>+((J$22-J22)/J$22)</f>
        <v>0</v>
      </c>
      <c r="L22" s="17">
        <f>RANK(J22,J22:J27,1)</f>
        <v>6</v>
      </c>
      <c r="M22" s="18">
        <f>MAX(J22:J27)</f>
        <v>776</v>
      </c>
      <c r="N22" s="18">
        <f>MIN(J22:J27)</f>
        <v>97.6</v>
      </c>
      <c r="O22" s="16">
        <f t="shared" ref="O22" si="7">+(M22-N22)</f>
        <v>678.4</v>
      </c>
      <c r="P22" s="19" t="s">
        <v>50</v>
      </c>
    </row>
    <row r="23" spans="1:16" x14ac:dyDescent="0.3">
      <c r="A23" s="16"/>
      <c r="B23" s="16"/>
      <c r="C23" s="21"/>
      <c r="D23" s="17">
        <v>2</v>
      </c>
      <c r="E23" s="17">
        <v>8181</v>
      </c>
      <c r="F23" s="17">
        <v>1</v>
      </c>
      <c r="G23" s="17">
        <v>1580</v>
      </c>
      <c r="H23" s="17">
        <v>15</v>
      </c>
      <c r="I23" s="17" t="str">
        <f t="shared" si="0"/>
        <v>15 ppm:1580   1 ppm:8181</v>
      </c>
      <c r="J23" s="17">
        <v>260</v>
      </c>
      <c r="K23" s="44">
        <f t="shared" ref="K23:K27" si="8">+((J$22-J23)/J$22)</f>
        <v>0.66494845360824739</v>
      </c>
      <c r="L23" s="17">
        <f>RANK(J23,J22:J27,1)</f>
        <v>5</v>
      </c>
      <c r="M23" s="18"/>
      <c r="N23" s="18"/>
      <c r="O23" s="16"/>
      <c r="P23" s="21"/>
    </row>
    <row r="24" spans="1:16" x14ac:dyDescent="0.3">
      <c r="A24" s="16"/>
      <c r="B24" s="16"/>
      <c r="C24" s="21"/>
      <c r="D24" s="17">
        <v>3</v>
      </c>
      <c r="E24" s="17">
        <v>8181</v>
      </c>
      <c r="F24" s="17">
        <v>1</v>
      </c>
      <c r="G24" s="17">
        <v>1580</v>
      </c>
      <c r="H24" s="17">
        <v>20</v>
      </c>
      <c r="I24" s="17" t="str">
        <f t="shared" si="0"/>
        <v>20 ppm:1580   1 ppm:8181</v>
      </c>
      <c r="J24" s="17">
        <v>163</v>
      </c>
      <c r="K24" s="44">
        <f t="shared" si="8"/>
        <v>0.78994845360824739</v>
      </c>
      <c r="L24" s="17">
        <f>RANK(J24,J22:J27,1)</f>
        <v>4</v>
      </c>
      <c r="M24" s="18"/>
      <c r="N24" s="18"/>
      <c r="O24" s="16"/>
      <c r="P24" s="21"/>
    </row>
    <row r="25" spans="1:16" x14ac:dyDescent="0.3">
      <c r="A25" s="16"/>
      <c r="B25" s="16"/>
      <c r="C25" s="21"/>
      <c r="D25" s="17">
        <v>4</v>
      </c>
      <c r="E25" s="17">
        <v>8181</v>
      </c>
      <c r="F25" s="17">
        <v>1</v>
      </c>
      <c r="G25" s="17">
        <v>1580</v>
      </c>
      <c r="H25" s="17">
        <v>25</v>
      </c>
      <c r="I25" s="17" t="str">
        <f t="shared" si="0"/>
        <v>25 ppm:1580   1 ppm:8181</v>
      </c>
      <c r="J25" s="17">
        <v>143</v>
      </c>
      <c r="K25" s="44">
        <f t="shared" si="8"/>
        <v>0.81572164948453607</v>
      </c>
      <c r="L25" s="17">
        <f>RANK(J25,J22:J27,1)</f>
        <v>3</v>
      </c>
      <c r="M25" s="18"/>
      <c r="N25" s="18"/>
      <c r="O25" s="16"/>
      <c r="P25" s="21"/>
    </row>
    <row r="26" spans="1:16" x14ac:dyDescent="0.3">
      <c r="A26" s="16"/>
      <c r="B26" s="16"/>
      <c r="C26" s="21"/>
      <c r="D26" s="17">
        <v>5</v>
      </c>
      <c r="E26" s="17">
        <v>8181</v>
      </c>
      <c r="F26" s="17">
        <v>1</v>
      </c>
      <c r="G26" s="17">
        <v>1580</v>
      </c>
      <c r="H26" s="17">
        <v>30</v>
      </c>
      <c r="I26" s="17" t="str">
        <f t="shared" si="0"/>
        <v>30 ppm:1580   1 ppm:8181</v>
      </c>
      <c r="J26" s="17">
        <v>97.6</v>
      </c>
      <c r="K26" s="44">
        <f t="shared" si="8"/>
        <v>0.87422680412371134</v>
      </c>
      <c r="L26" s="17">
        <f>RANK(J26,J22:J27,1)</f>
        <v>1</v>
      </c>
      <c r="M26" s="18"/>
      <c r="N26" s="18"/>
      <c r="O26" s="16"/>
      <c r="P26" s="21"/>
    </row>
    <row r="27" spans="1:16" x14ac:dyDescent="0.3">
      <c r="A27" s="16"/>
      <c r="B27" s="16"/>
      <c r="C27" s="23"/>
      <c r="D27" s="17">
        <v>6</v>
      </c>
      <c r="E27" s="17">
        <v>3058</v>
      </c>
      <c r="F27" s="17">
        <v>1</v>
      </c>
      <c r="G27" s="17">
        <v>1580</v>
      </c>
      <c r="H27" s="17">
        <v>30</v>
      </c>
      <c r="I27" s="17" t="str">
        <f t="shared" si="0"/>
        <v>30 ppm:1580   1 ppm:3058</v>
      </c>
      <c r="J27" s="17">
        <v>127</v>
      </c>
      <c r="K27" s="44">
        <f t="shared" si="8"/>
        <v>0.83634020618556704</v>
      </c>
      <c r="L27" s="17">
        <f>RANK(J27,J22:J27,1)</f>
        <v>2</v>
      </c>
      <c r="M27" s="18"/>
      <c r="N27" s="18"/>
      <c r="O27" s="16"/>
      <c r="P27" s="23"/>
    </row>
    <row r="28" spans="1:16" ht="14.4" customHeight="1" x14ac:dyDescent="0.3">
      <c r="A28" s="30">
        <v>44762</v>
      </c>
      <c r="B28" s="7">
        <v>5</v>
      </c>
      <c r="C28" s="10" t="s">
        <v>49</v>
      </c>
      <c r="D28" s="8">
        <v>1</v>
      </c>
      <c r="E28" s="8" t="s">
        <v>16</v>
      </c>
      <c r="F28" s="8">
        <v>0</v>
      </c>
      <c r="G28" s="8" t="s">
        <v>16</v>
      </c>
      <c r="H28" s="8">
        <v>0</v>
      </c>
      <c r="I28" s="8" t="str">
        <f t="shared" si="0"/>
        <v>0 ppm:blank   0 ppm:blank</v>
      </c>
      <c r="J28" s="8">
        <v>525</v>
      </c>
      <c r="K28" s="45">
        <f>+($J$28-J28)/$J$28</f>
        <v>0</v>
      </c>
      <c r="L28" s="8">
        <f>RANK(J28,J28:J33,1)</f>
        <v>6</v>
      </c>
      <c r="M28" s="9">
        <f>MAX(J28:J33)</f>
        <v>525</v>
      </c>
      <c r="N28" s="9">
        <f>MIN(J28:J33)</f>
        <v>72.099999999999994</v>
      </c>
      <c r="O28" s="7">
        <f t="shared" ref="O28" si="9">+(M28-N28)</f>
        <v>452.9</v>
      </c>
      <c r="P28" s="10" t="s">
        <v>51</v>
      </c>
    </row>
    <row r="29" spans="1:16" x14ac:dyDescent="0.3">
      <c r="A29" s="7"/>
      <c r="B29" s="7"/>
      <c r="C29" s="12"/>
      <c r="D29" s="8">
        <v>2</v>
      </c>
      <c r="E29" s="8">
        <v>8181</v>
      </c>
      <c r="F29" s="8">
        <v>1</v>
      </c>
      <c r="G29" s="8" t="s">
        <v>18</v>
      </c>
      <c r="H29" s="8">
        <v>15</v>
      </c>
      <c r="I29" s="8" t="str">
        <f t="shared" si="0"/>
        <v>15 ppm:2537A   1 ppm:8181</v>
      </c>
      <c r="J29" s="8">
        <v>124</v>
      </c>
      <c r="K29" s="45">
        <f t="shared" ref="K29:K33" si="10">+($J$28-J29)/$J$28</f>
        <v>0.76380952380952383</v>
      </c>
      <c r="L29" s="8">
        <f>RANK(J29,J28:J33,1)</f>
        <v>5</v>
      </c>
      <c r="M29" s="9"/>
      <c r="N29" s="9"/>
      <c r="O29" s="7"/>
      <c r="P29" s="12"/>
    </row>
    <row r="30" spans="1:16" x14ac:dyDescent="0.3">
      <c r="A30" s="7"/>
      <c r="B30" s="7"/>
      <c r="C30" s="12"/>
      <c r="D30" s="8">
        <v>3</v>
      </c>
      <c r="E30" s="8">
        <v>8181</v>
      </c>
      <c r="F30" s="8">
        <v>1</v>
      </c>
      <c r="G30" s="8" t="s">
        <v>18</v>
      </c>
      <c r="H30" s="8">
        <v>20</v>
      </c>
      <c r="I30" s="8" t="str">
        <f t="shared" si="0"/>
        <v>20 ppm:2537A   1 ppm:8181</v>
      </c>
      <c r="J30" s="8">
        <v>105</v>
      </c>
      <c r="K30" s="45">
        <f t="shared" si="10"/>
        <v>0.8</v>
      </c>
      <c r="L30" s="8">
        <f>RANK(J30,J28:J33,1)</f>
        <v>4</v>
      </c>
      <c r="M30" s="9"/>
      <c r="N30" s="9"/>
      <c r="O30" s="7"/>
      <c r="P30" s="12"/>
    </row>
    <row r="31" spans="1:16" x14ac:dyDescent="0.3">
      <c r="A31" s="7"/>
      <c r="B31" s="7"/>
      <c r="C31" s="12"/>
      <c r="D31" s="8">
        <v>4</v>
      </c>
      <c r="E31" s="8">
        <v>8181</v>
      </c>
      <c r="F31" s="8">
        <v>1</v>
      </c>
      <c r="G31" s="8" t="s">
        <v>18</v>
      </c>
      <c r="H31" s="8">
        <v>25</v>
      </c>
      <c r="I31" s="8" t="str">
        <f t="shared" si="0"/>
        <v>25 ppm:2537A   1 ppm:8181</v>
      </c>
      <c r="J31" s="8">
        <v>95.5</v>
      </c>
      <c r="K31" s="45">
        <f t="shared" si="10"/>
        <v>0.8180952380952381</v>
      </c>
      <c r="L31" s="8">
        <f>RANK(J31,J28:J33,1)</f>
        <v>2</v>
      </c>
      <c r="M31" s="9"/>
      <c r="N31" s="9"/>
      <c r="O31" s="7"/>
      <c r="P31" s="12"/>
    </row>
    <row r="32" spans="1:16" x14ac:dyDescent="0.3">
      <c r="A32" s="7"/>
      <c r="B32" s="7"/>
      <c r="C32" s="12"/>
      <c r="D32" s="8">
        <v>5</v>
      </c>
      <c r="E32" s="8">
        <v>8181</v>
      </c>
      <c r="F32" s="8">
        <v>1</v>
      </c>
      <c r="G32" s="8" t="s">
        <v>18</v>
      </c>
      <c r="H32" s="8">
        <v>30</v>
      </c>
      <c r="I32" s="8" t="str">
        <f t="shared" si="0"/>
        <v>30 ppm:2537A   1 ppm:8181</v>
      </c>
      <c r="J32" s="8">
        <v>72.099999999999994</v>
      </c>
      <c r="K32" s="45">
        <f t="shared" si="10"/>
        <v>0.86266666666666658</v>
      </c>
      <c r="L32" s="8">
        <f>RANK(J32,J28:J33,1)</f>
        <v>1</v>
      </c>
      <c r="M32" s="9"/>
      <c r="N32" s="9"/>
      <c r="O32" s="7"/>
      <c r="P32" s="12"/>
    </row>
    <row r="33" spans="1:16" x14ac:dyDescent="0.3">
      <c r="A33" s="7"/>
      <c r="B33" s="7"/>
      <c r="C33" s="14"/>
      <c r="D33" s="8">
        <v>6</v>
      </c>
      <c r="E33" s="8">
        <v>3058</v>
      </c>
      <c r="F33" s="8">
        <v>1</v>
      </c>
      <c r="G33" s="8" t="s">
        <v>18</v>
      </c>
      <c r="H33" s="8">
        <v>30</v>
      </c>
      <c r="I33" s="8" t="str">
        <f t="shared" si="0"/>
        <v>30 ppm:2537A   1 ppm:3058</v>
      </c>
      <c r="J33" s="8">
        <v>104</v>
      </c>
      <c r="K33" s="45">
        <f t="shared" si="10"/>
        <v>0.8019047619047619</v>
      </c>
      <c r="L33" s="8">
        <f>RANK(J33,J28:J33,1)</f>
        <v>3</v>
      </c>
      <c r="M33" s="9"/>
      <c r="N33" s="9"/>
      <c r="O33" s="7"/>
      <c r="P33" s="14"/>
    </row>
    <row r="34" spans="1:16" x14ac:dyDescent="0.3">
      <c r="A34" s="31">
        <v>44762</v>
      </c>
      <c r="B34" s="16">
        <v>6</v>
      </c>
      <c r="C34" s="19" t="s">
        <v>49</v>
      </c>
      <c r="D34" s="17">
        <v>1</v>
      </c>
      <c r="E34" s="17" t="s">
        <v>16</v>
      </c>
      <c r="F34" s="17">
        <v>0</v>
      </c>
      <c r="G34" s="17" t="s">
        <v>16</v>
      </c>
      <c r="H34" s="17">
        <v>0</v>
      </c>
      <c r="I34" s="17" t="str">
        <f t="shared" si="0"/>
        <v>0 ppm:blank   0 ppm:blank</v>
      </c>
      <c r="J34" s="17">
        <v>545</v>
      </c>
      <c r="K34" s="44">
        <f>+($J$34-J34)/$J$34</f>
        <v>0</v>
      </c>
      <c r="L34" s="17">
        <f>RANK(J34,J34:J39,1)</f>
        <v>6</v>
      </c>
      <c r="M34" s="18">
        <f>MAX(J34:J39)</f>
        <v>545</v>
      </c>
      <c r="N34" s="18">
        <f>MIN(J34:J39)</f>
        <v>60.5</v>
      </c>
      <c r="O34" s="16">
        <f t="shared" ref="O34" si="11">+(M34-N34)</f>
        <v>484.5</v>
      </c>
      <c r="P34" s="19" t="s">
        <v>52</v>
      </c>
    </row>
    <row r="35" spans="1:16" x14ac:dyDescent="0.3">
      <c r="A35" s="16"/>
      <c r="B35" s="16"/>
      <c r="C35" s="21"/>
      <c r="D35" s="17">
        <v>2</v>
      </c>
      <c r="E35" s="17">
        <v>8181</v>
      </c>
      <c r="F35" s="17">
        <v>1</v>
      </c>
      <c r="G35" s="17">
        <v>18114</v>
      </c>
      <c r="H35" s="17">
        <v>15</v>
      </c>
      <c r="I35" s="17" t="str">
        <f t="shared" si="0"/>
        <v>15 ppm:18114   1 ppm:8181</v>
      </c>
      <c r="J35" s="17">
        <v>174</v>
      </c>
      <c r="K35" s="44">
        <f t="shared" ref="K35:K39" si="12">+($J$34-J35)/$J$34</f>
        <v>0.68073394495412842</v>
      </c>
      <c r="L35" s="17">
        <f>RANK(J35,J34:J39,1)</f>
        <v>5</v>
      </c>
      <c r="M35" s="18"/>
      <c r="N35" s="18"/>
      <c r="O35" s="16"/>
      <c r="P35" s="21"/>
    </row>
    <row r="36" spans="1:16" x14ac:dyDescent="0.3">
      <c r="A36" s="16"/>
      <c r="B36" s="16"/>
      <c r="C36" s="21"/>
      <c r="D36" s="17">
        <v>3</v>
      </c>
      <c r="E36" s="17">
        <v>8181</v>
      </c>
      <c r="F36" s="17">
        <v>1</v>
      </c>
      <c r="G36" s="17">
        <v>18114</v>
      </c>
      <c r="H36" s="17">
        <v>20</v>
      </c>
      <c r="I36" s="17" t="str">
        <f t="shared" si="0"/>
        <v>20 ppm:18114   1 ppm:8181</v>
      </c>
      <c r="J36" s="17">
        <v>92.2</v>
      </c>
      <c r="K36" s="44">
        <f t="shared" si="12"/>
        <v>0.83082568807339452</v>
      </c>
      <c r="L36" s="17">
        <f>RANK(J36,J34:J39,1)</f>
        <v>4</v>
      </c>
      <c r="M36" s="18"/>
      <c r="N36" s="18"/>
      <c r="O36" s="16"/>
      <c r="P36" s="21"/>
    </row>
    <row r="37" spans="1:16" x14ac:dyDescent="0.3">
      <c r="A37" s="16"/>
      <c r="B37" s="16"/>
      <c r="C37" s="21"/>
      <c r="D37" s="17">
        <v>4</v>
      </c>
      <c r="E37" s="17">
        <v>8181</v>
      </c>
      <c r="F37" s="17">
        <v>1</v>
      </c>
      <c r="G37" s="17">
        <v>18114</v>
      </c>
      <c r="H37" s="17">
        <v>25</v>
      </c>
      <c r="I37" s="17" t="str">
        <f t="shared" si="0"/>
        <v>25 ppm:18114   1 ppm:8181</v>
      </c>
      <c r="J37" s="17">
        <v>81.2</v>
      </c>
      <c r="K37" s="44">
        <f t="shared" si="12"/>
        <v>0.85100917431192658</v>
      </c>
      <c r="L37" s="17">
        <f>RANK(J37,J34:J39,1)</f>
        <v>3</v>
      </c>
      <c r="M37" s="18"/>
      <c r="N37" s="18"/>
      <c r="O37" s="16"/>
      <c r="P37" s="21"/>
    </row>
    <row r="38" spans="1:16" x14ac:dyDescent="0.3">
      <c r="A38" s="16"/>
      <c r="B38" s="16"/>
      <c r="C38" s="21"/>
      <c r="D38" s="17">
        <v>5</v>
      </c>
      <c r="E38" s="17">
        <v>8181</v>
      </c>
      <c r="F38" s="17">
        <v>1</v>
      </c>
      <c r="G38" s="17">
        <v>18114</v>
      </c>
      <c r="H38" s="17">
        <v>30</v>
      </c>
      <c r="I38" s="17" t="str">
        <f t="shared" si="0"/>
        <v>30 ppm:18114   1 ppm:8181</v>
      </c>
      <c r="J38" s="17">
        <v>70.599999999999994</v>
      </c>
      <c r="K38" s="44">
        <f t="shared" si="12"/>
        <v>0.87045871559633026</v>
      </c>
      <c r="L38" s="17">
        <f>RANK(J38,J34:J39,1)</f>
        <v>2</v>
      </c>
      <c r="M38" s="18"/>
      <c r="N38" s="18"/>
      <c r="O38" s="16"/>
      <c r="P38" s="21"/>
    </row>
    <row r="39" spans="1:16" x14ac:dyDescent="0.3">
      <c r="A39" s="16"/>
      <c r="B39" s="16"/>
      <c r="C39" s="23"/>
      <c r="D39" s="17">
        <v>6</v>
      </c>
      <c r="E39" s="17">
        <v>3058</v>
      </c>
      <c r="F39" s="17">
        <v>1</v>
      </c>
      <c r="G39" s="17">
        <v>18114</v>
      </c>
      <c r="H39" s="17">
        <v>30</v>
      </c>
      <c r="I39" s="17" t="str">
        <f t="shared" si="0"/>
        <v>30 ppm:18114   1 ppm:3058</v>
      </c>
      <c r="J39" s="17">
        <v>60.5</v>
      </c>
      <c r="K39" s="44">
        <f t="shared" si="12"/>
        <v>0.88899082568807342</v>
      </c>
      <c r="L39" s="17">
        <f>RANK(J39,J34:J39,1)</f>
        <v>1</v>
      </c>
      <c r="M39" s="18"/>
      <c r="N39" s="18"/>
      <c r="O39" s="16"/>
      <c r="P39" s="23"/>
    </row>
    <row r="40" spans="1:16" x14ac:dyDescent="0.3">
      <c r="A40" s="30">
        <v>44762</v>
      </c>
      <c r="B40" s="7">
        <v>7</v>
      </c>
      <c r="C40" s="10" t="s">
        <v>49</v>
      </c>
      <c r="D40" s="8">
        <v>1</v>
      </c>
      <c r="E40" s="8" t="s">
        <v>16</v>
      </c>
      <c r="F40" s="8">
        <v>0</v>
      </c>
      <c r="G40" s="8" t="s">
        <v>16</v>
      </c>
      <c r="H40" s="8">
        <v>0</v>
      </c>
      <c r="I40" s="8" t="str">
        <f t="shared" si="0"/>
        <v>0 ppm:blank   0 ppm:blank</v>
      </c>
      <c r="J40" s="8">
        <v>472</v>
      </c>
      <c r="K40" s="45">
        <f>+($J$40-J40)/$J$40</f>
        <v>0</v>
      </c>
      <c r="L40" s="8">
        <f>RANK(J40,J40:J45,1)</f>
        <v>6</v>
      </c>
      <c r="M40" s="9">
        <f>MAX(J40:J45)</f>
        <v>472</v>
      </c>
      <c r="N40" s="9">
        <f>MIN(J40:J45)</f>
        <v>60.1</v>
      </c>
      <c r="O40" s="7">
        <f t="shared" ref="O40" si="13">+(M40-N40)</f>
        <v>411.9</v>
      </c>
      <c r="P40" s="10" t="s">
        <v>53</v>
      </c>
    </row>
    <row r="41" spans="1:16" x14ac:dyDescent="0.3">
      <c r="A41" s="7"/>
      <c r="B41" s="7"/>
      <c r="C41" s="12"/>
      <c r="D41" s="8">
        <v>2</v>
      </c>
      <c r="E41" s="8">
        <v>8181</v>
      </c>
      <c r="F41" s="8">
        <v>0.5</v>
      </c>
      <c r="G41" s="8" t="s">
        <v>18</v>
      </c>
      <c r="H41" s="8">
        <v>10</v>
      </c>
      <c r="I41" s="8" t="str">
        <f t="shared" si="0"/>
        <v>10 ppm:2537A   0.5 ppm:8181</v>
      </c>
      <c r="J41" s="8">
        <v>248</v>
      </c>
      <c r="K41" s="45">
        <f t="shared" ref="K41:K45" si="14">+($J$40-J41)/$J$40</f>
        <v>0.47457627118644069</v>
      </c>
      <c r="L41" s="8">
        <f>RANK(J41,J40:J45,1)</f>
        <v>5</v>
      </c>
      <c r="M41" s="9"/>
      <c r="N41" s="9"/>
      <c r="O41" s="7"/>
      <c r="P41" s="12"/>
    </row>
    <row r="42" spans="1:16" x14ac:dyDescent="0.3">
      <c r="A42" s="7"/>
      <c r="B42" s="7"/>
      <c r="C42" s="12"/>
      <c r="D42" s="8">
        <v>3</v>
      </c>
      <c r="E42" s="8">
        <v>8181</v>
      </c>
      <c r="F42" s="8">
        <v>1</v>
      </c>
      <c r="G42" s="8" t="s">
        <v>18</v>
      </c>
      <c r="H42" s="8">
        <v>10</v>
      </c>
      <c r="I42" s="8" t="str">
        <f t="shared" si="0"/>
        <v>10 ppm:2537A   1 ppm:8181</v>
      </c>
      <c r="J42" s="8">
        <v>158</v>
      </c>
      <c r="K42" s="45">
        <f t="shared" si="14"/>
        <v>0.6652542372881356</v>
      </c>
      <c r="L42" s="8">
        <f>RANK(J42,J40:J45,1)</f>
        <v>4</v>
      </c>
      <c r="M42" s="9"/>
      <c r="N42" s="9"/>
      <c r="O42" s="7"/>
      <c r="P42" s="12"/>
    </row>
    <row r="43" spans="1:16" x14ac:dyDescent="0.3">
      <c r="A43" s="7"/>
      <c r="B43" s="7"/>
      <c r="C43" s="12"/>
      <c r="D43" s="8">
        <v>4</v>
      </c>
      <c r="E43" s="8">
        <v>8181</v>
      </c>
      <c r="F43" s="8">
        <v>1.5</v>
      </c>
      <c r="G43" s="8" t="s">
        <v>18</v>
      </c>
      <c r="H43" s="8">
        <v>10</v>
      </c>
      <c r="I43" s="8" t="str">
        <f t="shared" si="0"/>
        <v>10 ppm:2537A   1.5 ppm:8181</v>
      </c>
      <c r="J43" s="8">
        <v>119</v>
      </c>
      <c r="K43" s="45">
        <f t="shared" si="14"/>
        <v>0.7478813559322034</v>
      </c>
      <c r="L43" s="8">
        <f>RANK(J43,J40:J45,1)</f>
        <v>3</v>
      </c>
      <c r="M43" s="9"/>
      <c r="N43" s="9"/>
      <c r="O43" s="7"/>
      <c r="P43" s="12"/>
    </row>
    <row r="44" spans="1:16" x14ac:dyDescent="0.3">
      <c r="A44" s="7"/>
      <c r="B44" s="7"/>
      <c r="C44" s="12"/>
      <c r="D44" s="8">
        <v>5</v>
      </c>
      <c r="E44" s="8">
        <v>8181</v>
      </c>
      <c r="F44" s="8">
        <v>2</v>
      </c>
      <c r="G44" s="8" t="s">
        <v>18</v>
      </c>
      <c r="H44" s="8">
        <v>10</v>
      </c>
      <c r="I44" s="8" t="str">
        <f t="shared" si="0"/>
        <v>10 ppm:2537A   2 ppm:8181</v>
      </c>
      <c r="J44" s="8">
        <v>63</v>
      </c>
      <c r="K44" s="45">
        <f t="shared" si="14"/>
        <v>0.86652542372881358</v>
      </c>
      <c r="L44" s="8">
        <f>RANK(J44,J40:J45,1)</f>
        <v>2</v>
      </c>
      <c r="M44" s="9"/>
      <c r="N44" s="9"/>
      <c r="O44" s="7"/>
      <c r="P44" s="12"/>
    </row>
    <row r="45" spans="1:16" x14ac:dyDescent="0.3">
      <c r="A45" s="7"/>
      <c r="B45" s="7"/>
      <c r="C45" s="14"/>
      <c r="D45" s="8">
        <v>6</v>
      </c>
      <c r="E45" s="8">
        <v>8181</v>
      </c>
      <c r="F45" s="8">
        <v>2.5</v>
      </c>
      <c r="G45" s="8" t="s">
        <v>18</v>
      </c>
      <c r="H45" s="8">
        <v>10</v>
      </c>
      <c r="I45" s="8" t="str">
        <f t="shared" si="0"/>
        <v>10 ppm:2537A   2.5 ppm:8181</v>
      </c>
      <c r="J45" s="8">
        <v>60.1</v>
      </c>
      <c r="K45" s="45">
        <f t="shared" si="14"/>
        <v>0.87266949152542372</v>
      </c>
      <c r="L45" s="8">
        <f>RANK(J45,J40:J45,1)</f>
        <v>1</v>
      </c>
      <c r="M45" s="9"/>
      <c r="N45" s="9"/>
      <c r="O45" s="7"/>
      <c r="P45" s="14"/>
    </row>
    <row r="46" spans="1:16" ht="14.4" customHeight="1" x14ac:dyDescent="0.3">
      <c r="A46" s="31">
        <v>44762</v>
      </c>
      <c r="B46" s="16">
        <v>8</v>
      </c>
      <c r="C46" s="19" t="s">
        <v>49</v>
      </c>
      <c r="D46" s="17">
        <v>1</v>
      </c>
      <c r="E46" s="17" t="s">
        <v>16</v>
      </c>
      <c r="F46" s="17">
        <v>0</v>
      </c>
      <c r="G46" s="17" t="s">
        <v>16</v>
      </c>
      <c r="H46" s="17">
        <v>0</v>
      </c>
      <c r="I46" s="17" t="str">
        <f t="shared" si="0"/>
        <v>0 ppm:blank   0 ppm:blank</v>
      </c>
      <c r="J46" s="17">
        <v>393</v>
      </c>
      <c r="K46" s="44">
        <f>+($J$46-J46)/$J$46</f>
        <v>0</v>
      </c>
      <c r="L46" s="17">
        <f>RANK(J46,J46:J51,1)</f>
        <v>5</v>
      </c>
      <c r="M46" s="18">
        <f>MAX(J46:J51)</f>
        <v>520</v>
      </c>
      <c r="N46" s="18">
        <f>MIN(J46:J51)</f>
        <v>90.3</v>
      </c>
      <c r="O46" s="16">
        <f t="shared" ref="O46" si="15">+(M46-N46)</f>
        <v>429.7</v>
      </c>
      <c r="P46" s="19" t="s">
        <v>54</v>
      </c>
    </row>
    <row r="47" spans="1:16" x14ac:dyDescent="0.3">
      <c r="A47" s="16"/>
      <c r="B47" s="16"/>
      <c r="C47" s="21"/>
      <c r="D47" s="17">
        <v>2</v>
      </c>
      <c r="E47" s="17">
        <v>8181</v>
      </c>
      <c r="F47" s="17">
        <v>0.5</v>
      </c>
      <c r="G47" s="17">
        <v>1580</v>
      </c>
      <c r="H47" s="17">
        <v>10</v>
      </c>
      <c r="I47" s="17" t="str">
        <f t="shared" si="0"/>
        <v>10 ppm:1580   0.5 ppm:8181</v>
      </c>
      <c r="J47" s="17">
        <v>520</v>
      </c>
      <c r="K47" s="44">
        <f t="shared" ref="K47:K51" si="16">+($J$46-J47)/$J$46</f>
        <v>-0.32315521628498728</v>
      </c>
      <c r="L47" s="17">
        <f>RANK(J47,J46:J51,1)</f>
        <v>6</v>
      </c>
      <c r="M47" s="18"/>
      <c r="N47" s="18"/>
      <c r="O47" s="16"/>
      <c r="P47" s="21"/>
    </row>
    <row r="48" spans="1:16" x14ac:dyDescent="0.3">
      <c r="A48" s="16"/>
      <c r="B48" s="16"/>
      <c r="C48" s="21"/>
      <c r="D48" s="17">
        <v>3</v>
      </c>
      <c r="E48" s="17">
        <v>8181</v>
      </c>
      <c r="F48" s="17">
        <v>1</v>
      </c>
      <c r="G48" s="17">
        <v>1580</v>
      </c>
      <c r="H48" s="17">
        <v>10</v>
      </c>
      <c r="I48" s="17" t="str">
        <f t="shared" si="0"/>
        <v>10 ppm:1580   1 ppm:8181</v>
      </c>
      <c r="J48" s="17">
        <v>240</v>
      </c>
      <c r="K48" s="44">
        <f t="shared" si="16"/>
        <v>0.38931297709923662</v>
      </c>
      <c r="L48" s="17">
        <f>RANK(J48,J46:J51,1)</f>
        <v>4</v>
      </c>
      <c r="M48" s="18"/>
      <c r="N48" s="18"/>
      <c r="O48" s="16"/>
      <c r="P48" s="21"/>
    </row>
    <row r="49" spans="1:16" x14ac:dyDescent="0.3">
      <c r="A49" s="16"/>
      <c r="B49" s="16"/>
      <c r="C49" s="21"/>
      <c r="D49" s="17">
        <v>4</v>
      </c>
      <c r="E49" s="17">
        <v>8181</v>
      </c>
      <c r="F49" s="17">
        <v>1.5</v>
      </c>
      <c r="G49" s="17">
        <v>1580</v>
      </c>
      <c r="H49" s="17">
        <v>10</v>
      </c>
      <c r="I49" s="17" t="str">
        <f t="shared" si="0"/>
        <v>10 ppm:1580   1.5 ppm:8181</v>
      </c>
      <c r="J49" s="17">
        <v>141</v>
      </c>
      <c r="K49" s="44">
        <f t="shared" si="16"/>
        <v>0.64122137404580148</v>
      </c>
      <c r="L49" s="17">
        <f>RANK(J49,J46:J51,1)</f>
        <v>3</v>
      </c>
      <c r="M49" s="18"/>
      <c r="N49" s="18"/>
      <c r="O49" s="16"/>
      <c r="P49" s="21"/>
    </row>
    <row r="50" spans="1:16" x14ac:dyDescent="0.3">
      <c r="A50" s="16"/>
      <c r="B50" s="16"/>
      <c r="C50" s="21"/>
      <c r="D50" s="17">
        <v>5</v>
      </c>
      <c r="E50" s="17">
        <v>8181</v>
      </c>
      <c r="F50" s="17">
        <v>2</v>
      </c>
      <c r="G50" s="17">
        <v>1580</v>
      </c>
      <c r="H50" s="17">
        <v>10</v>
      </c>
      <c r="I50" s="17" t="str">
        <f t="shared" si="0"/>
        <v>10 ppm:1580   2 ppm:8181</v>
      </c>
      <c r="J50" s="17">
        <v>103</v>
      </c>
      <c r="K50" s="44">
        <f t="shared" si="16"/>
        <v>0.7379134860050891</v>
      </c>
      <c r="L50" s="17">
        <f>RANK(J50,J46:J51,1)</f>
        <v>2</v>
      </c>
      <c r="M50" s="18"/>
      <c r="N50" s="18"/>
      <c r="O50" s="16"/>
      <c r="P50" s="21"/>
    </row>
    <row r="51" spans="1:16" x14ac:dyDescent="0.3">
      <c r="A51" s="16"/>
      <c r="B51" s="16"/>
      <c r="C51" s="23"/>
      <c r="D51" s="17">
        <v>6</v>
      </c>
      <c r="E51" s="17">
        <v>8181</v>
      </c>
      <c r="F51" s="17">
        <v>2.5</v>
      </c>
      <c r="G51" s="17">
        <v>1580</v>
      </c>
      <c r="H51" s="17">
        <v>10</v>
      </c>
      <c r="I51" s="17" t="str">
        <f t="shared" si="0"/>
        <v>10 ppm:1580   2.5 ppm:8181</v>
      </c>
      <c r="J51" s="17">
        <v>90.3</v>
      </c>
      <c r="K51" s="44">
        <f t="shared" si="16"/>
        <v>0.7702290076335877</v>
      </c>
      <c r="L51" s="17">
        <f>RANK(J51,J46:J51,1)</f>
        <v>1</v>
      </c>
      <c r="M51" s="18"/>
      <c r="N51" s="18"/>
      <c r="O51" s="16"/>
      <c r="P51" s="23"/>
    </row>
    <row r="52" spans="1:16" x14ac:dyDescent="0.3">
      <c r="A52" s="46">
        <v>44762</v>
      </c>
      <c r="B52" s="7">
        <v>9</v>
      </c>
      <c r="C52" s="10" t="s">
        <v>49</v>
      </c>
      <c r="D52" s="8">
        <v>1</v>
      </c>
      <c r="E52" s="8" t="s">
        <v>16</v>
      </c>
      <c r="F52" s="8">
        <v>0</v>
      </c>
      <c r="G52" s="8" t="s">
        <v>16</v>
      </c>
      <c r="H52" s="8">
        <v>0</v>
      </c>
      <c r="I52" s="8" t="str">
        <f t="shared" si="0"/>
        <v>0 ppm:blank   0 ppm:blank</v>
      </c>
      <c r="J52" s="8">
        <v>999</v>
      </c>
      <c r="K52" s="45">
        <f>+($J$52-J52)/$J$52</f>
        <v>0</v>
      </c>
      <c r="L52" s="8">
        <f>RANK(J52,J52:J57,1)</f>
        <v>6</v>
      </c>
      <c r="M52" s="9">
        <f>MAX(J52:J57)</f>
        <v>999</v>
      </c>
      <c r="N52" s="9">
        <f>MIN(J52:J57)</f>
        <v>168</v>
      </c>
      <c r="O52" s="7">
        <f t="shared" ref="O52" si="17">+(M52-N52)</f>
        <v>831</v>
      </c>
      <c r="P52" s="10" t="s">
        <v>55</v>
      </c>
    </row>
    <row r="53" spans="1:16" x14ac:dyDescent="0.3">
      <c r="A53" s="34"/>
      <c r="B53" s="7"/>
      <c r="C53" s="12"/>
      <c r="D53" s="8">
        <v>2</v>
      </c>
      <c r="E53" s="8">
        <v>8181</v>
      </c>
      <c r="F53" s="8">
        <v>0.5</v>
      </c>
      <c r="G53" s="8">
        <v>18114</v>
      </c>
      <c r="H53" s="8">
        <v>10</v>
      </c>
      <c r="I53" s="8" t="str">
        <f t="shared" si="0"/>
        <v>10 ppm:18114   0.5 ppm:8181</v>
      </c>
      <c r="J53" s="8">
        <v>873</v>
      </c>
      <c r="K53" s="45">
        <f t="shared" ref="K53:K57" si="18">+($J$52-J53)/$J$52</f>
        <v>0.12612612612612611</v>
      </c>
      <c r="L53" s="8">
        <f>RANK(J53,J52:J57,1)</f>
        <v>5</v>
      </c>
      <c r="M53" s="9"/>
      <c r="N53" s="9"/>
      <c r="O53" s="7"/>
      <c r="P53" s="12"/>
    </row>
    <row r="54" spans="1:16" x14ac:dyDescent="0.3">
      <c r="A54" s="34"/>
      <c r="B54" s="7"/>
      <c r="C54" s="12"/>
      <c r="D54" s="8">
        <v>3</v>
      </c>
      <c r="E54" s="8">
        <v>8181</v>
      </c>
      <c r="F54" s="8">
        <v>1</v>
      </c>
      <c r="G54" s="8">
        <v>18114</v>
      </c>
      <c r="H54" s="8">
        <v>10</v>
      </c>
      <c r="I54" s="8" t="str">
        <f t="shared" si="0"/>
        <v>10 ppm:18114   1 ppm:8181</v>
      </c>
      <c r="J54" s="8">
        <v>539</v>
      </c>
      <c r="K54" s="45">
        <f t="shared" si="18"/>
        <v>0.46046046046046046</v>
      </c>
      <c r="L54" s="8">
        <f>RANK(J54,J52:J57,1)</f>
        <v>4</v>
      </c>
      <c r="M54" s="9"/>
      <c r="N54" s="9"/>
      <c r="O54" s="7"/>
      <c r="P54" s="12"/>
    </row>
    <row r="55" spans="1:16" x14ac:dyDescent="0.3">
      <c r="A55" s="34"/>
      <c r="B55" s="7"/>
      <c r="C55" s="12"/>
      <c r="D55" s="8">
        <v>4</v>
      </c>
      <c r="E55" s="8">
        <v>8181</v>
      </c>
      <c r="F55" s="8">
        <v>1.5</v>
      </c>
      <c r="G55" s="8">
        <v>18114</v>
      </c>
      <c r="H55" s="8">
        <v>10</v>
      </c>
      <c r="I55" s="8" t="str">
        <f t="shared" si="0"/>
        <v>10 ppm:18114   1.5 ppm:8181</v>
      </c>
      <c r="J55" s="8">
        <v>346</v>
      </c>
      <c r="K55" s="45">
        <f t="shared" si="18"/>
        <v>0.65365365365365369</v>
      </c>
      <c r="L55" s="8">
        <f>RANK(J55,J52:J57,1)</f>
        <v>3</v>
      </c>
      <c r="M55" s="9"/>
      <c r="N55" s="9"/>
      <c r="O55" s="7"/>
      <c r="P55" s="12"/>
    </row>
    <row r="56" spans="1:16" x14ac:dyDescent="0.3">
      <c r="A56" s="34"/>
      <c r="B56" s="7"/>
      <c r="C56" s="12"/>
      <c r="D56" s="8">
        <v>5</v>
      </c>
      <c r="E56" s="8">
        <v>8181</v>
      </c>
      <c r="F56" s="8">
        <v>2</v>
      </c>
      <c r="G56" s="8">
        <v>18114</v>
      </c>
      <c r="H56" s="8">
        <v>10</v>
      </c>
      <c r="I56" s="8" t="str">
        <f t="shared" si="0"/>
        <v>10 ppm:18114   2 ppm:8181</v>
      </c>
      <c r="J56" s="8">
        <v>340</v>
      </c>
      <c r="K56" s="45">
        <f t="shared" si="18"/>
        <v>0.65965965965965967</v>
      </c>
      <c r="L56" s="8">
        <f>RANK(J56,J52:J57,1)</f>
        <v>2</v>
      </c>
      <c r="M56" s="9"/>
      <c r="N56" s="9"/>
      <c r="O56" s="7"/>
      <c r="P56" s="12"/>
    </row>
    <row r="57" spans="1:16" x14ac:dyDescent="0.3">
      <c r="A57" s="35"/>
      <c r="B57" s="7"/>
      <c r="C57" s="14"/>
      <c r="D57" s="8">
        <v>6</v>
      </c>
      <c r="E57" s="8">
        <v>8181</v>
      </c>
      <c r="F57" s="8">
        <v>2.5</v>
      </c>
      <c r="G57" s="8">
        <v>18114</v>
      </c>
      <c r="H57" s="8">
        <v>10</v>
      </c>
      <c r="I57" s="8" t="str">
        <f t="shared" si="0"/>
        <v>10 ppm:18114   2.5 ppm:8181</v>
      </c>
      <c r="J57" s="8">
        <v>168</v>
      </c>
      <c r="K57" s="45">
        <f t="shared" si="18"/>
        <v>0.83183183183183185</v>
      </c>
      <c r="L57" s="8">
        <f>RANK(J57,J52:J57,1)</f>
        <v>1</v>
      </c>
      <c r="M57" s="9"/>
      <c r="N57" s="9"/>
      <c r="O57" s="7"/>
      <c r="P57" s="14"/>
    </row>
    <row r="58" spans="1:16" ht="14.4" customHeight="1" x14ac:dyDescent="0.3">
      <c r="A58" s="31">
        <v>44763</v>
      </c>
      <c r="B58" s="16">
        <v>10</v>
      </c>
      <c r="C58" s="19" t="s">
        <v>49</v>
      </c>
      <c r="D58" s="17">
        <v>1</v>
      </c>
      <c r="E58" s="17">
        <v>8181</v>
      </c>
      <c r="F58" s="17">
        <v>1</v>
      </c>
      <c r="G58" s="17">
        <v>18114</v>
      </c>
      <c r="H58" s="17">
        <v>10</v>
      </c>
      <c r="I58" s="17" t="str">
        <f t="shared" si="0"/>
        <v>10 ppm:18114   1 ppm:8181</v>
      </c>
      <c r="J58" s="17">
        <v>141</v>
      </c>
      <c r="K58" s="44">
        <f>+($J$58-J58)/$J$58</f>
        <v>0</v>
      </c>
      <c r="L58" s="17">
        <f>RANK(J58,J58:J63,1)</f>
        <v>6</v>
      </c>
      <c r="M58" s="18">
        <f>MAX(J58:J63)</f>
        <v>141</v>
      </c>
      <c r="N58" s="18">
        <f>MIN(J58:J63)</f>
        <v>31.1</v>
      </c>
      <c r="O58" s="16">
        <f t="shared" ref="O58" si="19">+(M58-N58)</f>
        <v>109.9</v>
      </c>
      <c r="P58" s="19" t="s">
        <v>56</v>
      </c>
    </row>
    <row r="59" spans="1:16" x14ac:dyDescent="0.3">
      <c r="A59" s="16"/>
      <c r="B59" s="16"/>
      <c r="C59" s="21"/>
      <c r="D59" s="17">
        <v>2</v>
      </c>
      <c r="E59" s="17">
        <v>7878</v>
      </c>
      <c r="F59" s="17">
        <v>1</v>
      </c>
      <c r="G59" s="17">
        <v>18114</v>
      </c>
      <c r="H59" s="17">
        <v>10</v>
      </c>
      <c r="I59" s="17" t="str">
        <f t="shared" si="0"/>
        <v>10 ppm:18114   1 ppm:7878</v>
      </c>
      <c r="J59" s="17">
        <v>57.5</v>
      </c>
      <c r="K59" s="44">
        <f t="shared" ref="K59:K63" si="20">+($J$58-J59)/$J$58</f>
        <v>0.59219858156028371</v>
      </c>
      <c r="L59" s="17">
        <f>RANK(J59,J58:J63,1)</f>
        <v>2</v>
      </c>
      <c r="M59" s="18"/>
      <c r="N59" s="18"/>
      <c r="O59" s="16"/>
      <c r="P59" s="21"/>
    </row>
    <row r="60" spans="1:16" x14ac:dyDescent="0.3">
      <c r="A60" s="16"/>
      <c r="B60" s="16"/>
      <c r="C60" s="21"/>
      <c r="D60" s="17">
        <v>3</v>
      </c>
      <c r="E60" s="17">
        <v>7767</v>
      </c>
      <c r="F60" s="17">
        <v>1</v>
      </c>
      <c r="G60" s="17">
        <v>18114</v>
      </c>
      <c r="H60" s="17">
        <v>10</v>
      </c>
      <c r="I60" s="17" t="str">
        <f t="shared" si="0"/>
        <v>10 ppm:18114   1 ppm:7767</v>
      </c>
      <c r="J60" s="17">
        <v>82.9</v>
      </c>
      <c r="K60" s="44">
        <f t="shared" si="20"/>
        <v>0.41205673758865247</v>
      </c>
      <c r="L60" s="17">
        <f>RANK(J60,J58:J63,1)</f>
        <v>4</v>
      </c>
      <c r="M60" s="18"/>
      <c r="N60" s="18"/>
      <c r="O60" s="16"/>
      <c r="P60" s="21"/>
    </row>
    <row r="61" spans="1:16" x14ac:dyDescent="0.3">
      <c r="A61" s="16"/>
      <c r="B61" s="16"/>
      <c r="C61" s="21"/>
      <c r="D61" s="17">
        <v>4</v>
      </c>
      <c r="E61" s="17">
        <v>3058</v>
      </c>
      <c r="F61" s="17">
        <v>1</v>
      </c>
      <c r="G61" s="17">
        <v>18114</v>
      </c>
      <c r="H61" s="17">
        <v>10</v>
      </c>
      <c r="I61" s="17" t="str">
        <f t="shared" si="0"/>
        <v>10 ppm:18114   1 ppm:3058</v>
      </c>
      <c r="J61" s="17">
        <v>134</v>
      </c>
      <c r="K61" s="44">
        <f t="shared" si="20"/>
        <v>4.9645390070921988E-2</v>
      </c>
      <c r="L61" s="17">
        <f>RANK(J61,J58:J63,1)</f>
        <v>5</v>
      </c>
      <c r="M61" s="18"/>
      <c r="N61" s="18"/>
      <c r="O61" s="16"/>
      <c r="P61" s="21"/>
    </row>
    <row r="62" spans="1:16" x14ac:dyDescent="0.3">
      <c r="A62" s="16"/>
      <c r="B62" s="16"/>
      <c r="C62" s="21"/>
      <c r="D62" s="17">
        <v>5</v>
      </c>
      <c r="E62" s="17">
        <v>3090</v>
      </c>
      <c r="F62" s="17">
        <v>1</v>
      </c>
      <c r="G62" s="17">
        <v>18114</v>
      </c>
      <c r="H62" s="17">
        <v>10</v>
      </c>
      <c r="I62" s="17" t="str">
        <f t="shared" si="0"/>
        <v>10 ppm:18114   1 ppm:3090</v>
      </c>
      <c r="J62" s="17">
        <v>73.599999999999994</v>
      </c>
      <c r="K62" s="44">
        <f t="shared" si="20"/>
        <v>0.47801418439716314</v>
      </c>
      <c r="L62" s="17">
        <f>RANK(J62,J58:J63,1)</f>
        <v>3</v>
      </c>
      <c r="M62" s="18"/>
      <c r="N62" s="18"/>
      <c r="O62" s="16"/>
      <c r="P62" s="21"/>
    </row>
    <row r="63" spans="1:16" x14ac:dyDescent="0.3">
      <c r="A63" s="16"/>
      <c r="B63" s="16"/>
      <c r="C63" s="23"/>
      <c r="D63" s="17">
        <v>6</v>
      </c>
      <c r="E63" s="17">
        <v>61610</v>
      </c>
      <c r="F63" s="17">
        <v>1</v>
      </c>
      <c r="G63" s="17">
        <v>18114</v>
      </c>
      <c r="H63" s="17">
        <v>10</v>
      </c>
      <c r="I63" s="17" t="str">
        <f t="shared" si="0"/>
        <v>10 ppm:18114   1 ppm:61610</v>
      </c>
      <c r="J63" s="17">
        <v>31.1</v>
      </c>
      <c r="K63" s="44">
        <f t="shared" si="20"/>
        <v>0.77943262411347525</v>
      </c>
      <c r="L63" s="17">
        <f>RANK(J63,J58:J63,1)</f>
        <v>1</v>
      </c>
      <c r="M63" s="18"/>
      <c r="N63" s="18"/>
      <c r="O63" s="16"/>
      <c r="P63" s="23"/>
    </row>
    <row r="64" spans="1:16" x14ac:dyDescent="0.3">
      <c r="A64" s="30">
        <v>44763</v>
      </c>
      <c r="B64" s="7">
        <v>11</v>
      </c>
      <c r="C64" s="10" t="s">
        <v>49</v>
      </c>
      <c r="D64" s="8">
        <v>1</v>
      </c>
      <c r="E64" s="8">
        <v>8181</v>
      </c>
      <c r="F64" s="8">
        <v>1</v>
      </c>
      <c r="G64" s="8">
        <v>1580</v>
      </c>
      <c r="H64" s="8">
        <v>10</v>
      </c>
      <c r="I64" s="8" t="str">
        <f t="shared" si="0"/>
        <v>10 ppm:1580   1 ppm:8181</v>
      </c>
      <c r="J64" s="8">
        <v>115</v>
      </c>
      <c r="K64" s="45">
        <f>+($J$64-J64)/$J$64</f>
        <v>0</v>
      </c>
      <c r="L64" s="8">
        <f>RANK(J64,J64:J69,1)</f>
        <v>3</v>
      </c>
      <c r="M64" s="9">
        <f>MAX(J64:J69)</f>
        <v>277</v>
      </c>
      <c r="N64" s="9">
        <f>MIN(J64:J69)</f>
        <v>43.1</v>
      </c>
      <c r="O64" s="7">
        <f t="shared" ref="O64" si="21">+(M64-N64)</f>
        <v>233.9</v>
      </c>
      <c r="P64" s="10" t="s">
        <v>57</v>
      </c>
    </row>
    <row r="65" spans="1:16" x14ac:dyDescent="0.3">
      <c r="A65" s="7"/>
      <c r="B65" s="7"/>
      <c r="C65" s="12"/>
      <c r="D65" s="8">
        <v>2</v>
      </c>
      <c r="E65" s="8">
        <v>7878</v>
      </c>
      <c r="F65" s="8">
        <v>1</v>
      </c>
      <c r="G65" s="8">
        <v>1580</v>
      </c>
      <c r="H65" s="8">
        <v>10</v>
      </c>
      <c r="I65" s="8" t="str">
        <f t="shared" si="0"/>
        <v>10 ppm:1580   1 ppm:7878</v>
      </c>
      <c r="J65" s="8">
        <v>166</v>
      </c>
      <c r="K65" s="45">
        <f t="shared" ref="K65:K69" si="22">+($J$64-J65)/$J$64</f>
        <v>-0.44347826086956521</v>
      </c>
      <c r="L65" s="8">
        <f>RANK(J65,J64:J69,1)</f>
        <v>4</v>
      </c>
      <c r="M65" s="9"/>
      <c r="N65" s="9"/>
      <c r="O65" s="7"/>
      <c r="P65" s="12"/>
    </row>
    <row r="66" spans="1:16" x14ac:dyDescent="0.3">
      <c r="A66" s="7"/>
      <c r="B66" s="7"/>
      <c r="C66" s="12"/>
      <c r="D66" s="8">
        <v>3</v>
      </c>
      <c r="E66" s="8">
        <v>7767</v>
      </c>
      <c r="F66" s="8">
        <v>1</v>
      </c>
      <c r="G66" s="8">
        <v>1580</v>
      </c>
      <c r="H66" s="8">
        <v>10</v>
      </c>
      <c r="I66" s="8" t="str">
        <f t="shared" si="0"/>
        <v>10 ppm:1580   1 ppm:7767</v>
      </c>
      <c r="J66" s="8">
        <v>183</v>
      </c>
      <c r="K66" s="45">
        <f t="shared" si="22"/>
        <v>-0.59130434782608698</v>
      </c>
      <c r="L66" s="8">
        <f>RANK(J66,J64:J69,1)</f>
        <v>5</v>
      </c>
      <c r="M66" s="9"/>
      <c r="N66" s="9"/>
      <c r="O66" s="7"/>
      <c r="P66" s="12"/>
    </row>
    <row r="67" spans="1:16" x14ac:dyDescent="0.3">
      <c r="A67" s="7"/>
      <c r="B67" s="7"/>
      <c r="C67" s="12"/>
      <c r="D67" s="8">
        <v>4</v>
      </c>
      <c r="E67" s="8">
        <v>3058</v>
      </c>
      <c r="F67" s="8">
        <v>1</v>
      </c>
      <c r="G67" s="8">
        <v>1580</v>
      </c>
      <c r="H67" s="8">
        <v>10</v>
      </c>
      <c r="I67" s="8" t="str">
        <f t="shared" si="0"/>
        <v>10 ppm:1580   1 ppm:3058</v>
      </c>
      <c r="J67" s="8">
        <v>277</v>
      </c>
      <c r="K67" s="45">
        <f t="shared" si="22"/>
        <v>-1.4086956521739131</v>
      </c>
      <c r="L67" s="8">
        <f>RANK(J67,J64:J69,1)</f>
        <v>6</v>
      </c>
      <c r="M67" s="9"/>
      <c r="N67" s="9"/>
      <c r="O67" s="7"/>
      <c r="P67" s="12"/>
    </row>
    <row r="68" spans="1:16" x14ac:dyDescent="0.3">
      <c r="A68" s="7"/>
      <c r="B68" s="7"/>
      <c r="C68" s="12"/>
      <c r="D68" s="8">
        <v>5</v>
      </c>
      <c r="E68" s="8">
        <v>3090</v>
      </c>
      <c r="F68" s="8">
        <v>1</v>
      </c>
      <c r="G68" s="8">
        <v>1580</v>
      </c>
      <c r="H68" s="8">
        <v>10</v>
      </c>
      <c r="I68" s="8" t="str">
        <f t="shared" ref="I68:I123" si="23">H68&amp;" ppm:"&amp;G68&amp;"   "&amp;F68&amp;" ppm:"&amp;E68</f>
        <v>10 ppm:1580   1 ppm:3090</v>
      </c>
      <c r="J68" s="8">
        <v>106</v>
      </c>
      <c r="K68" s="45">
        <f t="shared" si="22"/>
        <v>7.8260869565217397E-2</v>
      </c>
      <c r="L68" s="8">
        <f>RANK(J68,J64:J69,1)</f>
        <v>2</v>
      </c>
      <c r="M68" s="9"/>
      <c r="N68" s="9"/>
      <c r="O68" s="7"/>
      <c r="P68" s="12"/>
    </row>
    <row r="69" spans="1:16" x14ac:dyDescent="0.3">
      <c r="A69" s="7"/>
      <c r="B69" s="7"/>
      <c r="C69" s="14"/>
      <c r="D69" s="8">
        <v>6</v>
      </c>
      <c r="E69" s="8">
        <v>61610</v>
      </c>
      <c r="F69" s="8">
        <v>1</v>
      </c>
      <c r="G69" s="8">
        <v>1580</v>
      </c>
      <c r="H69" s="8">
        <v>10</v>
      </c>
      <c r="I69" s="8" t="str">
        <f t="shared" si="23"/>
        <v>10 ppm:1580   1 ppm:61610</v>
      </c>
      <c r="J69" s="8">
        <v>43.1</v>
      </c>
      <c r="K69" s="45">
        <f t="shared" si="22"/>
        <v>0.62521739130434784</v>
      </c>
      <c r="L69" s="8">
        <f>RANK(J69,J64:J69,1)</f>
        <v>1</v>
      </c>
      <c r="M69" s="9"/>
      <c r="N69" s="9"/>
      <c r="O69" s="7"/>
      <c r="P69" s="14"/>
    </row>
    <row r="70" spans="1:16" ht="14.4" customHeight="1" x14ac:dyDescent="0.3">
      <c r="A70" s="31">
        <v>44763</v>
      </c>
      <c r="B70" s="16">
        <v>12</v>
      </c>
      <c r="C70" s="19" t="s">
        <v>58</v>
      </c>
      <c r="D70" s="17">
        <v>1</v>
      </c>
      <c r="E70" s="17" t="s">
        <v>16</v>
      </c>
      <c r="F70" s="17">
        <v>0</v>
      </c>
      <c r="G70" s="17" t="s">
        <v>16</v>
      </c>
      <c r="H70" s="17">
        <v>0</v>
      </c>
      <c r="I70" s="17" t="str">
        <f t="shared" si="23"/>
        <v>0 ppm:blank   0 ppm:blank</v>
      </c>
      <c r="J70" s="17">
        <v>404</v>
      </c>
      <c r="K70" s="44">
        <f>+($J$70-J70)/$J$70</f>
        <v>0</v>
      </c>
      <c r="L70" s="17">
        <f>RANK(J70,J70:J75,1)</f>
        <v>6</v>
      </c>
      <c r="M70" s="18">
        <f>MAX(J70:J75)</f>
        <v>404</v>
      </c>
      <c r="N70" s="18">
        <f>MIN(J70:J75)</f>
        <v>99.9</v>
      </c>
      <c r="O70" s="16">
        <f t="shared" ref="O70" si="24">+(M70-N70)</f>
        <v>304.10000000000002</v>
      </c>
      <c r="P70" s="19" t="s">
        <v>59</v>
      </c>
    </row>
    <row r="71" spans="1:16" x14ac:dyDescent="0.3">
      <c r="A71" s="16"/>
      <c r="B71" s="16"/>
      <c r="C71" s="21"/>
      <c r="D71" s="17">
        <v>2</v>
      </c>
      <c r="E71" s="17">
        <v>3058</v>
      </c>
      <c r="F71" s="17">
        <v>0.5</v>
      </c>
      <c r="G71" s="17" t="s">
        <v>18</v>
      </c>
      <c r="H71" s="17">
        <v>10</v>
      </c>
      <c r="I71" s="17" t="str">
        <f t="shared" si="23"/>
        <v>10 ppm:2537A   0.5 ppm:3058</v>
      </c>
      <c r="J71" s="17">
        <v>327</v>
      </c>
      <c r="K71" s="44">
        <f t="shared" ref="K71:K75" si="25">+($J$70-J71)/$J$70</f>
        <v>0.1905940594059406</v>
      </c>
      <c r="L71" s="17">
        <f>RANK(J71,J70:J75,1)</f>
        <v>5</v>
      </c>
      <c r="M71" s="18"/>
      <c r="N71" s="18"/>
      <c r="O71" s="16"/>
      <c r="P71" s="21"/>
    </row>
    <row r="72" spans="1:16" x14ac:dyDescent="0.3">
      <c r="A72" s="16"/>
      <c r="B72" s="16"/>
      <c r="C72" s="21"/>
      <c r="D72" s="17">
        <v>3</v>
      </c>
      <c r="E72" s="17">
        <v>3058</v>
      </c>
      <c r="F72" s="17">
        <v>1</v>
      </c>
      <c r="G72" s="17" t="s">
        <v>18</v>
      </c>
      <c r="H72" s="17">
        <v>10</v>
      </c>
      <c r="I72" s="17" t="str">
        <f t="shared" si="23"/>
        <v>10 ppm:2537A   1 ppm:3058</v>
      </c>
      <c r="J72" s="17">
        <v>302</v>
      </c>
      <c r="K72" s="44">
        <f t="shared" si="25"/>
        <v>0.25247524752475248</v>
      </c>
      <c r="L72" s="17">
        <f>RANK(J72,J70:J75,1)</f>
        <v>4</v>
      </c>
      <c r="M72" s="18"/>
      <c r="N72" s="18"/>
      <c r="O72" s="16"/>
      <c r="P72" s="21"/>
    </row>
    <row r="73" spans="1:16" x14ac:dyDescent="0.3">
      <c r="A73" s="16"/>
      <c r="B73" s="16"/>
      <c r="C73" s="21"/>
      <c r="D73" s="17">
        <v>4</v>
      </c>
      <c r="E73" s="17">
        <v>3058</v>
      </c>
      <c r="F73" s="17">
        <v>1.5</v>
      </c>
      <c r="G73" s="17" t="s">
        <v>18</v>
      </c>
      <c r="H73" s="17">
        <v>10</v>
      </c>
      <c r="I73" s="17" t="str">
        <f t="shared" si="23"/>
        <v>10 ppm:2537A   1.5 ppm:3058</v>
      </c>
      <c r="J73" s="17">
        <v>204</v>
      </c>
      <c r="K73" s="44">
        <f t="shared" si="25"/>
        <v>0.49504950495049505</v>
      </c>
      <c r="L73" s="17">
        <f>RANK(J73,J70:J75,1)</f>
        <v>3</v>
      </c>
      <c r="M73" s="18"/>
      <c r="N73" s="18"/>
      <c r="O73" s="16"/>
      <c r="P73" s="21"/>
    </row>
    <row r="74" spans="1:16" x14ac:dyDescent="0.3">
      <c r="A74" s="16"/>
      <c r="B74" s="16"/>
      <c r="C74" s="21"/>
      <c r="D74" s="17">
        <v>5</v>
      </c>
      <c r="E74" s="17">
        <v>3058</v>
      </c>
      <c r="F74" s="17">
        <v>2</v>
      </c>
      <c r="G74" s="17" t="s">
        <v>18</v>
      </c>
      <c r="H74" s="17">
        <v>10</v>
      </c>
      <c r="I74" s="17" t="str">
        <f t="shared" si="23"/>
        <v>10 ppm:2537A   2 ppm:3058</v>
      </c>
      <c r="J74" s="17">
        <v>137</v>
      </c>
      <c r="K74" s="44">
        <f t="shared" si="25"/>
        <v>0.66089108910891092</v>
      </c>
      <c r="L74" s="17">
        <f>RANK(J74,J70:J75,1)</f>
        <v>2</v>
      </c>
      <c r="M74" s="18"/>
      <c r="N74" s="18"/>
      <c r="O74" s="16"/>
      <c r="P74" s="21"/>
    </row>
    <row r="75" spans="1:16" x14ac:dyDescent="0.3">
      <c r="A75" s="16"/>
      <c r="B75" s="16"/>
      <c r="C75" s="23"/>
      <c r="D75" s="17">
        <v>6</v>
      </c>
      <c r="E75" s="17">
        <v>3058</v>
      </c>
      <c r="F75" s="17">
        <v>2.5</v>
      </c>
      <c r="G75" s="17" t="s">
        <v>18</v>
      </c>
      <c r="H75" s="17">
        <v>10</v>
      </c>
      <c r="I75" s="17" t="str">
        <f t="shared" si="23"/>
        <v>10 ppm:2537A   2.5 ppm:3058</v>
      </c>
      <c r="J75" s="17">
        <v>99.9</v>
      </c>
      <c r="K75" s="44">
        <f t="shared" si="25"/>
        <v>0.75272277227722773</v>
      </c>
      <c r="L75" s="17">
        <f>RANK(J75,J70:J75,1)</f>
        <v>1</v>
      </c>
      <c r="M75" s="18"/>
      <c r="N75" s="18"/>
      <c r="O75" s="16"/>
      <c r="P75" s="23"/>
    </row>
    <row r="76" spans="1:16" x14ac:dyDescent="0.3">
      <c r="A76" s="30">
        <v>44763</v>
      </c>
      <c r="B76" s="7">
        <v>13</v>
      </c>
      <c r="C76" s="10" t="s">
        <v>58</v>
      </c>
      <c r="D76" s="8">
        <v>1</v>
      </c>
      <c r="E76" s="8">
        <v>61610</v>
      </c>
      <c r="F76" s="8">
        <v>1.5</v>
      </c>
      <c r="G76" s="8">
        <v>18114</v>
      </c>
      <c r="H76" s="8">
        <v>15</v>
      </c>
      <c r="I76" s="8" t="str">
        <f t="shared" si="23"/>
        <v>15 ppm:18114   1.5 ppm:61610</v>
      </c>
      <c r="J76" s="8">
        <v>39</v>
      </c>
      <c r="K76" s="45">
        <f>+($J$76-J76)/$J$76</f>
        <v>0</v>
      </c>
      <c r="L76" s="8">
        <f>RANK(J76,J76:J81,1)</f>
        <v>3</v>
      </c>
      <c r="M76" s="9">
        <f>MAX(J76:J81)</f>
        <v>121</v>
      </c>
      <c r="N76" s="9">
        <f>MIN(J76:J81)</f>
        <v>31.9</v>
      </c>
      <c r="O76" s="7">
        <f t="shared" ref="O76" si="26">+(M76-N76)</f>
        <v>89.1</v>
      </c>
      <c r="P76" s="10" t="s">
        <v>60</v>
      </c>
    </row>
    <row r="77" spans="1:16" x14ac:dyDescent="0.3">
      <c r="A77" s="7"/>
      <c r="B77" s="7"/>
      <c r="C77" s="12"/>
      <c r="D77" s="8">
        <v>2</v>
      </c>
      <c r="E77" s="8">
        <v>61610</v>
      </c>
      <c r="F77" s="8">
        <v>1</v>
      </c>
      <c r="G77" s="8">
        <v>18114</v>
      </c>
      <c r="H77" s="8">
        <v>15</v>
      </c>
      <c r="I77" s="8" t="str">
        <f t="shared" si="23"/>
        <v>15 ppm:18114   1 ppm:61610</v>
      </c>
      <c r="J77" s="8">
        <v>52.9</v>
      </c>
      <c r="K77" s="45">
        <f t="shared" ref="K77:K81" si="27">+($J$76-J77)/$J$76</f>
        <v>-0.35641025641025637</v>
      </c>
      <c r="L77" s="8">
        <f>RANK(J77,J76:J81,1)</f>
        <v>4</v>
      </c>
      <c r="M77" s="9"/>
      <c r="N77" s="9"/>
      <c r="O77" s="7"/>
      <c r="P77" s="12"/>
    </row>
    <row r="78" spans="1:16" x14ac:dyDescent="0.3">
      <c r="A78" s="7"/>
      <c r="B78" s="7"/>
      <c r="C78" s="12"/>
      <c r="D78" s="8">
        <v>3</v>
      </c>
      <c r="E78" s="8">
        <v>61610</v>
      </c>
      <c r="F78" s="8">
        <v>0.5</v>
      </c>
      <c r="G78" s="8">
        <v>18114</v>
      </c>
      <c r="H78" s="8">
        <v>15</v>
      </c>
      <c r="I78" s="8" t="str">
        <f t="shared" si="23"/>
        <v>15 ppm:18114   0.5 ppm:61610</v>
      </c>
      <c r="J78" s="8">
        <v>121</v>
      </c>
      <c r="K78" s="45">
        <f t="shared" si="27"/>
        <v>-2.1025641025641026</v>
      </c>
      <c r="L78" s="8">
        <f>RANK(J78,J76:J81,1)</f>
        <v>6</v>
      </c>
      <c r="M78" s="9"/>
      <c r="N78" s="9"/>
      <c r="O78" s="7"/>
      <c r="P78" s="12"/>
    </row>
    <row r="79" spans="1:16" x14ac:dyDescent="0.3">
      <c r="A79" s="7"/>
      <c r="B79" s="7"/>
      <c r="C79" s="12"/>
      <c r="D79" s="8">
        <v>4</v>
      </c>
      <c r="E79" s="8">
        <v>61610</v>
      </c>
      <c r="F79" s="8">
        <v>1</v>
      </c>
      <c r="G79" s="8">
        <v>18114</v>
      </c>
      <c r="H79" s="8">
        <v>10</v>
      </c>
      <c r="I79" s="8" t="str">
        <f t="shared" si="23"/>
        <v>10 ppm:18114   1 ppm:61610</v>
      </c>
      <c r="J79" s="8">
        <v>65.8</v>
      </c>
      <c r="K79" s="45">
        <f t="shared" si="27"/>
        <v>-0.68717948717948707</v>
      </c>
      <c r="L79" s="8">
        <f>RANK(J79,J76:J81,1)</f>
        <v>5</v>
      </c>
      <c r="M79" s="9"/>
      <c r="N79" s="9"/>
      <c r="O79" s="7"/>
      <c r="P79" s="12"/>
    </row>
    <row r="80" spans="1:16" x14ac:dyDescent="0.3">
      <c r="A80" s="7"/>
      <c r="B80" s="7"/>
      <c r="C80" s="12"/>
      <c r="D80" s="8">
        <v>5</v>
      </c>
      <c r="E80" s="8">
        <v>61610</v>
      </c>
      <c r="F80" s="8">
        <v>1</v>
      </c>
      <c r="G80" s="8">
        <v>18114</v>
      </c>
      <c r="H80" s="8">
        <v>20</v>
      </c>
      <c r="I80" s="8" t="str">
        <f t="shared" si="23"/>
        <v>20 ppm:18114   1 ppm:61610</v>
      </c>
      <c r="J80" s="8">
        <v>34.799999999999997</v>
      </c>
      <c r="K80" s="45">
        <f t="shared" si="27"/>
        <v>0.10769230769230777</v>
      </c>
      <c r="L80" s="8">
        <f>RANK(J80,J76:J81,1)</f>
        <v>2</v>
      </c>
      <c r="M80" s="9"/>
      <c r="N80" s="9"/>
      <c r="O80" s="7"/>
      <c r="P80" s="12"/>
    </row>
    <row r="81" spans="1:16" x14ac:dyDescent="0.3">
      <c r="A81" s="7"/>
      <c r="B81" s="7"/>
      <c r="C81" s="14"/>
      <c r="D81" s="8">
        <v>6</v>
      </c>
      <c r="E81" s="8">
        <v>61610</v>
      </c>
      <c r="F81" s="8">
        <v>1</v>
      </c>
      <c r="G81" s="8">
        <v>18114</v>
      </c>
      <c r="H81" s="8">
        <v>30</v>
      </c>
      <c r="I81" s="8" t="str">
        <f t="shared" si="23"/>
        <v>30 ppm:18114   1 ppm:61610</v>
      </c>
      <c r="J81" s="8">
        <v>31.9</v>
      </c>
      <c r="K81" s="45">
        <f t="shared" si="27"/>
        <v>0.1820512820512821</v>
      </c>
      <c r="L81" s="8">
        <f>RANK(J81,J76:J81,1)</f>
        <v>1</v>
      </c>
      <c r="M81" s="9"/>
      <c r="N81" s="9"/>
      <c r="O81" s="7"/>
      <c r="P81" s="14"/>
    </row>
    <row r="82" spans="1:16" x14ac:dyDescent="0.3">
      <c r="A82" s="31">
        <v>44776</v>
      </c>
      <c r="B82" s="16">
        <v>14</v>
      </c>
      <c r="C82" s="19" t="s">
        <v>58</v>
      </c>
      <c r="D82" s="17">
        <v>1</v>
      </c>
      <c r="E82" s="36" t="s">
        <v>16</v>
      </c>
      <c r="F82" s="36">
        <v>0</v>
      </c>
      <c r="G82" s="36" t="s">
        <v>16</v>
      </c>
      <c r="H82" s="36">
        <v>0</v>
      </c>
      <c r="I82" s="17" t="str">
        <f t="shared" si="23"/>
        <v>0 ppm:blank   0 ppm:blank</v>
      </c>
      <c r="J82" s="17">
        <v>322</v>
      </c>
      <c r="K82" s="44">
        <f t="shared" ref="K82:K87" si="28">+($J$82-J82)/$J$82</f>
        <v>0</v>
      </c>
      <c r="L82" s="17">
        <f>RANK(J82,J82:J87,1)</f>
        <v>6</v>
      </c>
      <c r="M82" s="18">
        <f>MAX(J82:J87)</f>
        <v>322</v>
      </c>
      <c r="N82" s="18">
        <f>MIN(J82:J87)</f>
        <v>43.1</v>
      </c>
      <c r="O82" s="16">
        <f t="shared" ref="O82" si="29">+(M82-N82)</f>
        <v>278.89999999999998</v>
      </c>
      <c r="P82" s="19" t="s">
        <v>61</v>
      </c>
    </row>
    <row r="83" spans="1:16" x14ac:dyDescent="0.3">
      <c r="A83" s="16"/>
      <c r="B83" s="16"/>
      <c r="C83" s="21"/>
      <c r="D83" s="17">
        <v>2</v>
      </c>
      <c r="E83" s="36">
        <v>8181</v>
      </c>
      <c r="F83" s="36">
        <v>1</v>
      </c>
      <c r="G83" s="36" t="s">
        <v>18</v>
      </c>
      <c r="H83" s="36">
        <v>15</v>
      </c>
      <c r="I83" s="17" t="str">
        <f t="shared" si="23"/>
        <v>15 ppm:2537A   1 ppm:8181</v>
      </c>
      <c r="J83" s="17">
        <v>108</v>
      </c>
      <c r="K83" s="44">
        <f t="shared" si="28"/>
        <v>0.6645962732919255</v>
      </c>
      <c r="L83" s="17">
        <f>RANK(J83,J82:J87,1)</f>
        <v>5</v>
      </c>
      <c r="M83" s="18"/>
      <c r="N83" s="18"/>
      <c r="O83" s="16"/>
      <c r="P83" s="21"/>
    </row>
    <row r="84" spans="1:16" x14ac:dyDescent="0.3">
      <c r="A84" s="16"/>
      <c r="B84" s="16"/>
      <c r="C84" s="21"/>
      <c r="D84" s="17">
        <v>3</v>
      </c>
      <c r="E84" s="36">
        <v>8181</v>
      </c>
      <c r="F84" s="36">
        <v>1</v>
      </c>
      <c r="G84" s="36">
        <v>1580</v>
      </c>
      <c r="H84" s="36">
        <v>15</v>
      </c>
      <c r="I84" s="17" t="str">
        <f t="shared" si="23"/>
        <v>15 ppm:1580   1 ppm:8181</v>
      </c>
      <c r="J84" s="17">
        <v>96</v>
      </c>
      <c r="K84" s="44">
        <f t="shared" si="28"/>
        <v>0.70186335403726707</v>
      </c>
      <c r="L84" s="17">
        <f>RANK(J84,J82:J87,1)</f>
        <v>4</v>
      </c>
      <c r="M84" s="18"/>
      <c r="N84" s="18"/>
      <c r="O84" s="16"/>
      <c r="P84" s="21"/>
    </row>
    <row r="85" spans="1:16" x14ac:dyDescent="0.3">
      <c r="A85" s="16"/>
      <c r="B85" s="16"/>
      <c r="C85" s="21"/>
      <c r="D85" s="17">
        <v>4</v>
      </c>
      <c r="E85" s="36">
        <v>8181</v>
      </c>
      <c r="F85" s="36">
        <v>1</v>
      </c>
      <c r="G85" s="36">
        <v>18114</v>
      </c>
      <c r="H85" s="36">
        <v>15</v>
      </c>
      <c r="I85" s="17" t="str">
        <f t="shared" si="23"/>
        <v>15 ppm:18114   1 ppm:8181</v>
      </c>
      <c r="J85" s="17">
        <v>91.4</v>
      </c>
      <c r="K85" s="44">
        <f t="shared" si="28"/>
        <v>0.71614906832298131</v>
      </c>
      <c r="L85" s="17">
        <f>RANK(J85,J82:J87,1)</f>
        <v>3</v>
      </c>
      <c r="M85" s="18"/>
      <c r="N85" s="18"/>
      <c r="O85" s="16"/>
      <c r="P85" s="21"/>
    </row>
    <row r="86" spans="1:16" x14ac:dyDescent="0.3">
      <c r="A86" s="16"/>
      <c r="B86" s="16"/>
      <c r="C86" s="21"/>
      <c r="D86" s="17">
        <v>5</v>
      </c>
      <c r="E86" s="36">
        <v>7878</v>
      </c>
      <c r="F86" s="36">
        <v>1</v>
      </c>
      <c r="G86" s="36">
        <v>18114</v>
      </c>
      <c r="H86" s="36">
        <v>15</v>
      </c>
      <c r="I86" s="17" t="str">
        <f t="shared" si="23"/>
        <v>15 ppm:18114   1 ppm:7878</v>
      </c>
      <c r="J86" s="17">
        <v>43.1</v>
      </c>
      <c r="K86" s="44">
        <f t="shared" si="28"/>
        <v>0.86614906832298133</v>
      </c>
      <c r="L86" s="17">
        <f>RANK(J86,J82:J87,1)</f>
        <v>1</v>
      </c>
      <c r="M86" s="18"/>
      <c r="N86" s="18"/>
      <c r="O86" s="16"/>
      <c r="P86" s="21"/>
    </row>
    <row r="87" spans="1:16" x14ac:dyDescent="0.3">
      <c r="A87" s="16"/>
      <c r="B87" s="16"/>
      <c r="C87" s="23"/>
      <c r="D87" s="17">
        <v>6</v>
      </c>
      <c r="E87" s="36">
        <v>61610</v>
      </c>
      <c r="F87" s="36">
        <v>1</v>
      </c>
      <c r="G87" s="36">
        <v>18114</v>
      </c>
      <c r="H87" s="36">
        <v>15</v>
      </c>
      <c r="I87" s="17" t="str">
        <f t="shared" si="23"/>
        <v>15 ppm:18114   1 ppm:61610</v>
      </c>
      <c r="J87" s="17">
        <v>60.4</v>
      </c>
      <c r="K87" s="44">
        <f t="shared" si="28"/>
        <v>0.81242236024844727</v>
      </c>
      <c r="L87" s="17">
        <f>RANK(J87,J82:J87,1)</f>
        <v>2</v>
      </c>
      <c r="M87" s="18"/>
      <c r="N87" s="18"/>
      <c r="O87" s="16"/>
      <c r="P87" s="23"/>
    </row>
    <row r="88" spans="1:16" ht="14.4" customHeight="1" x14ac:dyDescent="0.3">
      <c r="A88" s="46">
        <v>44776</v>
      </c>
      <c r="B88" s="33">
        <v>15</v>
      </c>
      <c r="C88" s="10" t="s">
        <v>58</v>
      </c>
      <c r="D88" s="8">
        <v>1</v>
      </c>
      <c r="E88" s="8" t="s">
        <v>16</v>
      </c>
      <c r="F88" s="8">
        <v>0</v>
      </c>
      <c r="G88" s="8" t="s">
        <v>16</v>
      </c>
      <c r="H88" s="8">
        <v>0</v>
      </c>
      <c r="I88" s="8" t="str">
        <f t="shared" si="23"/>
        <v>0 ppm:blank   0 ppm:blank</v>
      </c>
      <c r="J88" s="8">
        <v>371</v>
      </c>
      <c r="K88" s="45">
        <f t="shared" ref="K88:K93" si="30">+($J$88-J88)/$J$88</f>
        <v>0</v>
      </c>
      <c r="L88" s="8">
        <f>RANK(J88,J88:J93,1)</f>
        <v>6</v>
      </c>
      <c r="M88" s="10">
        <f>MAX(J88:J93)</f>
        <v>371</v>
      </c>
      <c r="N88" s="10">
        <f>MIN(J88:J93)</f>
        <v>77.3</v>
      </c>
      <c r="O88" s="33">
        <f>+(M88-N88)</f>
        <v>293.7</v>
      </c>
      <c r="P88" s="10" t="s">
        <v>62</v>
      </c>
    </row>
    <row r="89" spans="1:16" x14ac:dyDescent="0.3">
      <c r="A89" s="47"/>
      <c r="B89" s="34"/>
      <c r="C89" s="12"/>
      <c r="D89" s="8">
        <v>2</v>
      </c>
      <c r="E89" s="8">
        <v>8181</v>
      </c>
      <c r="F89" s="8">
        <v>1.5</v>
      </c>
      <c r="G89" s="8">
        <v>18114</v>
      </c>
      <c r="H89" s="8">
        <v>15</v>
      </c>
      <c r="I89" s="8" t="str">
        <f t="shared" si="23"/>
        <v>15 ppm:18114   1.5 ppm:8181</v>
      </c>
      <c r="J89" s="8">
        <v>104</v>
      </c>
      <c r="K89" s="45">
        <f t="shared" si="30"/>
        <v>0.71967654986522911</v>
      </c>
      <c r="L89" s="8">
        <f>RANK(J89,J88:J93,1)</f>
        <v>3</v>
      </c>
      <c r="M89" s="12"/>
      <c r="N89" s="12"/>
      <c r="O89" s="34"/>
      <c r="P89" s="12"/>
    </row>
    <row r="90" spans="1:16" x14ac:dyDescent="0.3">
      <c r="A90" s="47"/>
      <c r="B90" s="34"/>
      <c r="C90" s="12"/>
      <c r="D90" s="8">
        <v>3</v>
      </c>
      <c r="E90" s="8">
        <v>8181</v>
      </c>
      <c r="F90" s="8">
        <v>1</v>
      </c>
      <c r="G90" s="8">
        <v>18114</v>
      </c>
      <c r="H90" s="8">
        <v>15</v>
      </c>
      <c r="I90" s="8" t="str">
        <f t="shared" si="23"/>
        <v>15 ppm:18114   1 ppm:8181</v>
      </c>
      <c r="J90" s="8">
        <v>116</v>
      </c>
      <c r="K90" s="45">
        <f t="shared" si="30"/>
        <v>0.68733153638814015</v>
      </c>
      <c r="L90" s="8">
        <f>RANK(J90,J88:J93,1)</f>
        <v>4</v>
      </c>
      <c r="M90" s="12"/>
      <c r="N90" s="12"/>
      <c r="O90" s="34"/>
      <c r="P90" s="12"/>
    </row>
    <row r="91" spans="1:16" x14ac:dyDescent="0.3">
      <c r="A91" s="47"/>
      <c r="B91" s="34"/>
      <c r="C91" s="12"/>
      <c r="D91" s="8">
        <v>4</v>
      </c>
      <c r="E91" s="8">
        <v>8181</v>
      </c>
      <c r="F91" s="8">
        <v>0.5</v>
      </c>
      <c r="G91" s="8">
        <v>18114</v>
      </c>
      <c r="H91" s="8">
        <v>15</v>
      </c>
      <c r="I91" s="8" t="str">
        <f t="shared" si="23"/>
        <v>15 ppm:18114   0.5 ppm:8181</v>
      </c>
      <c r="J91" s="8">
        <v>129</v>
      </c>
      <c r="K91" s="45">
        <f t="shared" si="30"/>
        <v>0.65229110512129385</v>
      </c>
      <c r="L91" s="8">
        <f>RANK(J91,J88:J93,1)</f>
        <v>5</v>
      </c>
      <c r="M91" s="12"/>
      <c r="N91" s="12"/>
      <c r="O91" s="34"/>
      <c r="P91" s="12"/>
    </row>
    <row r="92" spans="1:16" x14ac:dyDescent="0.3">
      <c r="A92" s="47"/>
      <c r="B92" s="34"/>
      <c r="C92" s="12"/>
      <c r="D92" s="8">
        <v>5</v>
      </c>
      <c r="E92" s="8">
        <v>8181</v>
      </c>
      <c r="F92" s="8">
        <v>0.5</v>
      </c>
      <c r="G92" s="8">
        <v>18114</v>
      </c>
      <c r="H92" s="8">
        <v>20</v>
      </c>
      <c r="I92" s="8" t="str">
        <f t="shared" si="23"/>
        <v>20 ppm:18114   0.5 ppm:8181</v>
      </c>
      <c r="J92" s="8">
        <v>100</v>
      </c>
      <c r="K92" s="45">
        <f t="shared" si="30"/>
        <v>0.73045822102425872</v>
      </c>
      <c r="L92" s="8">
        <f>RANK(J92,J88:J93,1)</f>
        <v>2</v>
      </c>
      <c r="M92" s="12"/>
      <c r="N92" s="12"/>
      <c r="O92" s="34"/>
      <c r="P92" s="12"/>
    </row>
    <row r="93" spans="1:16" x14ac:dyDescent="0.3">
      <c r="A93" s="48"/>
      <c r="B93" s="35"/>
      <c r="C93" s="14"/>
      <c r="D93" s="8">
        <v>6</v>
      </c>
      <c r="E93" s="8">
        <v>8181</v>
      </c>
      <c r="F93" s="8">
        <v>0.5</v>
      </c>
      <c r="G93" s="8">
        <v>18114</v>
      </c>
      <c r="H93" s="8">
        <v>30</v>
      </c>
      <c r="I93" s="8" t="str">
        <f t="shared" si="23"/>
        <v>30 ppm:18114   0.5 ppm:8181</v>
      </c>
      <c r="J93" s="8">
        <v>77.3</v>
      </c>
      <c r="K93" s="45">
        <f t="shared" si="30"/>
        <v>0.79164420485175202</v>
      </c>
      <c r="L93" s="8">
        <f>RANK(J93,J88:J93,1)</f>
        <v>1</v>
      </c>
      <c r="M93" s="14"/>
      <c r="N93" s="14"/>
      <c r="O93" s="35"/>
      <c r="P93" s="14"/>
    </row>
    <row r="94" spans="1:16" x14ac:dyDescent="0.3">
      <c r="A94" s="31">
        <v>44776</v>
      </c>
      <c r="B94" s="16">
        <v>16</v>
      </c>
      <c r="C94" s="19" t="s">
        <v>58</v>
      </c>
      <c r="D94" s="17">
        <v>1</v>
      </c>
      <c r="E94" s="17" t="s">
        <v>16</v>
      </c>
      <c r="F94" s="17">
        <v>0</v>
      </c>
      <c r="G94" s="17" t="s">
        <v>16</v>
      </c>
      <c r="H94" s="17">
        <v>0</v>
      </c>
      <c r="I94" s="17" t="str">
        <f t="shared" si="23"/>
        <v>0 ppm:blank   0 ppm:blank</v>
      </c>
      <c r="J94" s="17">
        <v>552</v>
      </c>
      <c r="K94" s="44">
        <f>+($J$94-J94)/$J$94</f>
        <v>0</v>
      </c>
      <c r="L94" s="17">
        <f>RANK(J94,J94:J99,1)</f>
        <v>6</v>
      </c>
      <c r="M94" s="18">
        <f>MAX(J94:J99)</f>
        <v>552</v>
      </c>
      <c r="N94" s="18">
        <f>MIN(J94:J99)</f>
        <v>40.700000000000003</v>
      </c>
      <c r="O94" s="16">
        <f>+(M94-N94)</f>
        <v>511.3</v>
      </c>
      <c r="P94" s="19" t="s">
        <v>63</v>
      </c>
    </row>
    <row r="95" spans="1:16" x14ac:dyDescent="0.3">
      <c r="A95" s="16"/>
      <c r="B95" s="16"/>
      <c r="C95" s="21"/>
      <c r="D95" s="17">
        <v>2</v>
      </c>
      <c r="E95" s="36">
        <v>61610</v>
      </c>
      <c r="F95" s="36">
        <v>1.5</v>
      </c>
      <c r="G95" s="36">
        <v>18114</v>
      </c>
      <c r="H95" s="36">
        <v>15</v>
      </c>
      <c r="I95" s="17" t="str">
        <f t="shared" si="23"/>
        <v>15 ppm:18114   1.5 ppm:61610</v>
      </c>
      <c r="J95" s="17">
        <v>60.7</v>
      </c>
      <c r="K95" s="44">
        <f t="shared" ref="K95:K99" si="31">+($J$94-J95)/$J$94</f>
        <v>0.890036231884058</v>
      </c>
      <c r="L95" s="17">
        <f>RANK(J95,J94:J99,1)</f>
        <v>3</v>
      </c>
      <c r="M95" s="18"/>
      <c r="N95" s="18"/>
      <c r="O95" s="16"/>
      <c r="P95" s="21"/>
    </row>
    <row r="96" spans="1:16" x14ac:dyDescent="0.3">
      <c r="A96" s="16"/>
      <c r="B96" s="16"/>
      <c r="C96" s="21"/>
      <c r="D96" s="17">
        <v>3</v>
      </c>
      <c r="E96" s="36">
        <v>61610</v>
      </c>
      <c r="F96" s="36">
        <v>1</v>
      </c>
      <c r="G96" s="36">
        <v>18114</v>
      </c>
      <c r="H96" s="36">
        <v>15</v>
      </c>
      <c r="I96" s="17" t="str">
        <f t="shared" si="23"/>
        <v>15 ppm:18114   1 ppm:61610</v>
      </c>
      <c r="J96" s="17">
        <v>65.5</v>
      </c>
      <c r="K96" s="44">
        <f t="shared" si="31"/>
        <v>0.8813405797101449</v>
      </c>
      <c r="L96" s="17">
        <f>RANK(J96,J94:J99,1)</f>
        <v>4</v>
      </c>
      <c r="M96" s="18"/>
      <c r="N96" s="18"/>
      <c r="O96" s="16"/>
      <c r="P96" s="21"/>
    </row>
    <row r="97" spans="1:16" x14ac:dyDescent="0.3">
      <c r="A97" s="16"/>
      <c r="B97" s="16"/>
      <c r="C97" s="21"/>
      <c r="D97" s="17">
        <v>4</v>
      </c>
      <c r="E97" s="36">
        <v>61610</v>
      </c>
      <c r="F97" s="36">
        <v>0.5</v>
      </c>
      <c r="G97" s="36">
        <v>18114</v>
      </c>
      <c r="H97" s="36">
        <v>15</v>
      </c>
      <c r="I97" s="17" t="str">
        <f t="shared" si="23"/>
        <v>15 ppm:18114   0.5 ppm:61610</v>
      </c>
      <c r="J97" s="17">
        <v>95</v>
      </c>
      <c r="K97" s="44">
        <f t="shared" si="31"/>
        <v>0.82789855072463769</v>
      </c>
      <c r="L97" s="17">
        <f>RANK(J97,J94:J99,1)</f>
        <v>5</v>
      </c>
      <c r="M97" s="18"/>
      <c r="N97" s="18"/>
      <c r="O97" s="16"/>
      <c r="P97" s="21"/>
    </row>
    <row r="98" spans="1:16" x14ac:dyDescent="0.3">
      <c r="A98" s="16"/>
      <c r="B98" s="16"/>
      <c r="C98" s="21"/>
      <c r="D98" s="17">
        <v>5</v>
      </c>
      <c r="E98" s="36">
        <v>61610</v>
      </c>
      <c r="F98" s="36">
        <v>0.5</v>
      </c>
      <c r="G98" s="36">
        <v>18114</v>
      </c>
      <c r="H98" s="36">
        <v>20</v>
      </c>
      <c r="I98" s="17" t="str">
        <f t="shared" si="23"/>
        <v>20 ppm:18114   0.5 ppm:61610</v>
      </c>
      <c r="J98" s="17">
        <v>43.4</v>
      </c>
      <c r="K98" s="44">
        <f t="shared" si="31"/>
        <v>0.92137681159420293</v>
      </c>
      <c r="L98" s="17">
        <f>RANK(J98,J94:J99,1)</f>
        <v>2</v>
      </c>
      <c r="M98" s="18"/>
      <c r="N98" s="18"/>
      <c r="O98" s="16"/>
      <c r="P98" s="21"/>
    </row>
    <row r="99" spans="1:16" x14ac:dyDescent="0.3">
      <c r="A99" s="16"/>
      <c r="B99" s="16"/>
      <c r="C99" s="23"/>
      <c r="D99" s="17">
        <v>6</v>
      </c>
      <c r="E99" s="36">
        <v>61610</v>
      </c>
      <c r="F99" s="36">
        <v>0.5</v>
      </c>
      <c r="G99" s="36">
        <v>18114</v>
      </c>
      <c r="H99" s="36">
        <v>30</v>
      </c>
      <c r="I99" s="17" t="str">
        <f t="shared" si="23"/>
        <v>30 ppm:18114   0.5 ppm:61610</v>
      </c>
      <c r="J99" s="17">
        <v>40.700000000000003</v>
      </c>
      <c r="K99" s="44">
        <f t="shared" si="31"/>
        <v>0.92626811594202896</v>
      </c>
      <c r="L99" s="17">
        <f>RANK(J99,J94:J99,1)</f>
        <v>1</v>
      </c>
      <c r="M99" s="18"/>
      <c r="N99" s="18"/>
      <c r="O99" s="16"/>
      <c r="P99" s="23"/>
    </row>
    <row r="100" spans="1:16" x14ac:dyDescent="0.3">
      <c r="A100" s="30">
        <v>44776</v>
      </c>
      <c r="B100" s="7">
        <v>17</v>
      </c>
      <c r="C100" s="10" t="s">
        <v>58</v>
      </c>
      <c r="D100" s="8">
        <v>1</v>
      </c>
      <c r="E100" s="8" t="s">
        <v>16</v>
      </c>
      <c r="F100" s="8">
        <v>0</v>
      </c>
      <c r="G100" s="8" t="s">
        <v>16</v>
      </c>
      <c r="H100" s="8">
        <v>0</v>
      </c>
      <c r="I100" s="8" t="str">
        <f t="shared" si="23"/>
        <v>0 ppm:blank   0 ppm:blank</v>
      </c>
      <c r="J100" s="8">
        <v>346</v>
      </c>
      <c r="K100" s="45">
        <f>+($J$100-J100)/$J$100</f>
        <v>0</v>
      </c>
      <c r="L100" s="8">
        <f>RANK(J100,J100:J105,1)</f>
        <v>6</v>
      </c>
      <c r="M100" s="10">
        <f>MAX(J100:J105)</f>
        <v>346</v>
      </c>
      <c r="N100" s="10">
        <f>MIN(J100:J105)</f>
        <v>37.6</v>
      </c>
      <c r="O100" s="33">
        <f>+(M100-N100)</f>
        <v>308.39999999999998</v>
      </c>
      <c r="P100" s="10" t="s">
        <v>64</v>
      </c>
    </row>
    <row r="101" spans="1:16" x14ac:dyDescent="0.3">
      <c r="A101" s="7"/>
      <c r="B101" s="7"/>
      <c r="C101" s="12"/>
      <c r="D101" s="8">
        <v>2</v>
      </c>
      <c r="E101" s="8">
        <v>7878</v>
      </c>
      <c r="F101" s="8">
        <v>1.5</v>
      </c>
      <c r="G101" s="8">
        <v>18114</v>
      </c>
      <c r="H101" s="8">
        <v>15</v>
      </c>
      <c r="I101" s="8" t="str">
        <f t="shared" si="23"/>
        <v>15 ppm:18114   1.5 ppm:7878</v>
      </c>
      <c r="J101" s="8">
        <v>37.6</v>
      </c>
      <c r="K101" s="45">
        <f t="shared" ref="K101:K105" si="32">+($J$100-J101)/$J$100</f>
        <v>0.89132947976878607</v>
      </c>
      <c r="L101" s="8">
        <f>RANK(J101,J100:J105,1)</f>
        <v>1</v>
      </c>
      <c r="M101" s="12"/>
      <c r="N101" s="12"/>
      <c r="O101" s="34"/>
      <c r="P101" s="12"/>
    </row>
    <row r="102" spans="1:16" x14ac:dyDescent="0.3">
      <c r="A102" s="7"/>
      <c r="B102" s="7"/>
      <c r="C102" s="12"/>
      <c r="D102" s="8">
        <v>3</v>
      </c>
      <c r="E102" s="8">
        <v>7878</v>
      </c>
      <c r="F102" s="8">
        <v>1</v>
      </c>
      <c r="G102" s="8">
        <v>18114</v>
      </c>
      <c r="H102" s="8">
        <v>15</v>
      </c>
      <c r="I102" s="8" t="str">
        <f t="shared" si="23"/>
        <v>15 ppm:18114   1 ppm:7878</v>
      </c>
      <c r="J102" s="8">
        <v>52.8</v>
      </c>
      <c r="K102" s="45">
        <f t="shared" si="32"/>
        <v>0.8473988439306358</v>
      </c>
      <c r="L102" s="8">
        <f>RANK(J102,J100:J105,1)</f>
        <v>3</v>
      </c>
      <c r="M102" s="12"/>
      <c r="N102" s="12"/>
      <c r="O102" s="34"/>
      <c r="P102" s="12"/>
    </row>
    <row r="103" spans="1:16" x14ac:dyDescent="0.3">
      <c r="A103" s="7"/>
      <c r="B103" s="7"/>
      <c r="C103" s="12"/>
      <c r="D103" s="8">
        <v>4</v>
      </c>
      <c r="E103" s="8">
        <v>7878</v>
      </c>
      <c r="F103" s="8">
        <v>0.5</v>
      </c>
      <c r="G103" s="8">
        <v>18114</v>
      </c>
      <c r="H103" s="8">
        <v>15</v>
      </c>
      <c r="I103" s="8" t="str">
        <f t="shared" si="23"/>
        <v>15 ppm:18114   0.5 ppm:7878</v>
      </c>
      <c r="J103" s="8">
        <v>88</v>
      </c>
      <c r="K103" s="45">
        <f t="shared" si="32"/>
        <v>0.74566473988439308</v>
      </c>
      <c r="L103" s="8">
        <f>RANK(J103,J100:J105,1)</f>
        <v>5</v>
      </c>
      <c r="M103" s="12"/>
      <c r="N103" s="12"/>
      <c r="O103" s="34"/>
      <c r="P103" s="12"/>
    </row>
    <row r="104" spans="1:16" x14ac:dyDescent="0.3">
      <c r="A104" s="7"/>
      <c r="B104" s="7"/>
      <c r="C104" s="12"/>
      <c r="D104" s="8">
        <v>5</v>
      </c>
      <c r="E104" s="8">
        <v>7878</v>
      </c>
      <c r="F104" s="8">
        <v>0.5</v>
      </c>
      <c r="G104" s="8">
        <v>18114</v>
      </c>
      <c r="H104" s="8">
        <v>20</v>
      </c>
      <c r="I104" s="8" t="str">
        <f t="shared" si="23"/>
        <v>20 ppm:18114   0.5 ppm:7878</v>
      </c>
      <c r="J104" s="8">
        <v>64.8</v>
      </c>
      <c r="K104" s="45">
        <f t="shared" si="32"/>
        <v>0.81271676300578033</v>
      </c>
      <c r="L104" s="8">
        <f>RANK(J104,J100:J105,1)</f>
        <v>4</v>
      </c>
      <c r="M104" s="12"/>
      <c r="N104" s="12"/>
      <c r="O104" s="34"/>
      <c r="P104" s="12"/>
    </row>
    <row r="105" spans="1:16" x14ac:dyDescent="0.3">
      <c r="A105" s="7"/>
      <c r="B105" s="7"/>
      <c r="C105" s="14"/>
      <c r="D105" s="8">
        <v>6</v>
      </c>
      <c r="E105" s="8">
        <v>7878</v>
      </c>
      <c r="F105" s="8">
        <v>0.5</v>
      </c>
      <c r="G105" s="8">
        <v>18114</v>
      </c>
      <c r="H105" s="8">
        <v>30</v>
      </c>
      <c r="I105" s="8" t="str">
        <f t="shared" si="23"/>
        <v>30 ppm:18114   0.5 ppm:7878</v>
      </c>
      <c r="J105" s="8">
        <v>45</v>
      </c>
      <c r="K105" s="45">
        <f t="shared" si="32"/>
        <v>0.86994219653179194</v>
      </c>
      <c r="L105" s="8">
        <f>RANK(J105,J100:J105,1)</f>
        <v>2</v>
      </c>
      <c r="M105" s="14"/>
      <c r="N105" s="14"/>
      <c r="O105" s="35"/>
      <c r="P105" s="14"/>
    </row>
    <row r="106" spans="1:16" x14ac:dyDescent="0.3">
      <c r="A106" s="31">
        <v>44776</v>
      </c>
      <c r="B106" s="16">
        <v>18</v>
      </c>
      <c r="C106" s="19" t="s">
        <v>65</v>
      </c>
      <c r="D106" s="17">
        <v>1</v>
      </c>
      <c r="E106" s="17" t="s">
        <v>16</v>
      </c>
      <c r="F106" s="17">
        <v>0</v>
      </c>
      <c r="G106" s="17" t="s">
        <v>16</v>
      </c>
      <c r="H106" s="17">
        <v>0</v>
      </c>
      <c r="I106" s="17" t="str">
        <f t="shared" si="23"/>
        <v>0 ppm:blank   0 ppm:blank</v>
      </c>
      <c r="J106" s="17">
        <v>533</v>
      </c>
      <c r="K106" s="44">
        <f>+($J$106-J106)/$J$106</f>
        <v>0</v>
      </c>
      <c r="L106" s="17">
        <f>RANK(J106,J106:J111,1)</f>
        <v>6</v>
      </c>
      <c r="M106" s="18">
        <f>MAX(J106:J111)</f>
        <v>533</v>
      </c>
      <c r="N106" s="18">
        <f>MIN(J106:J111)</f>
        <v>151</v>
      </c>
      <c r="O106" s="16">
        <f>+(M106-N106)</f>
        <v>382</v>
      </c>
      <c r="P106" s="19" t="s">
        <v>66</v>
      </c>
    </row>
    <row r="107" spans="1:16" x14ac:dyDescent="0.3">
      <c r="A107" s="16"/>
      <c r="B107" s="16"/>
      <c r="C107" s="21"/>
      <c r="D107" s="17">
        <v>2</v>
      </c>
      <c r="E107" s="17">
        <v>8181</v>
      </c>
      <c r="F107" s="17">
        <v>0.5</v>
      </c>
      <c r="G107" s="17" t="s">
        <v>18</v>
      </c>
      <c r="H107" s="17">
        <v>30</v>
      </c>
      <c r="I107" s="17" t="str">
        <f t="shared" si="23"/>
        <v>30 ppm:2537A   0.5 ppm:8181</v>
      </c>
      <c r="J107" s="17">
        <v>151</v>
      </c>
      <c r="K107" s="44">
        <f t="shared" ref="K107:K111" si="33">+($J$106-J107)/$J$106</f>
        <v>0.71669793621013134</v>
      </c>
      <c r="L107" s="17">
        <f>RANK(J107,J106:J111,1)</f>
        <v>1</v>
      </c>
      <c r="M107" s="18"/>
      <c r="N107" s="18"/>
      <c r="O107" s="16"/>
      <c r="P107" s="21"/>
    </row>
    <row r="108" spans="1:16" x14ac:dyDescent="0.3">
      <c r="A108" s="16"/>
      <c r="B108" s="16"/>
      <c r="C108" s="21"/>
      <c r="D108" s="17">
        <v>3</v>
      </c>
      <c r="E108" s="17">
        <v>8181</v>
      </c>
      <c r="F108" s="17">
        <v>0.5</v>
      </c>
      <c r="G108" s="17" t="s">
        <v>18</v>
      </c>
      <c r="H108" s="17">
        <v>20</v>
      </c>
      <c r="I108" s="17" t="str">
        <f t="shared" si="23"/>
        <v>20 ppm:2537A   0.5 ppm:8181</v>
      </c>
      <c r="J108" s="17">
        <v>172</v>
      </c>
      <c r="K108" s="44">
        <f t="shared" si="33"/>
        <v>0.67729831144465291</v>
      </c>
      <c r="L108" s="17">
        <f>RANK(J108,J106:J111,1)</f>
        <v>2</v>
      </c>
      <c r="M108" s="18"/>
      <c r="N108" s="18"/>
      <c r="O108" s="16"/>
      <c r="P108" s="21"/>
    </row>
    <row r="109" spans="1:16" x14ac:dyDescent="0.3">
      <c r="A109" s="16"/>
      <c r="B109" s="16"/>
      <c r="C109" s="21"/>
      <c r="D109" s="17">
        <v>4</v>
      </c>
      <c r="E109" s="17">
        <v>8181</v>
      </c>
      <c r="F109" s="17">
        <v>0.5</v>
      </c>
      <c r="G109" s="17" t="s">
        <v>18</v>
      </c>
      <c r="H109" s="17">
        <v>15</v>
      </c>
      <c r="I109" s="17" t="str">
        <f t="shared" si="23"/>
        <v>15 ppm:2537A   0.5 ppm:8181</v>
      </c>
      <c r="J109" s="17">
        <v>425</v>
      </c>
      <c r="K109" s="44">
        <f t="shared" si="33"/>
        <v>0.20262664165103189</v>
      </c>
      <c r="L109" s="17">
        <f>RANK(J109,J106:J111,1)</f>
        <v>5</v>
      </c>
      <c r="M109" s="18"/>
      <c r="N109" s="18"/>
      <c r="O109" s="16"/>
      <c r="P109" s="21"/>
    </row>
    <row r="110" spans="1:16" x14ac:dyDescent="0.3">
      <c r="A110" s="16"/>
      <c r="B110" s="16"/>
      <c r="C110" s="21"/>
      <c r="D110" s="17">
        <v>5</v>
      </c>
      <c r="E110" s="17">
        <v>8181</v>
      </c>
      <c r="F110" s="17">
        <v>1</v>
      </c>
      <c r="G110" s="17" t="s">
        <v>18</v>
      </c>
      <c r="H110" s="17">
        <v>15</v>
      </c>
      <c r="I110" s="17" t="str">
        <f t="shared" si="23"/>
        <v>15 ppm:2537A   1 ppm:8181</v>
      </c>
      <c r="J110" s="17">
        <v>318</v>
      </c>
      <c r="K110" s="44">
        <f t="shared" si="33"/>
        <v>0.40337711069418386</v>
      </c>
      <c r="L110" s="17">
        <f>RANK(J110,J106:J111,1)</f>
        <v>3</v>
      </c>
      <c r="M110" s="18"/>
      <c r="N110" s="18"/>
      <c r="O110" s="16"/>
      <c r="P110" s="21"/>
    </row>
    <row r="111" spans="1:16" x14ac:dyDescent="0.3">
      <c r="A111" s="16"/>
      <c r="B111" s="16"/>
      <c r="C111" s="23"/>
      <c r="D111" s="17">
        <v>6</v>
      </c>
      <c r="E111" s="17">
        <v>8181</v>
      </c>
      <c r="F111" s="17">
        <v>1.5</v>
      </c>
      <c r="G111" s="17" t="s">
        <v>18</v>
      </c>
      <c r="H111" s="17">
        <v>15</v>
      </c>
      <c r="I111" s="17" t="str">
        <f t="shared" si="23"/>
        <v>15 ppm:2537A   1.5 ppm:8181</v>
      </c>
      <c r="J111" s="17">
        <v>332</v>
      </c>
      <c r="K111" s="44">
        <f t="shared" si="33"/>
        <v>0.37711069418386489</v>
      </c>
      <c r="L111" s="17">
        <f>RANK(J111,J106:J111,1)</f>
        <v>4</v>
      </c>
      <c r="M111" s="18"/>
      <c r="N111" s="18"/>
      <c r="O111" s="16"/>
      <c r="P111" s="23"/>
    </row>
    <row r="112" spans="1:16" x14ac:dyDescent="0.3">
      <c r="A112" s="46">
        <v>44776</v>
      </c>
      <c r="B112" s="33">
        <v>19</v>
      </c>
      <c r="C112" s="10" t="s">
        <v>65</v>
      </c>
      <c r="D112" s="8">
        <v>1</v>
      </c>
      <c r="E112" s="37">
        <v>8181</v>
      </c>
      <c r="F112" s="37">
        <v>1</v>
      </c>
      <c r="G112" s="37">
        <v>1580</v>
      </c>
      <c r="H112" s="37">
        <v>15</v>
      </c>
      <c r="I112" s="8" t="str">
        <f t="shared" si="23"/>
        <v>15 ppm:1580   1 ppm:8181</v>
      </c>
      <c r="J112" s="8">
        <v>541</v>
      </c>
      <c r="K112" s="45">
        <f>+($J$112-J112)/$J$112</f>
        <v>0</v>
      </c>
      <c r="L112" s="8">
        <f>RANK(J112,J112:J117,1)</f>
        <v>6</v>
      </c>
      <c r="M112" s="10">
        <f>MAX(J112:J117)</f>
        <v>541</v>
      </c>
      <c r="N112" s="10">
        <f>MIN(J112:J117)</f>
        <v>132</v>
      </c>
      <c r="O112" s="33">
        <f>+(M112-N112)</f>
        <v>409</v>
      </c>
      <c r="P112" s="10" t="s">
        <v>67</v>
      </c>
    </row>
    <row r="113" spans="1:16" x14ac:dyDescent="0.3">
      <c r="A113" s="47"/>
      <c r="B113" s="34"/>
      <c r="C113" s="12"/>
      <c r="D113" s="8">
        <v>2</v>
      </c>
      <c r="E113" s="37">
        <v>8181</v>
      </c>
      <c r="F113" s="37">
        <v>1</v>
      </c>
      <c r="G113" s="37">
        <v>18114</v>
      </c>
      <c r="H113" s="37">
        <v>15</v>
      </c>
      <c r="I113" s="8" t="str">
        <f t="shared" si="23"/>
        <v>15 ppm:18114   1 ppm:8181</v>
      </c>
      <c r="J113" s="8">
        <v>522</v>
      </c>
      <c r="K113" s="45">
        <f t="shared" ref="K113:K117" si="34">+($J$112-J113)/$J$112</f>
        <v>3.512014787430684E-2</v>
      </c>
      <c r="L113" s="8">
        <f>RANK(J113,J112:J117,1)</f>
        <v>5</v>
      </c>
      <c r="M113" s="12"/>
      <c r="N113" s="12"/>
      <c r="O113" s="34"/>
      <c r="P113" s="12"/>
    </row>
    <row r="114" spans="1:16" x14ac:dyDescent="0.3">
      <c r="A114" s="47"/>
      <c r="B114" s="34"/>
      <c r="C114" s="12"/>
      <c r="D114" s="8">
        <v>3</v>
      </c>
      <c r="E114" s="37">
        <v>7878</v>
      </c>
      <c r="F114" s="37">
        <v>1</v>
      </c>
      <c r="G114" s="37">
        <v>1580</v>
      </c>
      <c r="H114" s="37">
        <v>15</v>
      </c>
      <c r="I114" s="8" t="str">
        <f t="shared" si="23"/>
        <v>15 ppm:1580   1 ppm:7878</v>
      </c>
      <c r="J114" s="8">
        <v>305</v>
      </c>
      <c r="K114" s="45">
        <f t="shared" si="34"/>
        <v>0.43622920517560076</v>
      </c>
      <c r="L114" s="8">
        <f>RANK(J114,J112:J117,1)</f>
        <v>4</v>
      </c>
      <c r="M114" s="12"/>
      <c r="N114" s="12"/>
      <c r="O114" s="34"/>
      <c r="P114" s="12"/>
    </row>
    <row r="115" spans="1:16" x14ac:dyDescent="0.3">
      <c r="A115" s="47"/>
      <c r="B115" s="34"/>
      <c r="C115" s="12"/>
      <c r="D115" s="8">
        <v>4</v>
      </c>
      <c r="E115" s="37">
        <v>7878</v>
      </c>
      <c r="F115" s="37">
        <v>1</v>
      </c>
      <c r="G115" s="37">
        <v>18114</v>
      </c>
      <c r="H115" s="37">
        <v>15</v>
      </c>
      <c r="I115" s="8" t="str">
        <f t="shared" si="23"/>
        <v>15 ppm:18114   1 ppm:7878</v>
      </c>
      <c r="J115" s="8">
        <v>147</v>
      </c>
      <c r="K115" s="45">
        <f t="shared" si="34"/>
        <v>0.72828096118299446</v>
      </c>
      <c r="L115" s="8">
        <f>RANK(J115,J112:J117,1)</f>
        <v>2</v>
      </c>
      <c r="M115" s="12"/>
      <c r="N115" s="12"/>
      <c r="O115" s="34"/>
      <c r="P115" s="12"/>
    </row>
    <row r="116" spans="1:16" x14ac:dyDescent="0.3">
      <c r="A116" s="47"/>
      <c r="B116" s="34"/>
      <c r="C116" s="12"/>
      <c r="D116" s="8">
        <v>5</v>
      </c>
      <c r="E116" s="37">
        <v>61610</v>
      </c>
      <c r="F116" s="37">
        <v>1</v>
      </c>
      <c r="G116" s="37">
        <v>1580</v>
      </c>
      <c r="H116" s="37">
        <v>15</v>
      </c>
      <c r="I116" s="8" t="str">
        <f t="shared" si="23"/>
        <v>15 ppm:1580   1 ppm:61610</v>
      </c>
      <c r="J116" s="8">
        <v>216</v>
      </c>
      <c r="K116" s="45">
        <f t="shared" si="34"/>
        <v>0.60073937153419599</v>
      </c>
      <c r="L116" s="8">
        <f>RANK(J116,J112:J117,1)</f>
        <v>3</v>
      </c>
      <c r="M116" s="12"/>
      <c r="N116" s="12"/>
      <c r="O116" s="34"/>
      <c r="P116" s="12"/>
    </row>
    <row r="117" spans="1:16" x14ac:dyDescent="0.3">
      <c r="A117" s="48"/>
      <c r="B117" s="35"/>
      <c r="C117" s="14"/>
      <c r="D117" s="8">
        <v>6</v>
      </c>
      <c r="E117" s="37">
        <v>61610</v>
      </c>
      <c r="F117" s="37">
        <v>1</v>
      </c>
      <c r="G117" s="37">
        <v>18114</v>
      </c>
      <c r="H117" s="37">
        <v>15</v>
      </c>
      <c r="I117" s="8" t="str">
        <f t="shared" si="23"/>
        <v>15 ppm:18114   1 ppm:61610</v>
      </c>
      <c r="J117" s="8">
        <v>132</v>
      </c>
      <c r="K117" s="45">
        <f t="shared" si="34"/>
        <v>0.75600739371534198</v>
      </c>
      <c r="L117" s="8">
        <f>RANK(J117,J112:J117,1)</f>
        <v>1</v>
      </c>
      <c r="M117" s="14"/>
      <c r="N117" s="14"/>
      <c r="O117" s="35"/>
      <c r="P117" s="14"/>
    </row>
    <row r="118" spans="1:16" x14ac:dyDescent="0.3">
      <c r="A118" s="31">
        <v>44776</v>
      </c>
      <c r="B118" s="16">
        <v>20</v>
      </c>
      <c r="C118" s="19" t="s">
        <v>65</v>
      </c>
      <c r="D118" s="17">
        <v>1</v>
      </c>
      <c r="E118" s="36">
        <v>8181</v>
      </c>
      <c r="F118" s="36">
        <v>0.5</v>
      </c>
      <c r="G118" s="36">
        <v>18114</v>
      </c>
      <c r="H118" s="36">
        <v>30</v>
      </c>
      <c r="I118" s="17" t="str">
        <f t="shared" si="23"/>
        <v>30 ppm:18114   0.5 ppm:8181</v>
      </c>
      <c r="J118" s="17"/>
      <c r="K118" s="44" t="e">
        <f>+($J$118-J118)/$J$118</f>
        <v>#DIV/0!</v>
      </c>
      <c r="L118" s="17" t="e">
        <f>RANK(J118,J118:J123,1)</f>
        <v>#N/A</v>
      </c>
      <c r="M118" s="18">
        <f>MAX(J118:J123)</f>
        <v>0</v>
      </c>
      <c r="N118" s="18">
        <f>MIN(J118:J123)</f>
        <v>0</v>
      </c>
      <c r="O118" s="16">
        <f>+(M118-N118)</f>
        <v>0</v>
      </c>
      <c r="P118" s="19"/>
    </row>
    <row r="119" spans="1:16" x14ac:dyDescent="0.3">
      <c r="A119" s="16"/>
      <c r="B119" s="16"/>
      <c r="C119" s="21"/>
      <c r="D119" s="17">
        <v>2</v>
      </c>
      <c r="E119" s="36">
        <v>8181</v>
      </c>
      <c r="F119" s="36">
        <v>0.5</v>
      </c>
      <c r="G119" s="36">
        <v>18114</v>
      </c>
      <c r="H119" s="36">
        <v>20</v>
      </c>
      <c r="I119" s="17" t="str">
        <f t="shared" si="23"/>
        <v>20 ppm:18114   0.5 ppm:8181</v>
      </c>
      <c r="J119" s="17"/>
      <c r="K119" s="44" t="e">
        <f t="shared" ref="K119:K123" si="35">+($J$118-J119)/$J$118</f>
        <v>#DIV/0!</v>
      </c>
      <c r="L119" s="17" t="e">
        <f>RANK(J119,J118:J123,1)</f>
        <v>#N/A</v>
      </c>
      <c r="M119" s="18"/>
      <c r="N119" s="18"/>
      <c r="O119" s="16"/>
      <c r="P119" s="21"/>
    </row>
    <row r="120" spans="1:16" x14ac:dyDescent="0.3">
      <c r="A120" s="16"/>
      <c r="B120" s="16"/>
      <c r="C120" s="21"/>
      <c r="D120" s="17">
        <v>3</v>
      </c>
      <c r="E120" s="36">
        <v>8181</v>
      </c>
      <c r="F120" s="36">
        <v>0.5</v>
      </c>
      <c r="G120" s="36">
        <v>18114</v>
      </c>
      <c r="H120" s="36">
        <v>15</v>
      </c>
      <c r="I120" s="17" t="str">
        <f t="shared" si="23"/>
        <v>15 ppm:18114   0.5 ppm:8181</v>
      </c>
      <c r="J120" s="17"/>
      <c r="K120" s="44" t="e">
        <f t="shared" si="35"/>
        <v>#DIV/0!</v>
      </c>
      <c r="L120" s="17" t="e">
        <f>RANK(J120,J118:J123,1)</f>
        <v>#N/A</v>
      </c>
      <c r="M120" s="18"/>
      <c r="N120" s="18"/>
      <c r="O120" s="16"/>
      <c r="P120" s="21"/>
    </row>
    <row r="121" spans="1:16" x14ac:dyDescent="0.3">
      <c r="A121" s="16"/>
      <c r="B121" s="16"/>
      <c r="C121" s="21"/>
      <c r="D121" s="17">
        <v>4</v>
      </c>
      <c r="E121" s="36">
        <v>8181</v>
      </c>
      <c r="F121" s="36">
        <v>1</v>
      </c>
      <c r="G121" s="36">
        <v>18114</v>
      </c>
      <c r="H121" s="36">
        <v>15</v>
      </c>
      <c r="I121" s="17" t="str">
        <f t="shared" si="23"/>
        <v>15 ppm:18114   1 ppm:8181</v>
      </c>
      <c r="J121" s="17"/>
      <c r="K121" s="44" t="e">
        <f t="shared" si="35"/>
        <v>#DIV/0!</v>
      </c>
      <c r="L121" s="17" t="e">
        <f>RANK(J121,J118:J123,1)</f>
        <v>#N/A</v>
      </c>
      <c r="M121" s="18"/>
      <c r="N121" s="18"/>
      <c r="O121" s="16"/>
      <c r="P121" s="21"/>
    </row>
    <row r="122" spans="1:16" x14ac:dyDescent="0.3">
      <c r="A122" s="16"/>
      <c r="B122" s="16"/>
      <c r="C122" s="21"/>
      <c r="D122" s="17">
        <v>5</v>
      </c>
      <c r="E122" s="36">
        <v>8181</v>
      </c>
      <c r="F122" s="36">
        <v>1.5</v>
      </c>
      <c r="G122" s="36">
        <v>18114</v>
      </c>
      <c r="H122" s="36">
        <v>15</v>
      </c>
      <c r="I122" s="17" t="str">
        <f t="shared" si="23"/>
        <v>15 ppm:18114   1.5 ppm:8181</v>
      </c>
      <c r="J122" s="17"/>
      <c r="K122" s="44" t="e">
        <f t="shared" si="35"/>
        <v>#DIV/0!</v>
      </c>
      <c r="L122" s="17" t="e">
        <f>RANK(J122,J118:J123,1)</f>
        <v>#N/A</v>
      </c>
      <c r="M122" s="18"/>
      <c r="N122" s="18"/>
      <c r="O122" s="16"/>
      <c r="P122" s="21"/>
    </row>
    <row r="123" spans="1:16" x14ac:dyDescent="0.3">
      <c r="A123" s="16"/>
      <c r="B123" s="16"/>
      <c r="C123" s="23"/>
      <c r="D123" s="17">
        <v>6</v>
      </c>
      <c r="E123" s="36">
        <v>8181</v>
      </c>
      <c r="F123" s="36">
        <v>1.5</v>
      </c>
      <c r="G123" s="36">
        <v>18114</v>
      </c>
      <c r="H123" s="36">
        <v>30</v>
      </c>
      <c r="I123" s="17" t="str">
        <f t="shared" si="23"/>
        <v>30 ppm:18114   1.5 ppm:8181</v>
      </c>
      <c r="J123" s="17"/>
      <c r="K123" s="44" t="e">
        <f t="shared" si="35"/>
        <v>#DIV/0!</v>
      </c>
      <c r="L123" s="17" t="e">
        <f>RANK(J123,J118:J123,1)</f>
        <v>#N/A</v>
      </c>
      <c r="M123" s="18"/>
      <c r="N123" s="18"/>
      <c r="O123" s="16"/>
      <c r="P123" s="23"/>
    </row>
  </sheetData>
  <mergeCells count="157">
    <mergeCell ref="P112:P117"/>
    <mergeCell ref="A118:A123"/>
    <mergeCell ref="B118:B123"/>
    <mergeCell ref="C118:C123"/>
    <mergeCell ref="M118:M123"/>
    <mergeCell ref="N118:N123"/>
    <mergeCell ref="O118:O123"/>
    <mergeCell ref="P118:P123"/>
    <mergeCell ref="A112:A117"/>
    <mergeCell ref="B112:B117"/>
    <mergeCell ref="C112:C117"/>
    <mergeCell ref="M112:M117"/>
    <mergeCell ref="N112:N117"/>
    <mergeCell ref="O112:O117"/>
    <mergeCell ref="P100:P105"/>
    <mergeCell ref="A106:A111"/>
    <mergeCell ref="B106:B111"/>
    <mergeCell ref="C106:C111"/>
    <mergeCell ref="M106:M111"/>
    <mergeCell ref="N106:N111"/>
    <mergeCell ref="O106:O111"/>
    <mergeCell ref="P106:P111"/>
    <mergeCell ref="A100:A105"/>
    <mergeCell ref="B100:B105"/>
    <mergeCell ref="C100:C105"/>
    <mergeCell ref="M100:M105"/>
    <mergeCell ref="N100:N105"/>
    <mergeCell ref="O100:O105"/>
    <mergeCell ref="P88:P93"/>
    <mergeCell ref="A94:A99"/>
    <mergeCell ref="B94:B99"/>
    <mergeCell ref="C94:C99"/>
    <mergeCell ref="M94:M99"/>
    <mergeCell ref="N94:N99"/>
    <mergeCell ref="O94:O99"/>
    <mergeCell ref="P94:P99"/>
    <mergeCell ref="A88:A93"/>
    <mergeCell ref="B88:B93"/>
    <mergeCell ref="C88:C93"/>
    <mergeCell ref="M88:M93"/>
    <mergeCell ref="N88:N93"/>
    <mergeCell ref="O88:O93"/>
    <mergeCell ref="P76:P81"/>
    <mergeCell ref="A82:A87"/>
    <mergeCell ref="B82:B87"/>
    <mergeCell ref="C82:C87"/>
    <mergeCell ref="M82:M87"/>
    <mergeCell ref="N82:N87"/>
    <mergeCell ref="O82:O87"/>
    <mergeCell ref="P82:P87"/>
    <mergeCell ref="A76:A81"/>
    <mergeCell ref="B76:B81"/>
    <mergeCell ref="C76:C81"/>
    <mergeCell ref="M76:M81"/>
    <mergeCell ref="N76:N81"/>
    <mergeCell ref="O76:O81"/>
    <mergeCell ref="P64:P69"/>
    <mergeCell ref="A70:A75"/>
    <mergeCell ref="B70:B75"/>
    <mergeCell ref="C70:C75"/>
    <mergeCell ref="M70:M75"/>
    <mergeCell ref="N70:N75"/>
    <mergeCell ref="O70:O75"/>
    <mergeCell ref="P70:P75"/>
    <mergeCell ref="A64:A69"/>
    <mergeCell ref="B64:B69"/>
    <mergeCell ref="C64:C69"/>
    <mergeCell ref="M64:M69"/>
    <mergeCell ref="N64:N69"/>
    <mergeCell ref="O64:O69"/>
    <mergeCell ref="P52:P57"/>
    <mergeCell ref="A58:A63"/>
    <mergeCell ref="B58:B63"/>
    <mergeCell ref="C58:C63"/>
    <mergeCell ref="M58:M63"/>
    <mergeCell ref="N58:N63"/>
    <mergeCell ref="O58:O63"/>
    <mergeCell ref="P58:P63"/>
    <mergeCell ref="A52:A57"/>
    <mergeCell ref="B52:B57"/>
    <mergeCell ref="C52:C57"/>
    <mergeCell ref="M52:M57"/>
    <mergeCell ref="N52:N57"/>
    <mergeCell ref="O52:O57"/>
    <mergeCell ref="P40:P45"/>
    <mergeCell ref="A46:A51"/>
    <mergeCell ref="B46:B51"/>
    <mergeCell ref="C46:C51"/>
    <mergeCell ref="M46:M51"/>
    <mergeCell ref="N46:N51"/>
    <mergeCell ref="O46:O51"/>
    <mergeCell ref="P46:P51"/>
    <mergeCell ref="A40:A45"/>
    <mergeCell ref="B40:B45"/>
    <mergeCell ref="C40:C45"/>
    <mergeCell ref="M40:M45"/>
    <mergeCell ref="N40:N45"/>
    <mergeCell ref="O40:O45"/>
    <mergeCell ref="P28:P33"/>
    <mergeCell ref="A34:A39"/>
    <mergeCell ref="B34:B39"/>
    <mergeCell ref="C34:C39"/>
    <mergeCell ref="M34:M39"/>
    <mergeCell ref="N34:N39"/>
    <mergeCell ref="O34:O39"/>
    <mergeCell ref="P34:P39"/>
    <mergeCell ref="A28:A33"/>
    <mergeCell ref="B28:B33"/>
    <mergeCell ref="C28:C33"/>
    <mergeCell ref="M28:M33"/>
    <mergeCell ref="N28:N33"/>
    <mergeCell ref="O28:O33"/>
    <mergeCell ref="P16:P21"/>
    <mergeCell ref="A22:A27"/>
    <mergeCell ref="B22:B27"/>
    <mergeCell ref="C22:C27"/>
    <mergeCell ref="M22:M27"/>
    <mergeCell ref="N22:N27"/>
    <mergeCell ref="O22:O27"/>
    <mergeCell ref="P22:P27"/>
    <mergeCell ref="A16:A21"/>
    <mergeCell ref="B16:B21"/>
    <mergeCell ref="C16:C21"/>
    <mergeCell ref="M16:M21"/>
    <mergeCell ref="N16:N21"/>
    <mergeCell ref="O16:O21"/>
    <mergeCell ref="P4:P9"/>
    <mergeCell ref="A10:A15"/>
    <mergeCell ref="B10:B15"/>
    <mergeCell ref="C10:C15"/>
    <mergeCell ref="M10:M15"/>
    <mergeCell ref="N10:N15"/>
    <mergeCell ref="O10:O15"/>
    <mergeCell ref="P10:P15"/>
    <mergeCell ref="M2:M3"/>
    <mergeCell ref="N2:N3"/>
    <mergeCell ref="O2:O3"/>
    <mergeCell ref="P2:P3"/>
    <mergeCell ref="A4:A9"/>
    <mergeCell ref="B4:B9"/>
    <mergeCell ref="C4:C9"/>
    <mergeCell ref="M4:M9"/>
    <mergeCell ref="N4:N9"/>
    <mergeCell ref="O4:O9"/>
    <mergeCell ref="G2:G3"/>
    <mergeCell ref="H2:H3"/>
    <mergeCell ref="I2:I3"/>
    <mergeCell ref="J2:J3"/>
    <mergeCell ref="K2:K3"/>
    <mergeCell ref="L2:L3"/>
    <mergeCell ref="A1:F1"/>
    <mergeCell ref="A2:A3"/>
    <mergeCell ref="B2:B3"/>
    <mergeCell ref="C2:C3"/>
    <mergeCell ref="D2:D3"/>
    <mergeCell ref="E2:E3"/>
    <mergeCell ref="F2:F3"/>
  </mergeCells>
  <conditionalFormatting sqref="D2:H2 J2:P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E3023-8F6C-4D74-9498-965FF80689CB}">
  <dimension ref="A1:O92"/>
  <sheetViews>
    <sheetView tabSelected="1" zoomScaleNormal="100" workbookViewId="0">
      <pane ySplit="2" topLeftCell="A3" activePane="bottomLeft" state="frozen"/>
      <selection pane="bottomLeft" activeCell="F45" sqref="F45"/>
    </sheetView>
  </sheetViews>
  <sheetFormatPr defaultRowHeight="14.4" x14ac:dyDescent="0.3"/>
  <cols>
    <col min="9" max="9" width="21.109375" bestFit="1" customWidth="1"/>
    <col min="15" max="15" width="27.6640625" customWidth="1"/>
  </cols>
  <sheetData>
    <row r="1" spans="1:15" x14ac:dyDescent="0.3">
      <c r="A1" s="2" t="s">
        <v>1</v>
      </c>
      <c r="B1" s="3" t="s">
        <v>2</v>
      </c>
      <c r="C1" s="2" t="s">
        <v>3</v>
      </c>
      <c r="D1" s="2" t="s">
        <v>4</v>
      </c>
      <c r="E1" s="2" t="s">
        <v>5</v>
      </c>
      <c r="F1" s="4" t="s">
        <v>6</v>
      </c>
      <c r="G1" s="4" t="s">
        <v>7</v>
      </c>
      <c r="H1" s="4" t="s">
        <v>6</v>
      </c>
      <c r="I1" s="2" t="s">
        <v>8</v>
      </c>
      <c r="J1" s="4" t="s">
        <v>9</v>
      </c>
      <c r="K1" s="4" t="s">
        <v>10</v>
      </c>
      <c r="L1" s="4" t="s">
        <v>11</v>
      </c>
      <c r="M1" s="4" t="s">
        <v>12</v>
      </c>
      <c r="N1" s="4" t="s">
        <v>13</v>
      </c>
      <c r="O1" s="4" t="s">
        <v>14</v>
      </c>
    </row>
    <row r="2" spans="1:15" x14ac:dyDescent="0.3">
      <c r="A2" s="2"/>
      <c r="B2" s="5"/>
      <c r="C2" s="2"/>
      <c r="D2" s="2"/>
      <c r="E2" s="2"/>
      <c r="F2" s="4"/>
      <c r="G2" s="4"/>
      <c r="H2" s="4"/>
      <c r="I2" s="2"/>
      <c r="J2" s="4"/>
      <c r="K2" s="4"/>
      <c r="L2" s="4"/>
      <c r="M2" s="4"/>
      <c r="N2" s="4"/>
      <c r="O2" s="4"/>
    </row>
    <row r="3" spans="1:15" x14ac:dyDescent="0.3">
      <c r="A3" s="24">
        <v>44425</v>
      </c>
      <c r="B3" s="24" t="s">
        <v>81</v>
      </c>
      <c r="C3" s="7">
        <v>1</v>
      </c>
      <c r="D3" s="8">
        <v>1</v>
      </c>
      <c r="E3" s="8" t="s">
        <v>16</v>
      </c>
      <c r="F3" s="8">
        <v>0</v>
      </c>
      <c r="G3" s="8" t="s">
        <v>16</v>
      </c>
      <c r="H3" s="8">
        <v>0</v>
      </c>
      <c r="I3" s="8" t="str">
        <f t="shared" ref="I3:I66" si="0">H3&amp;" ppm:"&amp;G3&amp;"   "&amp;F3&amp;" ppm:"&amp;E3</f>
        <v>0 ppm:blank   0 ppm:blank</v>
      </c>
      <c r="J3" s="8">
        <v>107</v>
      </c>
      <c r="K3" s="8">
        <f>RANK(J3,J3:J8,1)</f>
        <v>6</v>
      </c>
      <c r="L3" s="9">
        <f>MAX(J3:J8)</f>
        <v>107</v>
      </c>
      <c r="M3" s="9">
        <f>MIN(J3:J8)</f>
        <v>9.39</v>
      </c>
      <c r="N3" s="7">
        <f t="shared" ref="N3" si="1">+(L3-M3)</f>
        <v>97.61</v>
      </c>
      <c r="O3" s="10" t="s">
        <v>82</v>
      </c>
    </row>
    <row r="4" spans="1:15" x14ac:dyDescent="0.3">
      <c r="A4" s="25"/>
      <c r="B4" s="25"/>
      <c r="C4" s="7"/>
      <c r="D4" s="8">
        <v>2</v>
      </c>
      <c r="E4" s="8" t="s">
        <v>16</v>
      </c>
      <c r="F4" s="8">
        <v>0</v>
      </c>
      <c r="G4" s="8">
        <v>1252</v>
      </c>
      <c r="H4" s="8">
        <v>10</v>
      </c>
      <c r="I4" s="8" t="str">
        <f t="shared" si="0"/>
        <v>10 ppm:1252   0 ppm:blank</v>
      </c>
      <c r="J4" s="8">
        <v>76</v>
      </c>
      <c r="K4" s="8">
        <f>RANK(J4,J3:J8,1)</f>
        <v>4</v>
      </c>
      <c r="L4" s="9"/>
      <c r="M4" s="9"/>
      <c r="N4" s="7"/>
      <c r="O4" s="12"/>
    </row>
    <row r="5" spans="1:15" x14ac:dyDescent="0.3">
      <c r="A5" s="25"/>
      <c r="B5" s="25"/>
      <c r="C5" s="7"/>
      <c r="D5" s="8">
        <v>3</v>
      </c>
      <c r="E5" s="8" t="s">
        <v>16</v>
      </c>
      <c r="F5" s="8">
        <v>0</v>
      </c>
      <c r="G5" s="8">
        <v>2537</v>
      </c>
      <c r="H5" s="8">
        <v>10</v>
      </c>
      <c r="I5" s="8" t="str">
        <f t="shared" si="0"/>
        <v>10 ppm:2537   0 ppm:blank</v>
      </c>
      <c r="J5" s="8">
        <v>67.5</v>
      </c>
      <c r="K5" s="8">
        <f>RANK(J5,J3:J8,1)</f>
        <v>2</v>
      </c>
      <c r="L5" s="9"/>
      <c r="M5" s="9"/>
      <c r="N5" s="7"/>
      <c r="O5" s="12"/>
    </row>
    <row r="6" spans="1:15" x14ac:dyDescent="0.3">
      <c r="A6" s="25"/>
      <c r="B6" s="25"/>
      <c r="C6" s="7"/>
      <c r="D6" s="8">
        <v>4</v>
      </c>
      <c r="E6" s="8" t="s">
        <v>16</v>
      </c>
      <c r="F6" s="8">
        <v>0</v>
      </c>
      <c r="G6" s="8">
        <v>2495</v>
      </c>
      <c r="H6" s="8">
        <v>10</v>
      </c>
      <c r="I6" s="8" t="str">
        <f t="shared" si="0"/>
        <v>10 ppm:2495   0 ppm:blank</v>
      </c>
      <c r="J6" s="8">
        <v>9.39</v>
      </c>
      <c r="K6" s="8">
        <f>RANK(J6,J3:J8,1)</f>
        <v>1</v>
      </c>
      <c r="L6" s="9"/>
      <c r="M6" s="9"/>
      <c r="N6" s="7"/>
      <c r="O6" s="12"/>
    </row>
    <row r="7" spans="1:15" x14ac:dyDescent="0.3">
      <c r="A7" s="25"/>
      <c r="B7" s="25"/>
      <c r="C7" s="7"/>
      <c r="D7" s="8">
        <v>5</v>
      </c>
      <c r="E7" s="8" t="s">
        <v>16</v>
      </c>
      <c r="F7" s="8">
        <v>0</v>
      </c>
      <c r="G7" s="8">
        <v>17650</v>
      </c>
      <c r="H7" s="8">
        <v>10</v>
      </c>
      <c r="I7" s="8" t="str">
        <f t="shared" si="0"/>
        <v>10 ppm:17650   0 ppm:blank</v>
      </c>
      <c r="J7" s="8">
        <v>71.5</v>
      </c>
      <c r="K7" s="8">
        <f>RANK(J7,J3:J8,1)</f>
        <v>3</v>
      </c>
      <c r="L7" s="9"/>
      <c r="M7" s="9"/>
      <c r="N7" s="7"/>
      <c r="O7" s="12"/>
    </row>
    <row r="8" spans="1:15" x14ac:dyDescent="0.3">
      <c r="A8" s="26"/>
      <c r="B8" s="26"/>
      <c r="C8" s="7"/>
      <c r="D8" s="8">
        <v>6</v>
      </c>
      <c r="E8" s="8" t="s">
        <v>16</v>
      </c>
      <c r="F8" s="8">
        <v>0</v>
      </c>
      <c r="G8" s="8">
        <v>8190</v>
      </c>
      <c r="H8" s="8">
        <v>10</v>
      </c>
      <c r="I8" s="8" t="str">
        <f t="shared" si="0"/>
        <v>10 ppm:8190   0 ppm:blank</v>
      </c>
      <c r="J8" s="8">
        <v>96.6</v>
      </c>
      <c r="K8" s="8">
        <f>RANK(J8,J3:J8,1)</f>
        <v>5</v>
      </c>
      <c r="L8" s="9"/>
      <c r="M8" s="9"/>
      <c r="N8" s="7"/>
      <c r="O8" s="14"/>
    </row>
    <row r="9" spans="1:15" x14ac:dyDescent="0.3">
      <c r="A9" s="31">
        <v>44425</v>
      </c>
      <c r="B9" s="15"/>
      <c r="C9" s="16">
        <v>2</v>
      </c>
      <c r="D9" s="17">
        <v>1</v>
      </c>
      <c r="E9" s="17" t="s">
        <v>16</v>
      </c>
      <c r="F9" s="17">
        <v>0</v>
      </c>
      <c r="G9" s="17" t="s">
        <v>16</v>
      </c>
      <c r="H9" s="17">
        <v>0</v>
      </c>
      <c r="I9" s="17" t="str">
        <f t="shared" si="0"/>
        <v>0 ppm:blank   0 ppm:blank</v>
      </c>
      <c r="J9" s="17">
        <v>133</v>
      </c>
      <c r="K9" s="17">
        <f>RANK(J9,J9:J14,1)</f>
        <v>6</v>
      </c>
      <c r="L9" s="18">
        <f>MAX(J9:J14)</f>
        <v>133</v>
      </c>
      <c r="M9" s="18">
        <f>MIN(J9:J14)</f>
        <v>11.7</v>
      </c>
      <c r="N9" s="16">
        <f t="shared" ref="N9" si="2">+(L9-M9)</f>
        <v>121.3</v>
      </c>
      <c r="O9" s="19" t="s">
        <v>83</v>
      </c>
    </row>
    <row r="10" spans="1:15" x14ac:dyDescent="0.3">
      <c r="A10" s="16"/>
      <c r="B10" s="20"/>
      <c r="C10" s="16"/>
      <c r="D10" s="17">
        <v>2</v>
      </c>
      <c r="E10" s="17">
        <v>2531</v>
      </c>
      <c r="F10" s="17">
        <v>0.2</v>
      </c>
      <c r="G10" s="17">
        <v>1252</v>
      </c>
      <c r="H10" s="17">
        <v>10</v>
      </c>
      <c r="I10" s="17" t="str">
        <f t="shared" si="0"/>
        <v>10 ppm:1252   0.2 ppm:2531</v>
      </c>
      <c r="J10" s="17">
        <v>79</v>
      </c>
      <c r="K10" s="17">
        <f>RANK(J10,J9:J14,1)</f>
        <v>5</v>
      </c>
      <c r="L10" s="18"/>
      <c r="M10" s="18"/>
      <c r="N10" s="16"/>
      <c r="O10" s="21"/>
    </row>
    <row r="11" spans="1:15" x14ac:dyDescent="0.3">
      <c r="A11" s="16"/>
      <c r="B11" s="20"/>
      <c r="C11" s="16"/>
      <c r="D11" s="17">
        <v>3</v>
      </c>
      <c r="E11" s="17">
        <v>2531</v>
      </c>
      <c r="F11" s="17">
        <v>0.4</v>
      </c>
      <c r="G11" s="17">
        <v>1252</v>
      </c>
      <c r="H11" s="17">
        <v>10</v>
      </c>
      <c r="I11" s="17" t="str">
        <f t="shared" si="0"/>
        <v>10 ppm:1252   0.4 ppm:2531</v>
      </c>
      <c r="J11" s="17">
        <v>51.8</v>
      </c>
      <c r="K11" s="17">
        <f>RANK(J11,J9:J14,1)</f>
        <v>4</v>
      </c>
      <c r="L11" s="18"/>
      <c r="M11" s="18"/>
      <c r="N11" s="16"/>
      <c r="O11" s="21"/>
    </row>
    <row r="12" spans="1:15" x14ac:dyDescent="0.3">
      <c r="A12" s="16"/>
      <c r="B12" s="20"/>
      <c r="C12" s="16"/>
      <c r="D12" s="17">
        <v>4</v>
      </c>
      <c r="E12" s="17">
        <v>2531</v>
      </c>
      <c r="F12" s="17">
        <v>0.6</v>
      </c>
      <c r="G12" s="17">
        <v>1252</v>
      </c>
      <c r="H12" s="17">
        <v>10</v>
      </c>
      <c r="I12" s="17" t="str">
        <f t="shared" si="0"/>
        <v>10 ppm:1252   0.6 ppm:2531</v>
      </c>
      <c r="J12" s="17">
        <v>29.9</v>
      </c>
      <c r="K12" s="17">
        <f>RANK(J12,J9:J14,1)</f>
        <v>3</v>
      </c>
      <c r="L12" s="18"/>
      <c r="M12" s="18"/>
      <c r="N12" s="16"/>
      <c r="O12" s="21"/>
    </row>
    <row r="13" spans="1:15" x14ac:dyDescent="0.3">
      <c r="A13" s="16"/>
      <c r="B13" s="20"/>
      <c r="C13" s="16"/>
      <c r="D13" s="17">
        <v>5</v>
      </c>
      <c r="E13" s="17">
        <v>2531</v>
      </c>
      <c r="F13" s="17">
        <v>0.8</v>
      </c>
      <c r="G13" s="17">
        <v>1252</v>
      </c>
      <c r="H13" s="17">
        <v>10</v>
      </c>
      <c r="I13" s="17" t="str">
        <f t="shared" si="0"/>
        <v>10 ppm:1252   0.8 ppm:2531</v>
      </c>
      <c r="J13" s="17">
        <v>21.8</v>
      </c>
      <c r="K13" s="17">
        <f>RANK(J13,J9:J14,1)</f>
        <v>2</v>
      </c>
      <c r="L13" s="18"/>
      <c r="M13" s="18"/>
      <c r="N13" s="16"/>
      <c r="O13" s="21"/>
    </row>
    <row r="14" spans="1:15" x14ac:dyDescent="0.3">
      <c r="A14" s="16"/>
      <c r="B14" s="22"/>
      <c r="C14" s="16"/>
      <c r="D14" s="17">
        <v>6</v>
      </c>
      <c r="E14" s="17">
        <v>2531</v>
      </c>
      <c r="F14" s="17">
        <v>1</v>
      </c>
      <c r="G14" s="17">
        <v>1252</v>
      </c>
      <c r="H14" s="17">
        <v>10</v>
      </c>
      <c r="I14" s="17" t="str">
        <f t="shared" si="0"/>
        <v>10 ppm:1252   1 ppm:2531</v>
      </c>
      <c r="J14" s="17">
        <v>11.7</v>
      </c>
      <c r="K14" s="17">
        <f>RANK(J14,J9:J14,1)</f>
        <v>1</v>
      </c>
      <c r="L14" s="18"/>
      <c r="M14" s="18"/>
      <c r="N14" s="16"/>
      <c r="O14" s="23"/>
    </row>
    <row r="15" spans="1:15" x14ac:dyDescent="0.3">
      <c r="A15" s="24">
        <v>44426</v>
      </c>
      <c r="B15" s="24"/>
      <c r="C15" s="7">
        <v>3</v>
      </c>
      <c r="D15" s="8">
        <v>1</v>
      </c>
      <c r="E15" s="8" t="s">
        <v>16</v>
      </c>
      <c r="F15" s="8">
        <v>0</v>
      </c>
      <c r="G15" s="8" t="s">
        <v>16</v>
      </c>
      <c r="H15" s="8">
        <v>0</v>
      </c>
      <c r="I15" s="8" t="str">
        <f t="shared" si="0"/>
        <v>0 ppm:blank   0 ppm:blank</v>
      </c>
      <c r="J15" s="8">
        <v>91</v>
      </c>
      <c r="K15" s="8">
        <f>RANK(J15,J15:J20,1)</f>
        <v>6</v>
      </c>
      <c r="L15" s="9">
        <f>MAX(J15:J20)</f>
        <v>91</v>
      </c>
      <c r="M15" s="9">
        <f>MIN(J15:J20)</f>
        <v>6.22</v>
      </c>
      <c r="N15" s="7">
        <f t="shared" ref="N15" si="3">+(L15-M15)</f>
        <v>84.78</v>
      </c>
      <c r="O15" s="10"/>
    </row>
    <row r="16" spans="1:15" x14ac:dyDescent="0.3">
      <c r="A16" s="25"/>
      <c r="B16" s="25"/>
      <c r="C16" s="7"/>
      <c r="D16" s="8">
        <v>2</v>
      </c>
      <c r="E16" s="8">
        <v>2531</v>
      </c>
      <c r="F16" s="8">
        <v>0.5</v>
      </c>
      <c r="G16" s="8">
        <v>1252</v>
      </c>
      <c r="H16" s="8">
        <v>10</v>
      </c>
      <c r="I16" s="8" t="str">
        <f t="shared" si="0"/>
        <v>10 ppm:1252   0.5 ppm:2531</v>
      </c>
      <c r="J16" s="8">
        <v>43.2</v>
      </c>
      <c r="K16" s="8">
        <f>RANK(J16,J15:J20,1)</f>
        <v>3</v>
      </c>
      <c r="L16" s="9"/>
      <c r="M16" s="9"/>
      <c r="N16" s="7"/>
      <c r="O16" s="12"/>
    </row>
    <row r="17" spans="1:15" x14ac:dyDescent="0.3">
      <c r="A17" s="25"/>
      <c r="B17" s="25"/>
      <c r="C17" s="7"/>
      <c r="D17" s="8">
        <v>3</v>
      </c>
      <c r="E17" s="8">
        <v>7878</v>
      </c>
      <c r="F17" s="8">
        <v>0.5</v>
      </c>
      <c r="G17" s="8">
        <v>2537</v>
      </c>
      <c r="H17" s="8">
        <v>10</v>
      </c>
      <c r="I17" s="8" t="str">
        <f t="shared" si="0"/>
        <v>10 ppm:2537   0.5 ppm:7878</v>
      </c>
      <c r="J17" s="8">
        <v>27.1</v>
      </c>
      <c r="K17" s="8">
        <f>RANK(J17,J15:J20,1)</f>
        <v>2</v>
      </c>
      <c r="L17" s="9"/>
      <c r="M17" s="9"/>
      <c r="N17" s="7"/>
      <c r="O17" s="12"/>
    </row>
    <row r="18" spans="1:15" x14ac:dyDescent="0.3">
      <c r="A18" s="25"/>
      <c r="B18" s="25"/>
      <c r="C18" s="7"/>
      <c r="D18" s="8">
        <v>4</v>
      </c>
      <c r="E18" s="8">
        <v>7878</v>
      </c>
      <c r="F18" s="8">
        <v>0.5</v>
      </c>
      <c r="G18" s="8">
        <v>2495</v>
      </c>
      <c r="H18" s="8">
        <v>10</v>
      </c>
      <c r="I18" s="8" t="str">
        <f t="shared" si="0"/>
        <v>10 ppm:2495   0.5 ppm:7878</v>
      </c>
      <c r="J18" s="8">
        <v>6.22</v>
      </c>
      <c r="K18" s="8">
        <f>RANK(J18,J15:J20,1)</f>
        <v>1</v>
      </c>
      <c r="L18" s="9"/>
      <c r="M18" s="9"/>
      <c r="N18" s="7"/>
      <c r="O18" s="12"/>
    </row>
    <row r="19" spans="1:15" x14ac:dyDescent="0.3">
      <c r="A19" s="25"/>
      <c r="B19" s="25"/>
      <c r="C19" s="7"/>
      <c r="D19" s="8">
        <v>5</v>
      </c>
      <c r="E19" s="8">
        <v>7878</v>
      </c>
      <c r="F19" s="8">
        <v>0.5</v>
      </c>
      <c r="G19" s="8">
        <v>17650</v>
      </c>
      <c r="H19" s="8">
        <v>10</v>
      </c>
      <c r="I19" s="8" t="str">
        <f t="shared" si="0"/>
        <v>10 ppm:17650   0.5 ppm:7878</v>
      </c>
      <c r="J19" s="8">
        <v>54</v>
      </c>
      <c r="K19" s="8">
        <f>RANK(J19,J15:J20,1)</f>
        <v>4</v>
      </c>
      <c r="L19" s="9"/>
      <c r="M19" s="9"/>
      <c r="N19" s="7"/>
      <c r="O19" s="12"/>
    </row>
    <row r="20" spans="1:15" x14ac:dyDescent="0.3">
      <c r="A20" s="26"/>
      <c r="B20" s="26"/>
      <c r="C20" s="7"/>
      <c r="D20" s="8">
        <v>6</v>
      </c>
      <c r="E20" s="8">
        <v>7878</v>
      </c>
      <c r="F20" s="8">
        <v>0.5</v>
      </c>
      <c r="G20" s="8">
        <v>8190</v>
      </c>
      <c r="H20" s="8">
        <v>10</v>
      </c>
      <c r="I20" s="8" t="str">
        <f t="shared" si="0"/>
        <v>10 ppm:8190   0.5 ppm:7878</v>
      </c>
      <c r="J20" s="8">
        <v>59.6</v>
      </c>
      <c r="K20" s="8">
        <f>RANK(J20,J15:J20,1)</f>
        <v>5</v>
      </c>
      <c r="L20" s="9"/>
      <c r="M20" s="9"/>
      <c r="N20" s="7"/>
      <c r="O20" s="14"/>
    </row>
    <row r="21" spans="1:15" x14ac:dyDescent="0.3">
      <c r="A21" s="31">
        <v>44426</v>
      </c>
      <c r="B21" s="15"/>
      <c r="C21" s="16">
        <v>4</v>
      </c>
      <c r="D21" s="17">
        <v>1</v>
      </c>
      <c r="E21" s="17" t="s">
        <v>16</v>
      </c>
      <c r="F21" s="17">
        <v>0</v>
      </c>
      <c r="G21" s="17" t="s">
        <v>16</v>
      </c>
      <c r="H21" s="17">
        <v>0</v>
      </c>
      <c r="I21" s="17" t="str">
        <f t="shared" si="0"/>
        <v>0 ppm:blank   0 ppm:blank</v>
      </c>
      <c r="J21" s="17">
        <v>98.9</v>
      </c>
      <c r="K21" s="17">
        <f>RANK(J21,J21:J26,1)</f>
        <v>6</v>
      </c>
      <c r="L21" s="18">
        <f>MAX(J21:J26)</f>
        <v>98.9</v>
      </c>
      <c r="M21" s="18">
        <f>MIN(J21:J26)</f>
        <v>4.78</v>
      </c>
      <c r="N21" s="16">
        <f t="shared" ref="N21" si="4">+(L21-M21)</f>
        <v>94.12</v>
      </c>
      <c r="O21" s="19" t="s">
        <v>84</v>
      </c>
    </row>
    <row r="22" spans="1:15" x14ac:dyDescent="0.3">
      <c r="A22" s="16"/>
      <c r="B22" s="20"/>
      <c r="C22" s="16"/>
      <c r="D22" s="17">
        <v>2</v>
      </c>
      <c r="E22" s="17">
        <v>2531</v>
      </c>
      <c r="F22" s="17">
        <v>0.5</v>
      </c>
      <c r="G22" s="17">
        <v>1252</v>
      </c>
      <c r="H22" s="17">
        <v>10</v>
      </c>
      <c r="I22" s="17" t="str">
        <f t="shared" si="0"/>
        <v>10 ppm:1252   0.5 ppm:2531</v>
      </c>
      <c r="J22" s="17">
        <v>25.7</v>
      </c>
      <c r="K22" s="17">
        <f>RANK(J22,J21:J26,1)</f>
        <v>3</v>
      </c>
      <c r="L22" s="18"/>
      <c r="M22" s="18"/>
      <c r="N22" s="16"/>
      <c r="O22" s="21"/>
    </row>
    <row r="23" spans="1:15" x14ac:dyDescent="0.3">
      <c r="A23" s="16"/>
      <c r="B23" s="20"/>
      <c r="C23" s="16"/>
      <c r="D23" s="17">
        <v>3</v>
      </c>
      <c r="E23" s="17">
        <v>7767</v>
      </c>
      <c r="F23" s="17">
        <v>0.5</v>
      </c>
      <c r="G23" s="17">
        <v>2537</v>
      </c>
      <c r="H23" s="17">
        <v>10</v>
      </c>
      <c r="I23" s="17" t="str">
        <f t="shared" si="0"/>
        <v>10 ppm:2537   0.5 ppm:7767</v>
      </c>
      <c r="J23" s="17">
        <v>7.92</v>
      </c>
      <c r="K23" s="17">
        <f>RANK(J23,J21:J26,1)</f>
        <v>2</v>
      </c>
      <c r="L23" s="18"/>
      <c r="M23" s="18"/>
      <c r="N23" s="16"/>
      <c r="O23" s="21"/>
    </row>
    <row r="24" spans="1:15" x14ac:dyDescent="0.3">
      <c r="A24" s="16"/>
      <c r="B24" s="20"/>
      <c r="C24" s="16"/>
      <c r="D24" s="17">
        <v>4</v>
      </c>
      <c r="E24" s="17">
        <v>7767</v>
      </c>
      <c r="F24" s="17">
        <v>0.5</v>
      </c>
      <c r="G24" s="17">
        <v>2495</v>
      </c>
      <c r="H24" s="17">
        <v>10</v>
      </c>
      <c r="I24" s="17" t="str">
        <f t="shared" si="0"/>
        <v>10 ppm:2495   0.5 ppm:7767</v>
      </c>
      <c r="J24" s="17">
        <v>4.78</v>
      </c>
      <c r="K24" s="17">
        <f>RANK(J24,J21:J26,1)</f>
        <v>1</v>
      </c>
      <c r="L24" s="18"/>
      <c r="M24" s="18"/>
      <c r="N24" s="16"/>
      <c r="O24" s="21"/>
    </row>
    <row r="25" spans="1:15" x14ac:dyDescent="0.3">
      <c r="A25" s="16"/>
      <c r="B25" s="20"/>
      <c r="C25" s="16"/>
      <c r="D25" s="17">
        <v>5</v>
      </c>
      <c r="E25" s="17">
        <v>7767</v>
      </c>
      <c r="F25" s="17">
        <v>0.5</v>
      </c>
      <c r="G25" s="17">
        <v>17650</v>
      </c>
      <c r="H25" s="17">
        <v>10</v>
      </c>
      <c r="I25" s="17" t="str">
        <f t="shared" si="0"/>
        <v>10 ppm:17650   0.5 ppm:7767</v>
      </c>
      <c r="J25" s="17">
        <v>32.200000000000003</v>
      </c>
      <c r="K25" s="17">
        <f>RANK(J25,J21:J26,1)</f>
        <v>4</v>
      </c>
      <c r="L25" s="18"/>
      <c r="M25" s="18"/>
      <c r="N25" s="16"/>
      <c r="O25" s="21"/>
    </row>
    <row r="26" spans="1:15" x14ac:dyDescent="0.3">
      <c r="A26" s="16"/>
      <c r="B26" s="22"/>
      <c r="C26" s="16"/>
      <c r="D26" s="17">
        <v>6</v>
      </c>
      <c r="E26" s="17">
        <v>7767</v>
      </c>
      <c r="F26" s="17">
        <v>0.5</v>
      </c>
      <c r="G26" s="17">
        <v>8190</v>
      </c>
      <c r="H26" s="17">
        <v>10</v>
      </c>
      <c r="I26" s="17" t="str">
        <f t="shared" si="0"/>
        <v>10 ppm:8190   0.5 ppm:7767</v>
      </c>
      <c r="J26" s="17">
        <v>34.799999999999997</v>
      </c>
      <c r="K26" s="17">
        <f>RANK(J26,J21:J26,1)</f>
        <v>5</v>
      </c>
      <c r="L26" s="18"/>
      <c r="M26" s="18"/>
      <c r="N26" s="16"/>
      <c r="O26" s="23"/>
    </row>
    <row r="27" spans="1:15" x14ac:dyDescent="0.3">
      <c r="A27" s="24">
        <v>44426</v>
      </c>
      <c r="B27" s="24"/>
      <c r="C27" s="7">
        <v>5</v>
      </c>
      <c r="D27" s="8">
        <v>1</v>
      </c>
      <c r="E27" s="8" t="s">
        <v>16</v>
      </c>
      <c r="F27" s="8">
        <v>0</v>
      </c>
      <c r="G27" s="8" t="s">
        <v>16</v>
      </c>
      <c r="H27" s="8">
        <v>0</v>
      </c>
      <c r="I27" s="8" t="str">
        <f t="shared" si="0"/>
        <v>0 ppm:blank   0 ppm:blank</v>
      </c>
      <c r="J27" s="8">
        <v>91.5</v>
      </c>
      <c r="K27" s="8">
        <f>RANK(J27,J27:J32,1)</f>
        <v>6</v>
      </c>
      <c r="L27" s="9">
        <f>MAX(J27:J32)</f>
        <v>91.5</v>
      </c>
      <c r="M27" s="9">
        <f>MIN(J27:J32)</f>
        <v>10.4</v>
      </c>
      <c r="N27" s="7">
        <f t="shared" ref="N27" si="5">+(L27-M27)</f>
        <v>81.099999999999994</v>
      </c>
      <c r="O27" s="10" t="s">
        <v>85</v>
      </c>
    </row>
    <row r="28" spans="1:15" x14ac:dyDescent="0.3">
      <c r="A28" s="25"/>
      <c r="B28" s="25"/>
      <c r="C28" s="7"/>
      <c r="D28" s="8">
        <v>2</v>
      </c>
      <c r="E28" s="8">
        <v>2531</v>
      </c>
      <c r="F28" s="8">
        <v>0.5</v>
      </c>
      <c r="G28" s="8">
        <v>17650</v>
      </c>
      <c r="H28" s="8">
        <v>10</v>
      </c>
      <c r="I28" s="8" t="str">
        <f t="shared" si="0"/>
        <v>10 ppm:17650   0.5 ppm:2531</v>
      </c>
      <c r="J28" s="8">
        <v>14.2</v>
      </c>
      <c r="K28" s="8">
        <f>RANK(J28,J27:J32,1)</f>
        <v>2</v>
      </c>
      <c r="L28" s="9"/>
      <c r="M28" s="9"/>
      <c r="N28" s="7"/>
      <c r="O28" s="12"/>
    </row>
    <row r="29" spans="1:15" x14ac:dyDescent="0.3">
      <c r="A29" s="25"/>
      <c r="B29" s="25"/>
      <c r="C29" s="7"/>
      <c r="D29" s="8">
        <v>3</v>
      </c>
      <c r="E29" s="8">
        <v>7878</v>
      </c>
      <c r="F29" s="8">
        <v>0.5</v>
      </c>
      <c r="G29" s="8">
        <v>17650</v>
      </c>
      <c r="H29" s="8">
        <v>10</v>
      </c>
      <c r="I29" s="8" t="str">
        <f t="shared" si="0"/>
        <v>10 ppm:17650   0.5 ppm:7878</v>
      </c>
      <c r="J29" s="8">
        <v>55.2</v>
      </c>
      <c r="K29" s="8">
        <f>RANK(J29,J27:J32,1)</f>
        <v>4</v>
      </c>
      <c r="L29" s="9"/>
      <c r="M29" s="9"/>
      <c r="N29" s="7"/>
      <c r="O29" s="12"/>
    </row>
    <row r="30" spans="1:15" x14ac:dyDescent="0.3">
      <c r="A30" s="25"/>
      <c r="B30" s="25"/>
      <c r="C30" s="7"/>
      <c r="D30" s="8">
        <v>4</v>
      </c>
      <c r="E30" s="8">
        <v>7767</v>
      </c>
      <c r="F30" s="8">
        <v>0.5</v>
      </c>
      <c r="G30" s="8">
        <v>17650</v>
      </c>
      <c r="H30" s="8">
        <v>10</v>
      </c>
      <c r="I30" s="8" t="str">
        <f t="shared" si="0"/>
        <v>10 ppm:17650   0.5 ppm:7767</v>
      </c>
      <c r="J30" s="8">
        <v>32.6</v>
      </c>
      <c r="K30" s="8">
        <f>RANK(J30,J27:J32,1)</f>
        <v>3</v>
      </c>
      <c r="L30" s="9"/>
      <c r="M30" s="9"/>
      <c r="N30" s="7"/>
      <c r="O30" s="12"/>
    </row>
    <row r="31" spans="1:15" x14ac:dyDescent="0.3">
      <c r="A31" s="25"/>
      <c r="B31" s="25"/>
      <c r="C31" s="7"/>
      <c r="D31" s="8">
        <v>5</v>
      </c>
      <c r="E31" s="8">
        <v>7757</v>
      </c>
      <c r="F31" s="8">
        <v>0.5</v>
      </c>
      <c r="G31" s="8">
        <v>17650</v>
      </c>
      <c r="H31" s="8">
        <v>10</v>
      </c>
      <c r="I31" s="8" t="str">
        <f t="shared" si="0"/>
        <v>10 ppm:17650   0.5 ppm:7757</v>
      </c>
      <c r="J31" s="8">
        <v>57.3</v>
      </c>
      <c r="K31" s="8">
        <f>RANK(J31,J27:J32,1)</f>
        <v>5</v>
      </c>
      <c r="L31" s="9"/>
      <c r="M31" s="9"/>
      <c r="N31" s="7"/>
      <c r="O31" s="12"/>
    </row>
    <row r="32" spans="1:15" x14ac:dyDescent="0.3">
      <c r="A32" s="26"/>
      <c r="B32" s="26"/>
      <c r="C32" s="7"/>
      <c r="D32" s="8">
        <v>6</v>
      </c>
      <c r="E32" s="8">
        <v>8181</v>
      </c>
      <c r="F32" s="8">
        <v>0.5</v>
      </c>
      <c r="G32" s="8">
        <v>17650</v>
      </c>
      <c r="H32" s="8">
        <v>10</v>
      </c>
      <c r="I32" s="8" t="str">
        <f t="shared" si="0"/>
        <v>10 ppm:17650   0.5 ppm:8181</v>
      </c>
      <c r="J32" s="8">
        <v>10.4</v>
      </c>
      <c r="K32" s="8">
        <f>RANK(J32,J27:J32,1)</f>
        <v>1</v>
      </c>
      <c r="L32" s="9"/>
      <c r="M32" s="9"/>
      <c r="N32" s="7"/>
      <c r="O32" s="14"/>
    </row>
    <row r="33" spans="1:15" x14ac:dyDescent="0.3">
      <c r="A33" s="31">
        <v>44426</v>
      </c>
      <c r="B33" s="15"/>
      <c r="C33" s="16">
        <v>6</v>
      </c>
      <c r="D33" s="17">
        <v>1</v>
      </c>
      <c r="E33" s="17" t="s">
        <v>16</v>
      </c>
      <c r="F33" s="17">
        <v>0</v>
      </c>
      <c r="G33" s="17" t="s">
        <v>16</v>
      </c>
      <c r="H33" s="17">
        <v>0</v>
      </c>
      <c r="I33" s="17" t="str">
        <f t="shared" si="0"/>
        <v>0 ppm:blank   0 ppm:blank</v>
      </c>
      <c r="J33" s="17">
        <v>89.3</v>
      </c>
      <c r="K33" s="17">
        <f>RANK(J33,J33:J38,1)</f>
        <v>6</v>
      </c>
      <c r="L33" s="18">
        <f>MAX(J33:J38)</f>
        <v>89.3</v>
      </c>
      <c r="M33" s="18">
        <f>MIN(J33:J38)</f>
        <v>3.65</v>
      </c>
      <c r="N33" s="16">
        <f t="shared" ref="N33" si="6">+(L33-M33)</f>
        <v>85.649999999999991</v>
      </c>
      <c r="O33" s="19" t="s">
        <v>86</v>
      </c>
    </row>
    <row r="34" spans="1:15" x14ac:dyDescent="0.3">
      <c r="A34" s="16"/>
      <c r="B34" s="20"/>
      <c r="C34" s="16"/>
      <c r="D34" s="17">
        <v>2</v>
      </c>
      <c r="E34" s="17">
        <v>2531</v>
      </c>
      <c r="F34" s="17">
        <v>0.5</v>
      </c>
      <c r="G34" s="17">
        <v>2495</v>
      </c>
      <c r="H34" s="17">
        <v>10</v>
      </c>
      <c r="I34" s="17" t="str">
        <f t="shared" si="0"/>
        <v>10 ppm:2495   0.5 ppm:2531</v>
      </c>
      <c r="J34" s="17">
        <v>4.2</v>
      </c>
      <c r="K34" s="17">
        <f>RANK(J34,J33:J38,1)</f>
        <v>2</v>
      </c>
      <c r="L34" s="18"/>
      <c r="M34" s="18"/>
      <c r="N34" s="16"/>
      <c r="O34" s="21"/>
    </row>
    <row r="35" spans="1:15" x14ac:dyDescent="0.3">
      <c r="A35" s="16"/>
      <c r="B35" s="20"/>
      <c r="C35" s="16"/>
      <c r="D35" s="17">
        <v>3</v>
      </c>
      <c r="E35" s="17">
        <v>7878</v>
      </c>
      <c r="F35" s="17">
        <v>0.5</v>
      </c>
      <c r="G35" s="17">
        <v>2495</v>
      </c>
      <c r="H35" s="17">
        <v>10</v>
      </c>
      <c r="I35" s="17" t="str">
        <f t="shared" si="0"/>
        <v>10 ppm:2495   0.5 ppm:7878</v>
      </c>
      <c r="J35" s="17">
        <v>5.39</v>
      </c>
      <c r="K35" s="17">
        <f>RANK(J35,J33:J38,1)</f>
        <v>5</v>
      </c>
      <c r="L35" s="18"/>
      <c r="M35" s="18"/>
      <c r="N35" s="16"/>
      <c r="O35" s="21"/>
    </row>
    <row r="36" spans="1:15" x14ac:dyDescent="0.3">
      <c r="A36" s="16"/>
      <c r="B36" s="20"/>
      <c r="C36" s="16"/>
      <c r="D36" s="17">
        <v>4</v>
      </c>
      <c r="E36" s="17">
        <v>7767</v>
      </c>
      <c r="F36" s="17">
        <v>0.5</v>
      </c>
      <c r="G36" s="17">
        <v>2495</v>
      </c>
      <c r="H36" s="17">
        <v>10</v>
      </c>
      <c r="I36" s="17" t="str">
        <f t="shared" si="0"/>
        <v>10 ppm:2495   0.5 ppm:7767</v>
      </c>
      <c r="J36" s="17">
        <v>4.67</v>
      </c>
      <c r="K36" s="17">
        <f>RANK(J36,J33:J38,1)</f>
        <v>3</v>
      </c>
      <c r="L36" s="18"/>
      <c r="M36" s="18"/>
      <c r="N36" s="16"/>
      <c r="O36" s="21"/>
    </row>
    <row r="37" spans="1:15" x14ac:dyDescent="0.3">
      <c r="A37" s="16"/>
      <c r="B37" s="20"/>
      <c r="C37" s="16"/>
      <c r="D37" s="17">
        <v>5</v>
      </c>
      <c r="E37" s="17">
        <v>7757</v>
      </c>
      <c r="F37" s="17">
        <v>0.5</v>
      </c>
      <c r="G37" s="17">
        <v>2495</v>
      </c>
      <c r="H37" s="17">
        <v>10</v>
      </c>
      <c r="I37" s="17" t="str">
        <f t="shared" si="0"/>
        <v>10 ppm:2495   0.5 ppm:7757</v>
      </c>
      <c r="J37" s="17">
        <v>4.93</v>
      </c>
      <c r="K37" s="17">
        <f>RANK(J37,J33:J38,1)</f>
        <v>4</v>
      </c>
      <c r="L37" s="18"/>
      <c r="M37" s="18"/>
      <c r="N37" s="16"/>
      <c r="O37" s="21"/>
    </row>
    <row r="38" spans="1:15" x14ac:dyDescent="0.3">
      <c r="A38" s="16"/>
      <c r="B38" s="22"/>
      <c r="C38" s="16"/>
      <c r="D38" s="17">
        <v>6</v>
      </c>
      <c r="E38" s="17">
        <v>8181</v>
      </c>
      <c r="F38" s="17">
        <v>0.5</v>
      </c>
      <c r="G38" s="17">
        <v>2495</v>
      </c>
      <c r="H38" s="17">
        <v>10</v>
      </c>
      <c r="I38" s="17" t="str">
        <f t="shared" si="0"/>
        <v>10 ppm:2495   0.5 ppm:8181</v>
      </c>
      <c r="J38" s="17">
        <v>3.65</v>
      </c>
      <c r="K38" s="17">
        <f>RANK(J38,J33:J38,1)</f>
        <v>1</v>
      </c>
      <c r="L38" s="18"/>
      <c r="M38" s="18"/>
      <c r="N38" s="16"/>
      <c r="O38" s="23"/>
    </row>
    <row r="39" spans="1:15" x14ac:dyDescent="0.3">
      <c r="A39" s="30">
        <v>44426</v>
      </c>
      <c r="B39" s="24"/>
      <c r="C39" s="7">
        <v>7</v>
      </c>
      <c r="D39" s="8">
        <v>1</v>
      </c>
      <c r="E39" s="8" t="s">
        <v>16</v>
      </c>
      <c r="F39" s="8">
        <v>0</v>
      </c>
      <c r="G39" s="8" t="s">
        <v>16</v>
      </c>
      <c r="H39" s="8">
        <v>0</v>
      </c>
      <c r="I39" s="8" t="str">
        <f t="shared" si="0"/>
        <v>0 ppm:blank   0 ppm:blank</v>
      </c>
      <c r="J39" s="8">
        <v>66.2</v>
      </c>
      <c r="K39" s="8">
        <f>RANK(J39,J39:J44,1)</f>
        <v>6</v>
      </c>
      <c r="L39" s="9">
        <f>MAX(J39:J44)</f>
        <v>66.2</v>
      </c>
      <c r="M39" s="9">
        <f>MIN(J39:J44)</f>
        <v>6.4</v>
      </c>
      <c r="N39" s="7">
        <f t="shared" ref="N39" si="7">+(L39-M39)</f>
        <v>59.800000000000004</v>
      </c>
      <c r="O39" s="10" t="s">
        <v>87</v>
      </c>
    </row>
    <row r="40" spans="1:15" x14ac:dyDescent="0.3">
      <c r="A40" s="7"/>
      <c r="B40" s="25"/>
      <c r="C40" s="7"/>
      <c r="D40" s="8">
        <v>2</v>
      </c>
      <c r="E40" s="8">
        <v>2531</v>
      </c>
      <c r="F40" s="8">
        <v>0.5</v>
      </c>
      <c r="G40" s="8">
        <v>2537</v>
      </c>
      <c r="H40" s="8">
        <v>10</v>
      </c>
      <c r="I40" s="8" t="str">
        <f t="shared" si="0"/>
        <v>10 ppm:2537   0.5 ppm:2531</v>
      </c>
      <c r="J40" s="8">
        <v>11.4</v>
      </c>
      <c r="K40" s="8">
        <f>RANK(J40,J39:J44,1)</f>
        <v>3</v>
      </c>
      <c r="L40" s="9"/>
      <c r="M40" s="9"/>
      <c r="N40" s="7"/>
      <c r="O40" s="12"/>
    </row>
    <row r="41" spans="1:15" x14ac:dyDescent="0.3">
      <c r="A41" s="7"/>
      <c r="B41" s="25"/>
      <c r="C41" s="7"/>
      <c r="D41" s="8">
        <v>3</v>
      </c>
      <c r="E41" s="8">
        <v>7878</v>
      </c>
      <c r="F41" s="8">
        <v>0.5</v>
      </c>
      <c r="G41" s="8">
        <v>2537</v>
      </c>
      <c r="H41" s="8">
        <v>10</v>
      </c>
      <c r="I41" s="8" t="str">
        <f t="shared" si="0"/>
        <v>10 ppm:2537   0.5 ppm:7878</v>
      </c>
      <c r="J41" s="8">
        <v>25.4</v>
      </c>
      <c r="K41" s="8">
        <f>RANK(J41,J39:J44,1)</f>
        <v>5</v>
      </c>
      <c r="L41" s="9"/>
      <c r="M41" s="9"/>
      <c r="N41" s="7"/>
      <c r="O41" s="12"/>
    </row>
    <row r="42" spans="1:15" x14ac:dyDescent="0.3">
      <c r="A42" s="7"/>
      <c r="B42" s="25"/>
      <c r="C42" s="7"/>
      <c r="D42" s="8">
        <v>4</v>
      </c>
      <c r="E42" s="8">
        <v>7767</v>
      </c>
      <c r="F42" s="8">
        <v>0.5</v>
      </c>
      <c r="G42" s="8">
        <v>2537</v>
      </c>
      <c r="H42" s="8">
        <v>10</v>
      </c>
      <c r="I42" s="8" t="str">
        <f t="shared" si="0"/>
        <v>10 ppm:2537   0.5 ppm:7767</v>
      </c>
      <c r="J42" s="8">
        <v>6.4</v>
      </c>
      <c r="K42" s="8">
        <f>RANK(J42,J39:J44,1)</f>
        <v>1</v>
      </c>
      <c r="L42" s="9"/>
      <c r="M42" s="9"/>
      <c r="N42" s="7"/>
      <c r="O42" s="12"/>
    </row>
    <row r="43" spans="1:15" x14ac:dyDescent="0.3">
      <c r="A43" s="7"/>
      <c r="B43" s="25"/>
      <c r="C43" s="7"/>
      <c r="D43" s="8">
        <v>5</v>
      </c>
      <c r="E43" s="8">
        <v>7757</v>
      </c>
      <c r="F43" s="8">
        <v>0.5</v>
      </c>
      <c r="G43" s="8">
        <v>2537</v>
      </c>
      <c r="H43" s="8">
        <v>10</v>
      </c>
      <c r="I43" s="8" t="str">
        <f t="shared" si="0"/>
        <v>10 ppm:2537   0.5 ppm:7757</v>
      </c>
      <c r="J43" s="8">
        <v>19</v>
      </c>
      <c r="K43" s="8">
        <f>RANK(J43,J39:J44,1)</f>
        <v>4</v>
      </c>
      <c r="L43" s="9"/>
      <c r="M43" s="9"/>
      <c r="N43" s="7"/>
      <c r="O43" s="12"/>
    </row>
    <row r="44" spans="1:15" x14ac:dyDescent="0.3">
      <c r="A44" s="7"/>
      <c r="B44" s="26"/>
      <c r="C44" s="7"/>
      <c r="D44" s="8">
        <v>6</v>
      </c>
      <c r="E44" s="8">
        <v>8181</v>
      </c>
      <c r="F44" s="8">
        <v>0.5</v>
      </c>
      <c r="G44" s="8">
        <v>2537</v>
      </c>
      <c r="H44" s="8">
        <v>10</v>
      </c>
      <c r="I44" s="8" t="str">
        <f t="shared" si="0"/>
        <v>10 ppm:2537   0.5 ppm:8181</v>
      </c>
      <c r="J44" s="8">
        <v>8.2799999999999994</v>
      </c>
      <c r="K44" s="8">
        <f>RANK(J44,J39:J44,1)</f>
        <v>2</v>
      </c>
      <c r="L44" s="9"/>
      <c r="M44" s="9"/>
      <c r="N44" s="7"/>
      <c r="O44" s="14"/>
    </row>
    <row r="45" spans="1:15" x14ac:dyDescent="0.3">
      <c r="A45" s="31">
        <v>44426</v>
      </c>
      <c r="B45" s="19"/>
      <c r="C45" s="16">
        <v>8</v>
      </c>
      <c r="D45" s="17">
        <v>1</v>
      </c>
      <c r="E45" s="17" t="s">
        <v>16</v>
      </c>
      <c r="F45" s="17">
        <v>0</v>
      </c>
      <c r="G45" s="17" t="s">
        <v>16</v>
      </c>
      <c r="H45" s="17">
        <v>0</v>
      </c>
      <c r="I45" s="17" t="str">
        <f t="shared" si="0"/>
        <v>0 ppm:blank   0 ppm:blank</v>
      </c>
      <c r="J45" s="17">
        <v>52.4</v>
      </c>
      <c r="K45" s="17">
        <f>RANK(J45,J45:J50,1)</f>
        <v>6</v>
      </c>
      <c r="L45" s="19">
        <f>MAX(J45:J50)</f>
        <v>52.4</v>
      </c>
      <c r="M45" s="19">
        <f>MIN(J45:J50)</f>
        <v>15.2</v>
      </c>
      <c r="N45" s="19">
        <f t="shared" ref="N45" si="8">+(L45-M45)</f>
        <v>37.200000000000003</v>
      </c>
      <c r="O45" s="19" t="s">
        <v>88</v>
      </c>
    </row>
    <row r="46" spans="1:15" x14ac:dyDescent="0.3">
      <c r="A46" s="16"/>
      <c r="B46" s="21"/>
      <c r="C46" s="16"/>
      <c r="D46" s="17">
        <v>2</v>
      </c>
      <c r="E46" s="17">
        <v>7767</v>
      </c>
      <c r="F46" s="17">
        <v>0.5</v>
      </c>
      <c r="G46" s="17">
        <v>17650</v>
      </c>
      <c r="H46" s="17">
        <v>5</v>
      </c>
      <c r="I46" s="17" t="str">
        <f t="shared" si="0"/>
        <v>5 ppm:17650   0.5 ppm:7767</v>
      </c>
      <c r="J46" s="17">
        <v>36</v>
      </c>
      <c r="K46" s="17">
        <f>RANK(J46,J45:J50,1)</f>
        <v>5</v>
      </c>
      <c r="L46" s="21"/>
      <c r="M46" s="21"/>
      <c r="N46" s="21"/>
      <c r="O46" s="21"/>
    </row>
    <row r="47" spans="1:15" x14ac:dyDescent="0.3">
      <c r="A47" s="16"/>
      <c r="B47" s="21"/>
      <c r="C47" s="16"/>
      <c r="D47" s="17">
        <v>3</v>
      </c>
      <c r="E47" s="17">
        <v>7767</v>
      </c>
      <c r="F47" s="17">
        <v>0.5</v>
      </c>
      <c r="G47" s="17">
        <v>17650</v>
      </c>
      <c r="H47" s="17">
        <v>10</v>
      </c>
      <c r="I47" s="17" t="str">
        <f t="shared" si="0"/>
        <v>10 ppm:17650   0.5 ppm:7767</v>
      </c>
      <c r="J47" s="17">
        <v>24.5</v>
      </c>
      <c r="K47" s="17">
        <f>RANK(J47,J45:J50,1)</f>
        <v>4</v>
      </c>
      <c r="L47" s="21"/>
      <c r="M47" s="21"/>
      <c r="N47" s="21"/>
      <c r="O47" s="21"/>
    </row>
    <row r="48" spans="1:15" x14ac:dyDescent="0.3">
      <c r="A48" s="16"/>
      <c r="B48" s="21"/>
      <c r="C48" s="16"/>
      <c r="D48" s="17">
        <v>4</v>
      </c>
      <c r="E48" s="17">
        <v>7767</v>
      </c>
      <c r="F48" s="17">
        <v>0.5</v>
      </c>
      <c r="G48" s="17">
        <v>17650</v>
      </c>
      <c r="H48" s="17">
        <v>15</v>
      </c>
      <c r="I48" s="17" t="str">
        <f t="shared" si="0"/>
        <v>15 ppm:17650   0.5 ppm:7767</v>
      </c>
      <c r="J48" s="17">
        <v>21.8</v>
      </c>
      <c r="K48" s="17">
        <f>RANK(J48,J45:J50,1)</f>
        <v>3</v>
      </c>
      <c r="L48" s="21"/>
      <c r="M48" s="21"/>
      <c r="N48" s="21"/>
      <c r="O48" s="21"/>
    </row>
    <row r="49" spans="1:15" x14ac:dyDescent="0.3">
      <c r="A49" s="16"/>
      <c r="B49" s="21"/>
      <c r="C49" s="16"/>
      <c r="D49" s="17">
        <v>5</v>
      </c>
      <c r="E49" s="17">
        <v>8181</v>
      </c>
      <c r="F49" s="17">
        <v>0.5</v>
      </c>
      <c r="G49" s="17">
        <v>17650</v>
      </c>
      <c r="H49" s="17">
        <v>5</v>
      </c>
      <c r="I49" s="17" t="str">
        <f t="shared" si="0"/>
        <v>5 ppm:17650   0.5 ppm:8181</v>
      </c>
      <c r="J49" s="17">
        <v>16.600000000000001</v>
      </c>
      <c r="K49" s="17">
        <f>RANK(J49,J45:J50,1)</f>
        <v>2</v>
      </c>
      <c r="L49" s="21"/>
      <c r="M49" s="21"/>
      <c r="N49" s="21"/>
      <c r="O49" s="21"/>
    </row>
    <row r="50" spans="1:15" x14ac:dyDescent="0.3">
      <c r="A50" s="16"/>
      <c r="B50" s="23"/>
      <c r="C50" s="16"/>
      <c r="D50" s="17">
        <v>6</v>
      </c>
      <c r="E50" s="17">
        <v>8181</v>
      </c>
      <c r="F50" s="17">
        <v>0.5</v>
      </c>
      <c r="G50" s="17">
        <v>17650</v>
      </c>
      <c r="H50" s="17">
        <v>10</v>
      </c>
      <c r="I50" s="17" t="str">
        <f t="shared" si="0"/>
        <v>10 ppm:17650   0.5 ppm:8181</v>
      </c>
      <c r="J50" s="17">
        <v>15.2</v>
      </c>
      <c r="K50" s="17">
        <f>RANK(J50,J45:J50,1)</f>
        <v>1</v>
      </c>
      <c r="L50" s="23"/>
      <c r="M50" s="23"/>
      <c r="N50" s="23"/>
      <c r="O50" s="23"/>
    </row>
    <row r="51" spans="1:15" x14ac:dyDescent="0.3">
      <c r="A51" s="30">
        <v>44426</v>
      </c>
      <c r="B51" s="10"/>
      <c r="C51" s="7">
        <v>9</v>
      </c>
      <c r="D51" s="8">
        <v>1</v>
      </c>
      <c r="E51" s="8" t="s">
        <v>16</v>
      </c>
      <c r="F51" s="8">
        <v>0</v>
      </c>
      <c r="G51" s="8" t="s">
        <v>16</v>
      </c>
      <c r="H51" s="8">
        <v>0</v>
      </c>
      <c r="I51" s="8" t="str">
        <f t="shared" si="0"/>
        <v>0 ppm:blank   0 ppm:blank</v>
      </c>
      <c r="J51" s="8">
        <v>94.9</v>
      </c>
      <c r="K51" s="8">
        <f>RANK(J51,J51:J56,1)</f>
        <v>6</v>
      </c>
      <c r="L51" s="9">
        <f>MAX(J51:J56)</f>
        <v>94.9</v>
      </c>
      <c r="M51" s="9">
        <f>MIN(J51:J56)</f>
        <v>4.3600000000000003</v>
      </c>
      <c r="N51" s="7">
        <f t="shared" ref="N51" si="9">+(L51-M51)</f>
        <v>90.54</v>
      </c>
      <c r="O51" s="10" t="s">
        <v>89</v>
      </c>
    </row>
    <row r="52" spans="1:15" x14ac:dyDescent="0.3">
      <c r="A52" s="7"/>
      <c r="B52" s="12"/>
      <c r="C52" s="7"/>
      <c r="D52" s="8">
        <v>2</v>
      </c>
      <c r="E52" s="8">
        <v>7767</v>
      </c>
      <c r="F52" s="8">
        <v>0.5</v>
      </c>
      <c r="G52" s="8">
        <v>2495</v>
      </c>
      <c r="H52" s="8">
        <v>2.5</v>
      </c>
      <c r="I52" s="8" t="str">
        <f t="shared" si="0"/>
        <v>2.5 ppm:2495   0.5 ppm:7767</v>
      </c>
      <c r="J52" s="8">
        <v>20.2</v>
      </c>
      <c r="K52" s="8">
        <f>RANK(J52,J51:J56,1)</f>
        <v>5</v>
      </c>
      <c r="L52" s="9"/>
      <c r="M52" s="9"/>
      <c r="N52" s="7"/>
      <c r="O52" s="12"/>
    </row>
    <row r="53" spans="1:15" x14ac:dyDescent="0.3">
      <c r="A53" s="7"/>
      <c r="B53" s="12"/>
      <c r="C53" s="7"/>
      <c r="D53" s="8">
        <v>3</v>
      </c>
      <c r="E53" s="8">
        <v>7767</v>
      </c>
      <c r="F53" s="8">
        <v>0.5</v>
      </c>
      <c r="G53" s="8">
        <v>2495</v>
      </c>
      <c r="H53" s="8">
        <v>5</v>
      </c>
      <c r="I53" s="8" t="str">
        <f t="shared" si="0"/>
        <v>5 ppm:2495   0.5 ppm:7767</v>
      </c>
      <c r="J53" s="8">
        <v>10.7</v>
      </c>
      <c r="K53" s="8">
        <f>RANK(J53,J51:J56,1)</f>
        <v>4</v>
      </c>
      <c r="L53" s="9"/>
      <c r="M53" s="9"/>
      <c r="N53" s="7"/>
      <c r="O53" s="12"/>
    </row>
    <row r="54" spans="1:15" x14ac:dyDescent="0.3">
      <c r="A54" s="7"/>
      <c r="B54" s="12"/>
      <c r="C54" s="7"/>
      <c r="D54" s="8">
        <v>4</v>
      </c>
      <c r="E54" s="8">
        <v>7767</v>
      </c>
      <c r="F54" s="8">
        <v>0.5</v>
      </c>
      <c r="G54" s="8">
        <v>2495</v>
      </c>
      <c r="H54" s="8">
        <v>10</v>
      </c>
      <c r="I54" s="8" t="str">
        <f t="shared" si="0"/>
        <v>10 ppm:2495   0.5 ppm:7767</v>
      </c>
      <c r="J54" s="8">
        <v>5.48</v>
      </c>
      <c r="K54" s="8">
        <f>RANK(J54,J51:J56,1)</f>
        <v>2</v>
      </c>
      <c r="L54" s="9"/>
      <c r="M54" s="9"/>
      <c r="N54" s="7"/>
      <c r="O54" s="12"/>
    </row>
    <row r="55" spans="1:15" x14ac:dyDescent="0.3">
      <c r="A55" s="7"/>
      <c r="B55" s="12"/>
      <c r="C55" s="7"/>
      <c r="D55" s="8">
        <v>5</v>
      </c>
      <c r="E55" s="8">
        <v>8181</v>
      </c>
      <c r="F55" s="8">
        <v>0.5</v>
      </c>
      <c r="G55" s="8">
        <v>2495</v>
      </c>
      <c r="H55" s="8">
        <v>5</v>
      </c>
      <c r="I55" s="8" t="str">
        <f t="shared" si="0"/>
        <v>5 ppm:2495   0.5 ppm:8181</v>
      </c>
      <c r="J55" s="8">
        <v>9.0299999999999994</v>
      </c>
      <c r="K55" s="8">
        <f>RANK(J55,J51:J56,1)</f>
        <v>3</v>
      </c>
      <c r="L55" s="9"/>
      <c r="M55" s="9"/>
      <c r="N55" s="7"/>
      <c r="O55" s="12"/>
    </row>
    <row r="56" spans="1:15" x14ac:dyDescent="0.3">
      <c r="A56" s="7"/>
      <c r="B56" s="14"/>
      <c r="C56" s="7"/>
      <c r="D56" s="8">
        <v>6</v>
      </c>
      <c r="E56" s="8">
        <v>8181</v>
      </c>
      <c r="F56" s="8">
        <v>0.5</v>
      </c>
      <c r="G56" s="8">
        <v>2495</v>
      </c>
      <c r="H56" s="8">
        <v>10</v>
      </c>
      <c r="I56" s="8" t="str">
        <f t="shared" si="0"/>
        <v>10 ppm:2495   0.5 ppm:8181</v>
      </c>
      <c r="J56" s="8">
        <v>4.3600000000000003</v>
      </c>
      <c r="K56" s="8">
        <f>RANK(J56,J51:J56,1)</f>
        <v>1</v>
      </c>
      <c r="L56" s="9"/>
      <c r="M56" s="9"/>
      <c r="N56" s="7"/>
      <c r="O56" s="14"/>
    </row>
    <row r="57" spans="1:15" x14ac:dyDescent="0.3">
      <c r="A57" s="31">
        <v>44427</v>
      </c>
      <c r="B57" s="19"/>
      <c r="C57" s="16">
        <v>10</v>
      </c>
      <c r="D57" s="17">
        <v>1</v>
      </c>
      <c r="E57" s="17" t="s">
        <v>16</v>
      </c>
      <c r="F57" s="17">
        <v>0</v>
      </c>
      <c r="G57" s="17" t="s">
        <v>16</v>
      </c>
      <c r="H57" s="17">
        <v>0</v>
      </c>
      <c r="I57" s="17" t="str">
        <f t="shared" si="0"/>
        <v>0 ppm:blank   0 ppm:blank</v>
      </c>
      <c r="J57" s="17">
        <v>162</v>
      </c>
      <c r="K57" s="17">
        <f>RANK(J57,J57:J62,1)</f>
        <v>6</v>
      </c>
      <c r="L57" s="19">
        <f>MAX(J57:J62)</f>
        <v>162</v>
      </c>
      <c r="M57" s="19">
        <f>MIN(J57:J62)</f>
        <v>4.99</v>
      </c>
      <c r="N57" s="19">
        <f t="shared" ref="N57" si="10">+(L57-M57)</f>
        <v>157.01</v>
      </c>
      <c r="O57" s="19" t="s">
        <v>90</v>
      </c>
    </row>
    <row r="58" spans="1:15" x14ac:dyDescent="0.3">
      <c r="A58" s="16"/>
      <c r="B58" s="21"/>
      <c r="C58" s="16"/>
      <c r="D58" s="17">
        <v>2</v>
      </c>
      <c r="E58" s="17">
        <v>7767</v>
      </c>
      <c r="F58" s="17">
        <v>0.5</v>
      </c>
      <c r="G58" s="17">
        <v>2537</v>
      </c>
      <c r="H58" s="17">
        <v>2.5</v>
      </c>
      <c r="I58" s="17" t="str">
        <f t="shared" si="0"/>
        <v>2.5 ppm:2537   0.5 ppm:7767</v>
      </c>
      <c r="J58" s="17">
        <v>21</v>
      </c>
      <c r="K58" s="17">
        <f>RANK(J58,J57:J62,1)</f>
        <v>5</v>
      </c>
      <c r="L58" s="21"/>
      <c r="M58" s="21"/>
      <c r="N58" s="21"/>
      <c r="O58" s="21"/>
    </row>
    <row r="59" spans="1:15" x14ac:dyDescent="0.3">
      <c r="A59" s="16"/>
      <c r="B59" s="21"/>
      <c r="C59" s="16"/>
      <c r="D59" s="17">
        <v>3</v>
      </c>
      <c r="E59" s="17">
        <v>7767</v>
      </c>
      <c r="F59" s="17">
        <v>0.5</v>
      </c>
      <c r="G59" s="17">
        <v>2537</v>
      </c>
      <c r="H59" s="17">
        <v>5</v>
      </c>
      <c r="I59" s="17" t="str">
        <f t="shared" si="0"/>
        <v>5 ppm:2537   0.5 ppm:7767</v>
      </c>
      <c r="J59" s="17">
        <v>11.6</v>
      </c>
      <c r="K59" s="17">
        <f>RANK(J59,J57:J62,1)</f>
        <v>2</v>
      </c>
      <c r="L59" s="21"/>
      <c r="M59" s="21"/>
      <c r="N59" s="21"/>
      <c r="O59" s="21"/>
    </row>
    <row r="60" spans="1:15" x14ac:dyDescent="0.3">
      <c r="A60" s="16"/>
      <c r="B60" s="21"/>
      <c r="C60" s="16"/>
      <c r="D60" s="17">
        <v>4</v>
      </c>
      <c r="E60" s="17">
        <v>7767</v>
      </c>
      <c r="F60" s="17">
        <v>0.5</v>
      </c>
      <c r="G60" s="17">
        <v>2537</v>
      </c>
      <c r="H60" s="17">
        <v>10</v>
      </c>
      <c r="I60" s="17" t="str">
        <f t="shared" si="0"/>
        <v>10 ppm:2537   0.5 ppm:7767</v>
      </c>
      <c r="J60" s="17">
        <v>4.99</v>
      </c>
      <c r="K60" s="17">
        <f>RANK(J60,J57:J62,1)</f>
        <v>1</v>
      </c>
      <c r="L60" s="21"/>
      <c r="M60" s="21"/>
      <c r="N60" s="21"/>
      <c r="O60" s="21"/>
    </row>
    <row r="61" spans="1:15" x14ac:dyDescent="0.3">
      <c r="A61" s="16"/>
      <c r="B61" s="21"/>
      <c r="C61" s="16"/>
      <c r="D61" s="17">
        <v>5</v>
      </c>
      <c r="E61" s="17">
        <v>8181</v>
      </c>
      <c r="F61" s="17">
        <v>0.5</v>
      </c>
      <c r="G61" s="17">
        <v>2537</v>
      </c>
      <c r="H61" s="17">
        <v>5</v>
      </c>
      <c r="I61" s="17" t="str">
        <f t="shared" si="0"/>
        <v>5 ppm:2537   0.5 ppm:8181</v>
      </c>
      <c r="J61" s="17">
        <v>18.7</v>
      </c>
      <c r="K61" s="17">
        <f>RANK(J61,J57:J62,1)</f>
        <v>4</v>
      </c>
      <c r="L61" s="21"/>
      <c r="M61" s="21"/>
      <c r="N61" s="21"/>
      <c r="O61" s="21"/>
    </row>
    <row r="62" spans="1:15" x14ac:dyDescent="0.3">
      <c r="A62" s="16"/>
      <c r="B62" s="23"/>
      <c r="C62" s="16"/>
      <c r="D62" s="17">
        <v>6</v>
      </c>
      <c r="E62" s="17">
        <v>8181</v>
      </c>
      <c r="F62" s="17">
        <v>0.5</v>
      </c>
      <c r="G62" s="17">
        <v>2537</v>
      </c>
      <c r="H62" s="17">
        <v>10</v>
      </c>
      <c r="I62" s="17" t="str">
        <f t="shared" si="0"/>
        <v>10 ppm:2537   0.5 ppm:8181</v>
      </c>
      <c r="J62" s="17">
        <v>12.4</v>
      </c>
      <c r="K62" s="17">
        <f>RANK(J62,J57:J62,1)</f>
        <v>3</v>
      </c>
      <c r="L62" s="23"/>
      <c r="M62" s="23"/>
      <c r="N62" s="23"/>
      <c r="O62" s="23"/>
    </row>
    <row r="63" spans="1:15" x14ac:dyDescent="0.3">
      <c r="A63" s="30">
        <v>44427</v>
      </c>
      <c r="B63" s="10"/>
      <c r="C63" s="7">
        <v>11</v>
      </c>
      <c r="D63" s="8">
        <v>1</v>
      </c>
      <c r="E63" s="8" t="s">
        <v>16</v>
      </c>
      <c r="F63" s="8">
        <v>0</v>
      </c>
      <c r="G63" s="8" t="s">
        <v>16</v>
      </c>
      <c r="H63" s="8">
        <v>0</v>
      </c>
      <c r="I63" s="8" t="str">
        <f t="shared" si="0"/>
        <v>0 ppm:blank   0 ppm:blank</v>
      </c>
      <c r="J63" s="8">
        <v>264</v>
      </c>
      <c r="K63" s="8">
        <f>RANK(J63,J63:J68,1)</f>
        <v>6</v>
      </c>
      <c r="L63" s="9">
        <f>MAX(J63:J68)</f>
        <v>264</v>
      </c>
      <c r="M63" s="9">
        <f>MIN(J63:J68)</f>
        <v>10.7</v>
      </c>
      <c r="N63" s="7">
        <f t="shared" ref="N63" si="11">+(L63-M63)</f>
        <v>253.3</v>
      </c>
      <c r="O63" s="10" t="s">
        <v>91</v>
      </c>
    </row>
    <row r="64" spans="1:15" x14ac:dyDescent="0.3">
      <c r="A64" s="7"/>
      <c r="B64" s="12"/>
      <c r="C64" s="7"/>
      <c r="D64" s="8">
        <v>2</v>
      </c>
      <c r="E64" s="8">
        <v>7767</v>
      </c>
      <c r="F64" s="8">
        <v>0.2</v>
      </c>
      <c r="G64" s="8">
        <v>2537</v>
      </c>
      <c r="H64" s="8">
        <v>5</v>
      </c>
      <c r="I64" s="8" t="str">
        <f t="shared" si="0"/>
        <v>5 ppm:2537   0.2 ppm:7767</v>
      </c>
      <c r="J64" s="8">
        <v>25.8</v>
      </c>
      <c r="K64" s="8">
        <f>RANK(J64,J63:J68,1)</f>
        <v>5</v>
      </c>
      <c r="L64" s="9"/>
      <c r="M64" s="9"/>
      <c r="N64" s="7"/>
      <c r="O64" s="12"/>
    </row>
    <row r="65" spans="1:15" x14ac:dyDescent="0.3">
      <c r="A65" s="7"/>
      <c r="B65" s="12"/>
      <c r="C65" s="7"/>
      <c r="D65" s="8">
        <v>3</v>
      </c>
      <c r="E65" s="8">
        <v>7767</v>
      </c>
      <c r="F65" s="8">
        <v>0.4</v>
      </c>
      <c r="G65" s="8">
        <v>2537</v>
      </c>
      <c r="H65" s="8">
        <v>5</v>
      </c>
      <c r="I65" s="8" t="str">
        <f t="shared" si="0"/>
        <v>5 ppm:2537   0.4 ppm:7767</v>
      </c>
      <c r="J65" s="8">
        <v>19.600000000000001</v>
      </c>
      <c r="K65" s="8">
        <f>RANK(J65,J63:J68,1)</f>
        <v>4</v>
      </c>
      <c r="L65" s="9"/>
      <c r="M65" s="9"/>
      <c r="N65" s="7"/>
      <c r="O65" s="12"/>
    </row>
    <row r="66" spans="1:15" x14ac:dyDescent="0.3">
      <c r="A66" s="7"/>
      <c r="B66" s="12"/>
      <c r="C66" s="7"/>
      <c r="D66" s="8">
        <v>4</v>
      </c>
      <c r="E66" s="8">
        <v>7767</v>
      </c>
      <c r="F66" s="8">
        <v>0.6</v>
      </c>
      <c r="G66" s="8">
        <v>2537</v>
      </c>
      <c r="H66" s="8">
        <v>5</v>
      </c>
      <c r="I66" s="8" t="str">
        <f t="shared" si="0"/>
        <v>5 ppm:2537   0.6 ppm:7767</v>
      </c>
      <c r="J66" s="8">
        <v>13.4</v>
      </c>
      <c r="K66" s="8">
        <f>RANK(J66,J63:J68,1)</f>
        <v>3</v>
      </c>
      <c r="L66" s="9"/>
      <c r="M66" s="9"/>
      <c r="N66" s="7"/>
      <c r="O66" s="12"/>
    </row>
    <row r="67" spans="1:15" x14ac:dyDescent="0.3">
      <c r="A67" s="7"/>
      <c r="B67" s="12"/>
      <c r="C67" s="7"/>
      <c r="D67" s="8">
        <v>5</v>
      </c>
      <c r="E67" s="8">
        <v>7767</v>
      </c>
      <c r="F67" s="8">
        <v>0.8</v>
      </c>
      <c r="G67" s="8">
        <v>2537</v>
      </c>
      <c r="H67" s="8">
        <v>5</v>
      </c>
      <c r="I67" s="8" t="str">
        <f t="shared" ref="I67:I92" si="12">H67&amp;" ppm:"&amp;G67&amp;"   "&amp;F67&amp;" ppm:"&amp;E67</f>
        <v>5 ppm:2537   0.8 ppm:7767</v>
      </c>
      <c r="J67" s="8">
        <v>11.4</v>
      </c>
      <c r="K67" s="8">
        <f>RANK(J67,J63:J68,1)</f>
        <v>2</v>
      </c>
      <c r="L67" s="9"/>
      <c r="M67" s="9"/>
      <c r="N67" s="7"/>
      <c r="O67" s="12"/>
    </row>
    <row r="68" spans="1:15" x14ac:dyDescent="0.3">
      <c r="A68" s="7"/>
      <c r="B68" s="14"/>
      <c r="C68" s="7"/>
      <c r="D68" s="8">
        <v>6</v>
      </c>
      <c r="E68" s="8">
        <v>7767</v>
      </c>
      <c r="F68" s="8">
        <v>1</v>
      </c>
      <c r="G68" s="8">
        <v>2537</v>
      </c>
      <c r="H68" s="8">
        <v>5</v>
      </c>
      <c r="I68" s="8" t="str">
        <f t="shared" si="12"/>
        <v>5 ppm:2537   1 ppm:7767</v>
      </c>
      <c r="J68" s="8">
        <v>10.7</v>
      </c>
      <c r="K68" s="8">
        <f>RANK(J68,J63:J68,1)</f>
        <v>1</v>
      </c>
      <c r="L68" s="9"/>
      <c r="M68" s="9"/>
      <c r="N68" s="7"/>
      <c r="O68" s="14"/>
    </row>
    <row r="69" spans="1:15" x14ac:dyDescent="0.3">
      <c r="A69" s="31">
        <v>44427</v>
      </c>
      <c r="B69" s="19"/>
      <c r="C69" s="16">
        <v>12</v>
      </c>
      <c r="D69" s="17">
        <v>1</v>
      </c>
      <c r="E69" s="17" t="s">
        <v>16</v>
      </c>
      <c r="F69" s="17">
        <v>0</v>
      </c>
      <c r="G69" s="17" t="s">
        <v>16</v>
      </c>
      <c r="H69" s="17">
        <v>0</v>
      </c>
      <c r="I69" s="17" t="str">
        <f t="shared" si="12"/>
        <v>0 ppm:blank   0 ppm:blank</v>
      </c>
      <c r="J69" s="17">
        <v>105</v>
      </c>
      <c r="K69" s="17">
        <f>RANK(J69,J69:J74,1)</f>
        <v>6</v>
      </c>
      <c r="L69" s="19">
        <f>MAX(J69:J74)</f>
        <v>105</v>
      </c>
      <c r="M69" s="19">
        <f>MIN(J69:J74)</f>
        <v>7.76</v>
      </c>
      <c r="N69" s="19">
        <f t="shared" ref="N69" si="13">+(L69-M69)</f>
        <v>97.24</v>
      </c>
      <c r="O69" s="19" t="s">
        <v>92</v>
      </c>
    </row>
    <row r="70" spans="1:15" x14ac:dyDescent="0.3">
      <c r="A70" s="16"/>
      <c r="B70" s="21"/>
      <c r="C70" s="16"/>
      <c r="D70" s="17">
        <v>2</v>
      </c>
      <c r="E70" s="17">
        <v>7767</v>
      </c>
      <c r="F70" s="17">
        <v>0.2</v>
      </c>
      <c r="G70" s="17">
        <v>2495</v>
      </c>
      <c r="H70" s="17">
        <v>5</v>
      </c>
      <c r="I70" s="17" t="str">
        <f t="shared" si="12"/>
        <v>5 ppm:2495   0.2 ppm:7767</v>
      </c>
      <c r="J70" s="17">
        <v>25</v>
      </c>
      <c r="K70" s="17">
        <f>RANK(J70,J69:J74,1)</f>
        <v>5</v>
      </c>
      <c r="L70" s="21"/>
      <c r="M70" s="21"/>
      <c r="N70" s="21"/>
      <c r="O70" s="21"/>
    </row>
    <row r="71" spans="1:15" x14ac:dyDescent="0.3">
      <c r="A71" s="16"/>
      <c r="B71" s="21"/>
      <c r="C71" s="16"/>
      <c r="D71" s="17">
        <v>3</v>
      </c>
      <c r="E71" s="17">
        <v>7767</v>
      </c>
      <c r="F71" s="17">
        <v>0.4</v>
      </c>
      <c r="G71" s="17">
        <v>2495</v>
      </c>
      <c r="H71" s="17">
        <v>5</v>
      </c>
      <c r="I71" s="17" t="str">
        <f t="shared" si="12"/>
        <v>5 ppm:2495   0.4 ppm:7767</v>
      </c>
      <c r="J71" s="17">
        <v>14.2</v>
      </c>
      <c r="K71" s="17">
        <f>RANK(J71,J69:J74,1)</f>
        <v>4</v>
      </c>
      <c r="L71" s="21"/>
      <c r="M71" s="21"/>
      <c r="N71" s="21"/>
      <c r="O71" s="21"/>
    </row>
    <row r="72" spans="1:15" x14ac:dyDescent="0.3">
      <c r="A72" s="16"/>
      <c r="B72" s="21"/>
      <c r="C72" s="16"/>
      <c r="D72" s="17">
        <v>4</v>
      </c>
      <c r="E72" s="17">
        <v>7767</v>
      </c>
      <c r="F72" s="17">
        <v>0.6</v>
      </c>
      <c r="G72" s="17">
        <v>2495</v>
      </c>
      <c r="H72" s="17">
        <v>5</v>
      </c>
      <c r="I72" s="17" t="str">
        <f t="shared" si="12"/>
        <v>5 ppm:2495   0.6 ppm:7767</v>
      </c>
      <c r="J72" s="17">
        <v>9.4600000000000009</v>
      </c>
      <c r="K72" s="17">
        <f>RANK(J72,J69:J74,1)</f>
        <v>3</v>
      </c>
      <c r="L72" s="21"/>
      <c r="M72" s="21"/>
      <c r="N72" s="21"/>
      <c r="O72" s="21"/>
    </row>
    <row r="73" spans="1:15" x14ac:dyDescent="0.3">
      <c r="A73" s="16"/>
      <c r="B73" s="21"/>
      <c r="C73" s="16"/>
      <c r="D73" s="17">
        <v>5</v>
      </c>
      <c r="E73" s="17">
        <v>7767</v>
      </c>
      <c r="F73" s="17">
        <v>0.8</v>
      </c>
      <c r="G73" s="17">
        <v>2495</v>
      </c>
      <c r="H73" s="17">
        <v>5</v>
      </c>
      <c r="I73" s="17" t="str">
        <f t="shared" si="12"/>
        <v>5 ppm:2495   0.8 ppm:7767</v>
      </c>
      <c r="J73" s="17">
        <v>7.76</v>
      </c>
      <c r="K73" s="17">
        <f>RANK(J73,J69:J74,1)</f>
        <v>1</v>
      </c>
      <c r="L73" s="21"/>
      <c r="M73" s="21"/>
      <c r="N73" s="21"/>
      <c r="O73" s="21"/>
    </row>
    <row r="74" spans="1:15" x14ac:dyDescent="0.3">
      <c r="A74" s="16"/>
      <c r="B74" s="23"/>
      <c r="C74" s="16"/>
      <c r="D74" s="17">
        <v>6</v>
      </c>
      <c r="E74" s="17">
        <v>7767</v>
      </c>
      <c r="F74" s="17">
        <v>1</v>
      </c>
      <c r="G74" s="17">
        <v>2495</v>
      </c>
      <c r="H74" s="17">
        <v>5</v>
      </c>
      <c r="I74" s="17" t="str">
        <f t="shared" si="12"/>
        <v>5 ppm:2495   1 ppm:7767</v>
      </c>
      <c r="J74" s="17">
        <v>8.6999999999999993</v>
      </c>
      <c r="K74" s="17">
        <f>RANK(J74,J69:J74,1)</f>
        <v>2</v>
      </c>
      <c r="L74" s="23"/>
      <c r="M74" s="23"/>
      <c r="N74" s="23"/>
      <c r="O74" s="23"/>
    </row>
    <row r="75" spans="1:15" x14ac:dyDescent="0.3">
      <c r="A75" s="32">
        <v>44427</v>
      </c>
      <c r="B75" s="24"/>
      <c r="C75" s="7">
        <v>13</v>
      </c>
      <c r="D75" s="8">
        <v>1</v>
      </c>
      <c r="E75" s="8" t="s">
        <v>16</v>
      </c>
      <c r="F75" s="8">
        <v>0</v>
      </c>
      <c r="G75" s="8" t="s">
        <v>16</v>
      </c>
      <c r="H75" s="8">
        <v>0</v>
      </c>
      <c r="I75" s="8" t="str">
        <f t="shared" si="12"/>
        <v>0 ppm:blank   0 ppm:blank</v>
      </c>
      <c r="J75" s="8">
        <v>161</v>
      </c>
      <c r="K75" s="8">
        <f>RANK(J75,J75:J80,1)</f>
        <v>6</v>
      </c>
      <c r="L75" s="9">
        <f>MAX(J75:J80)</f>
        <v>161</v>
      </c>
      <c r="M75" s="9">
        <f>MIN(J75:J80)</f>
        <v>23.4</v>
      </c>
      <c r="N75" s="7">
        <f t="shared" ref="N75" si="14">+(L75-M75)</f>
        <v>137.6</v>
      </c>
      <c r="O75" s="10" t="s">
        <v>93</v>
      </c>
    </row>
    <row r="76" spans="1:15" x14ac:dyDescent="0.3">
      <c r="A76" s="32"/>
      <c r="B76" s="25"/>
      <c r="C76" s="7"/>
      <c r="D76" s="8">
        <v>2</v>
      </c>
      <c r="E76" s="8">
        <v>7767</v>
      </c>
      <c r="F76" s="8">
        <v>0.2</v>
      </c>
      <c r="G76" s="8">
        <v>17650</v>
      </c>
      <c r="H76" s="8">
        <v>10</v>
      </c>
      <c r="I76" s="8" t="str">
        <f t="shared" si="12"/>
        <v>10 ppm:17650   0.2 ppm:7767</v>
      </c>
      <c r="J76" s="8">
        <v>48.9</v>
      </c>
      <c r="K76" s="8">
        <f>RANK(J76,J75:J80,1)</f>
        <v>5</v>
      </c>
      <c r="L76" s="9"/>
      <c r="M76" s="9"/>
      <c r="N76" s="7"/>
      <c r="O76" s="12"/>
    </row>
    <row r="77" spans="1:15" x14ac:dyDescent="0.3">
      <c r="A77" s="32"/>
      <c r="B77" s="25"/>
      <c r="C77" s="7"/>
      <c r="D77" s="8">
        <v>3</v>
      </c>
      <c r="E77" s="8">
        <v>7767</v>
      </c>
      <c r="F77" s="8">
        <v>0.4</v>
      </c>
      <c r="G77" s="8">
        <v>17650</v>
      </c>
      <c r="H77" s="8">
        <v>10</v>
      </c>
      <c r="I77" s="8" t="str">
        <f t="shared" si="12"/>
        <v>10 ppm:17650   0.4 ppm:7767</v>
      </c>
      <c r="J77" s="8">
        <v>32.5</v>
      </c>
      <c r="K77" s="8">
        <f>RANK(J77,J75:J80,1)</f>
        <v>4</v>
      </c>
      <c r="L77" s="9"/>
      <c r="M77" s="9"/>
      <c r="N77" s="7"/>
      <c r="O77" s="12"/>
    </row>
    <row r="78" spans="1:15" x14ac:dyDescent="0.3">
      <c r="A78" s="32"/>
      <c r="B78" s="25"/>
      <c r="C78" s="7"/>
      <c r="D78" s="8">
        <v>4</v>
      </c>
      <c r="E78" s="8">
        <v>7767</v>
      </c>
      <c r="F78" s="8">
        <v>0.6</v>
      </c>
      <c r="G78" s="8">
        <v>17650</v>
      </c>
      <c r="H78" s="8">
        <v>10</v>
      </c>
      <c r="I78" s="8" t="str">
        <f t="shared" si="12"/>
        <v>10 ppm:17650   0.6 ppm:7767</v>
      </c>
      <c r="J78" s="8">
        <v>26.4</v>
      </c>
      <c r="K78" s="8">
        <f>RANK(J78,J75:J80,1)</f>
        <v>3</v>
      </c>
      <c r="L78" s="9"/>
      <c r="M78" s="9"/>
      <c r="N78" s="7"/>
      <c r="O78" s="12"/>
    </row>
    <row r="79" spans="1:15" x14ac:dyDescent="0.3">
      <c r="A79" s="32"/>
      <c r="B79" s="25"/>
      <c r="C79" s="7"/>
      <c r="D79" s="8">
        <v>5</v>
      </c>
      <c r="E79" s="8">
        <v>7767</v>
      </c>
      <c r="F79" s="8">
        <v>0.8</v>
      </c>
      <c r="G79" s="8">
        <v>17650</v>
      </c>
      <c r="H79" s="8">
        <v>10</v>
      </c>
      <c r="I79" s="8" t="str">
        <f t="shared" si="12"/>
        <v>10 ppm:17650   0.8 ppm:7767</v>
      </c>
      <c r="J79" s="8">
        <v>25.1</v>
      </c>
      <c r="K79" s="8">
        <f>RANK(J79,J75:J80,1)</f>
        <v>2</v>
      </c>
      <c r="L79" s="9"/>
      <c r="M79" s="9"/>
      <c r="N79" s="7"/>
      <c r="O79" s="12"/>
    </row>
    <row r="80" spans="1:15" x14ac:dyDescent="0.3">
      <c r="A80" s="32"/>
      <c r="B80" s="26"/>
      <c r="C80" s="7"/>
      <c r="D80" s="8">
        <v>6</v>
      </c>
      <c r="E80" s="8">
        <v>7767</v>
      </c>
      <c r="F80" s="8">
        <v>1</v>
      </c>
      <c r="G80" s="8">
        <v>17650</v>
      </c>
      <c r="H80" s="8">
        <v>10</v>
      </c>
      <c r="I80" s="8" t="str">
        <f t="shared" si="12"/>
        <v>10 ppm:17650   1 ppm:7767</v>
      </c>
      <c r="J80" s="8">
        <v>23.4</v>
      </c>
      <c r="K80" s="8">
        <f>RANK(J80,J75:J80,1)</f>
        <v>1</v>
      </c>
      <c r="L80" s="9"/>
      <c r="M80" s="9"/>
      <c r="N80" s="7"/>
      <c r="O80" s="14"/>
    </row>
    <row r="81" spans="1:15" x14ac:dyDescent="0.3">
      <c r="A81" s="31">
        <v>44427</v>
      </c>
      <c r="B81" s="19"/>
      <c r="C81" s="16">
        <v>14</v>
      </c>
      <c r="D81" s="17">
        <v>1</v>
      </c>
      <c r="E81" s="17">
        <v>8181</v>
      </c>
      <c r="F81" s="17">
        <v>0.3</v>
      </c>
      <c r="G81" s="17">
        <v>17650</v>
      </c>
      <c r="H81" s="17">
        <v>10</v>
      </c>
      <c r="I81" s="17" t="str">
        <f t="shared" si="12"/>
        <v>10 ppm:17650   0.3 ppm:8181</v>
      </c>
      <c r="J81" s="17">
        <v>58.6</v>
      </c>
      <c r="K81" s="17">
        <f>RANK(J81,J81:J86,1)</f>
        <v>6</v>
      </c>
      <c r="L81" s="19">
        <f>MAX(J81:J86)</f>
        <v>58.6</v>
      </c>
      <c r="M81" s="19">
        <f>MIN(J81:J86)</f>
        <v>8.27</v>
      </c>
      <c r="N81" s="19">
        <f t="shared" ref="N81" si="15">+(L81-M81)</f>
        <v>50.33</v>
      </c>
      <c r="O81" s="19" t="s">
        <v>94</v>
      </c>
    </row>
    <row r="82" spans="1:15" x14ac:dyDescent="0.3">
      <c r="A82" s="16"/>
      <c r="B82" s="21"/>
      <c r="C82" s="16"/>
      <c r="D82" s="17">
        <v>2</v>
      </c>
      <c r="E82" s="17">
        <v>8181</v>
      </c>
      <c r="F82" s="17">
        <v>0.6</v>
      </c>
      <c r="G82" s="17">
        <v>17650</v>
      </c>
      <c r="H82" s="17">
        <v>10</v>
      </c>
      <c r="I82" s="17" t="str">
        <f t="shared" si="12"/>
        <v>10 ppm:17650   0.6 ppm:8181</v>
      </c>
      <c r="J82" s="17">
        <v>22</v>
      </c>
      <c r="K82" s="17">
        <f>RANK(J82,J81:J86,1)</f>
        <v>4</v>
      </c>
      <c r="L82" s="21"/>
      <c r="M82" s="21"/>
      <c r="N82" s="21"/>
      <c r="O82" s="21"/>
    </row>
    <row r="83" spans="1:15" x14ac:dyDescent="0.3">
      <c r="A83" s="16"/>
      <c r="B83" s="21"/>
      <c r="C83" s="16"/>
      <c r="D83" s="17">
        <v>3</v>
      </c>
      <c r="E83" s="17">
        <v>8181</v>
      </c>
      <c r="F83" s="17">
        <v>0.3</v>
      </c>
      <c r="G83" s="17">
        <v>2495</v>
      </c>
      <c r="H83" s="17">
        <v>5</v>
      </c>
      <c r="I83" s="17" t="str">
        <f t="shared" si="12"/>
        <v>5 ppm:2495   0.3 ppm:8181</v>
      </c>
      <c r="J83" s="17">
        <v>17.2</v>
      </c>
      <c r="K83" s="17">
        <f>RANK(J83,J81:J86,1)</f>
        <v>3</v>
      </c>
      <c r="L83" s="21"/>
      <c r="M83" s="21"/>
      <c r="N83" s="21"/>
      <c r="O83" s="21"/>
    </row>
    <row r="84" spans="1:15" x14ac:dyDescent="0.3">
      <c r="A84" s="16"/>
      <c r="B84" s="21"/>
      <c r="C84" s="16"/>
      <c r="D84" s="17">
        <v>4</v>
      </c>
      <c r="E84" s="17">
        <v>8181</v>
      </c>
      <c r="F84" s="17">
        <v>0.6</v>
      </c>
      <c r="G84" s="17">
        <v>2495</v>
      </c>
      <c r="H84" s="17">
        <v>5</v>
      </c>
      <c r="I84" s="17" t="str">
        <f t="shared" si="12"/>
        <v>5 ppm:2495   0.6 ppm:8181</v>
      </c>
      <c r="J84" s="17">
        <v>8.27</v>
      </c>
      <c r="K84" s="17">
        <f>RANK(J84,J81:J86,1)</f>
        <v>1</v>
      </c>
      <c r="L84" s="21"/>
      <c r="M84" s="21"/>
      <c r="N84" s="21"/>
      <c r="O84" s="21"/>
    </row>
    <row r="85" spans="1:15" x14ac:dyDescent="0.3">
      <c r="A85" s="16"/>
      <c r="B85" s="21"/>
      <c r="C85" s="16"/>
      <c r="D85" s="17">
        <v>5</v>
      </c>
      <c r="E85" s="17">
        <v>8181</v>
      </c>
      <c r="F85" s="17">
        <v>0.3</v>
      </c>
      <c r="G85" s="17">
        <v>2537</v>
      </c>
      <c r="H85" s="17">
        <v>5</v>
      </c>
      <c r="I85" s="17" t="str">
        <f t="shared" si="12"/>
        <v>5 ppm:2537   0.3 ppm:8181</v>
      </c>
      <c r="J85" s="17">
        <v>34.799999999999997</v>
      </c>
      <c r="K85" s="17">
        <f>RANK(J85,J81:J86,1)</f>
        <v>5</v>
      </c>
      <c r="L85" s="21"/>
      <c r="M85" s="21"/>
      <c r="N85" s="21"/>
      <c r="O85" s="21"/>
    </row>
    <row r="86" spans="1:15" x14ac:dyDescent="0.3">
      <c r="A86" s="16"/>
      <c r="B86" s="23"/>
      <c r="C86" s="16"/>
      <c r="D86" s="17">
        <v>6</v>
      </c>
      <c r="E86" s="17">
        <v>8181</v>
      </c>
      <c r="F86" s="17">
        <v>0.6</v>
      </c>
      <c r="G86" s="17">
        <v>2537</v>
      </c>
      <c r="H86" s="17">
        <v>5</v>
      </c>
      <c r="I86" s="17" t="str">
        <f t="shared" si="12"/>
        <v>5 ppm:2537   0.6 ppm:8181</v>
      </c>
      <c r="J86" s="17">
        <v>9.0299999999999994</v>
      </c>
      <c r="K86" s="17">
        <f>RANK(J86,J81:J86,1)</f>
        <v>2</v>
      </c>
      <c r="L86" s="23"/>
      <c r="M86" s="23"/>
      <c r="N86" s="23"/>
      <c r="O86" s="23"/>
    </row>
    <row r="87" spans="1:15" ht="15" customHeight="1" x14ac:dyDescent="0.3">
      <c r="A87" s="32">
        <v>44427</v>
      </c>
      <c r="B87" s="24"/>
      <c r="C87" s="7">
        <v>15</v>
      </c>
      <c r="D87" s="8">
        <v>1</v>
      </c>
      <c r="E87" s="8" t="s">
        <v>16</v>
      </c>
      <c r="F87" s="8">
        <v>0</v>
      </c>
      <c r="G87" s="8" t="s">
        <v>16</v>
      </c>
      <c r="H87" s="8">
        <v>0</v>
      </c>
      <c r="I87" s="8" t="str">
        <f t="shared" si="12"/>
        <v>0 ppm:blank   0 ppm:blank</v>
      </c>
      <c r="J87" s="8">
        <v>218</v>
      </c>
      <c r="K87" s="8">
        <f>RANK(J87,J87:J92,1)</f>
        <v>6</v>
      </c>
      <c r="L87" s="10">
        <f>MAX(J87:J92)</f>
        <v>218</v>
      </c>
      <c r="M87" s="10">
        <f>MIN(J87:J92)</f>
        <v>10.8</v>
      </c>
      <c r="N87" s="33">
        <f t="shared" ref="N87" si="16">+(L87-M87)</f>
        <v>207.2</v>
      </c>
      <c r="O87" s="10" t="s">
        <v>95</v>
      </c>
    </row>
    <row r="88" spans="1:15" x14ac:dyDescent="0.3">
      <c r="A88" s="32"/>
      <c r="B88" s="25"/>
      <c r="C88" s="7"/>
      <c r="D88" s="8">
        <v>2</v>
      </c>
      <c r="E88" s="8" t="s">
        <v>16</v>
      </c>
      <c r="F88" s="8">
        <v>0</v>
      </c>
      <c r="G88" s="8">
        <v>2495</v>
      </c>
      <c r="H88" s="8">
        <v>2</v>
      </c>
      <c r="I88" s="8" t="str">
        <f t="shared" si="12"/>
        <v>2 ppm:2495   0 ppm:blank</v>
      </c>
      <c r="J88" s="8">
        <v>70.2</v>
      </c>
      <c r="K88" s="8">
        <f>RANK(J88,J87:J92,1)</f>
        <v>5</v>
      </c>
      <c r="L88" s="12"/>
      <c r="M88" s="12"/>
      <c r="N88" s="34"/>
      <c r="O88" s="12"/>
    </row>
    <row r="89" spans="1:15" x14ac:dyDescent="0.3">
      <c r="A89" s="32"/>
      <c r="B89" s="25"/>
      <c r="C89" s="7"/>
      <c r="D89" s="8">
        <v>3</v>
      </c>
      <c r="E89" s="8" t="s">
        <v>16</v>
      </c>
      <c r="F89" s="8">
        <v>0</v>
      </c>
      <c r="G89" s="8">
        <v>2495</v>
      </c>
      <c r="H89" s="8">
        <v>4</v>
      </c>
      <c r="I89" s="8" t="str">
        <f t="shared" si="12"/>
        <v>4 ppm:2495   0 ppm:blank</v>
      </c>
      <c r="J89" s="8">
        <v>43.9</v>
      </c>
      <c r="K89" s="8">
        <f>RANK(J89,J87:J92,1)</f>
        <v>4</v>
      </c>
      <c r="L89" s="12"/>
      <c r="M89" s="12"/>
      <c r="N89" s="34"/>
      <c r="O89" s="12"/>
    </row>
    <row r="90" spans="1:15" x14ac:dyDescent="0.3">
      <c r="A90" s="32"/>
      <c r="B90" s="25"/>
      <c r="C90" s="7"/>
      <c r="D90" s="8">
        <v>4</v>
      </c>
      <c r="E90" s="8" t="s">
        <v>16</v>
      </c>
      <c r="F90" s="8">
        <v>0</v>
      </c>
      <c r="G90" s="8">
        <v>2495</v>
      </c>
      <c r="H90" s="8">
        <v>6</v>
      </c>
      <c r="I90" s="8" t="str">
        <f t="shared" si="12"/>
        <v>6 ppm:2495   0 ppm:blank</v>
      </c>
      <c r="J90" s="8">
        <v>28.4</v>
      </c>
      <c r="K90" s="8">
        <f>RANK(J90,J87:J92,1)</f>
        <v>3</v>
      </c>
      <c r="L90" s="12"/>
      <c r="M90" s="12"/>
      <c r="N90" s="34"/>
      <c r="O90" s="12"/>
    </row>
    <row r="91" spans="1:15" x14ac:dyDescent="0.3">
      <c r="A91" s="32"/>
      <c r="B91" s="25"/>
      <c r="C91" s="7"/>
      <c r="D91" s="8">
        <v>5</v>
      </c>
      <c r="E91" s="8" t="s">
        <v>16</v>
      </c>
      <c r="F91" s="8">
        <v>0</v>
      </c>
      <c r="G91" s="8">
        <v>2495</v>
      </c>
      <c r="H91" s="8">
        <v>8</v>
      </c>
      <c r="I91" s="8" t="str">
        <f t="shared" si="12"/>
        <v>8 ppm:2495   0 ppm:blank</v>
      </c>
      <c r="J91" s="8">
        <v>14.9</v>
      </c>
      <c r="K91" s="8">
        <f>RANK(J91,J87:J92,1)</f>
        <v>2</v>
      </c>
      <c r="L91" s="12"/>
      <c r="M91" s="12"/>
      <c r="N91" s="34"/>
      <c r="O91" s="12"/>
    </row>
    <row r="92" spans="1:15" x14ac:dyDescent="0.3">
      <c r="A92" s="32"/>
      <c r="B92" s="26"/>
      <c r="C92" s="7"/>
      <c r="D92" s="8">
        <v>6</v>
      </c>
      <c r="E92" s="8" t="s">
        <v>16</v>
      </c>
      <c r="F92" s="8">
        <v>0</v>
      </c>
      <c r="G92" s="8">
        <v>2495</v>
      </c>
      <c r="H92" s="8">
        <v>10</v>
      </c>
      <c r="I92" s="8" t="str">
        <f t="shared" si="12"/>
        <v>10 ppm:2495   0 ppm:blank</v>
      </c>
      <c r="J92" s="8">
        <v>10.8</v>
      </c>
      <c r="K92" s="8">
        <f>RANK(J92,J87:J92,1)</f>
        <v>1</v>
      </c>
      <c r="L92" s="14"/>
      <c r="M92" s="14"/>
      <c r="N92" s="35"/>
      <c r="O92" s="14"/>
    </row>
  </sheetData>
  <mergeCells count="120">
    <mergeCell ref="O81:O86"/>
    <mergeCell ref="A87:A92"/>
    <mergeCell ref="B87:B92"/>
    <mergeCell ref="C87:C92"/>
    <mergeCell ref="L87:L92"/>
    <mergeCell ref="M87:M92"/>
    <mergeCell ref="N87:N92"/>
    <mergeCell ref="O87:O92"/>
    <mergeCell ref="A81:A86"/>
    <mergeCell ref="B81:B86"/>
    <mergeCell ref="C81:C86"/>
    <mergeCell ref="L81:L86"/>
    <mergeCell ref="M81:M86"/>
    <mergeCell ref="N81:N86"/>
    <mergeCell ref="O69:O74"/>
    <mergeCell ref="A75:A80"/>
    <mergeCell ref="B75:B80"/>
    <mergeCell ref="C75:C80"/>
    <mergeCell ref="L75:L80"/>
    <mergeCell ref="M75:M80"/>
    <mergeCell ref="N75:N80"/>
    <mergeCell ref="O75:O80"/>
    <mergeCell ref="A69:A74"/>
    <mergeCell ref="B69:B74"/>
    <mergeCell ref="C69:C74"/>
    <mergeCell ref="L69:L74"/>
    <mergeCell ref="M69:M74"/>
    <mergeCell ref="N69:N74"/>
    <mergeCell ref="O57:O62"/>
    <mergeCell ref="A63:A68"/>
    <mergeCell ref="B63:B68"/>
    <mergeCell ref="C63:C68"/>
    <mergeCell ref="L63:L68"/>
    <mergeCell ref="M63:M68"/>
    <mergeCell ref="N63:N68"/>
    <mergeCell ref="O63:O68"/>
    <mergeCell ref="A57:A62"/>
    <mergeCell ref="B57:B62"/>
    <mergeCell ref="C57:C62"/>
    <mergeCell ref="L57:L62"/>
    <mergeCell ref="M57:M62"/>
    <mergeCell ref="N57:N62"/>
    <mergeCell ref="O45:O50"/>
    <mergeCell ref="A51:A56"/>
    <mergeCell ref="B51:B56"/>
    <mergeCell ref="C51:C56"/>
    <mergeCell ref="L51:L56"/>
    <mergeCell ref="M51:M56"/>
    <mergeCell ref="N51:N56"/>
    <mergeCell ref="O51:O56"/>
    <mergeCell ref="A45:A50"/>
    <mergeCell ref="B45:B50"/>
    <mergeCell ref="C45:C50"/>
    <mergeCell ref="L45:L50"/>
    <mergeCell ref="M45:M50"/>
    <mergeCell ref="N45:N50"/>
    <mergeCell ref="O33:O38"/>
    <mergeCell ref="A39:A44"/>
    <mergeCell ref="B39:B44"/>
    <mergeCell ref="C39:C44"/>
    <mergeCell ref="L39:L44"/>
    <mergeCell ref="M39:M44"/>
    <mergeCell ref="N39:N44"/>
    <mergeCell ref="O39:O44"/>
    <mergeCell ref="A33:A38"/>
    <mergeCell ref="B33:B38"/>
    <mergeCell ref="C33:C38"/>
    <mergeCell ref="L33:L38"/>
    <mergeCell ref="M33:M38"/>
    <mergeCell ref="N33:N38"/>
    <mergeCell ref="O21:O26"/>
    <mergeCell ref="A27:A32"/>
    <mergeCell ref="B27:B32"/>
    <mergeCell ref="C27:C32"/>
    <mergeCell ref="L27:L32"/>
    <mergeCell ref="M27:M32"/>
    <mergeCell ref="N27:N32"/>
    <mergeCell ref="O27:O32"/>
    <mergeCell ref="A21:A26"/>
    <mergeCell ref="B21:B26"/>
    <mergeCell ref="C21:C26"/>
    <mergeCell ref="L21:L26"/>
    <mergeCell ref="M21:M26"/>
    <mergeCell ref="N21:N26"/>
    <mergeCell ref="O9:O14"/>
    <mergeCell ref="A15:A20"/>
    <mergeCell ref="B15:B20"/>
    <mergeCell ref="C15:C20"/>
    <mergeCell ref="L15:L20"/>
    <mergeCell ref="M15:M20"/>
    <mergeCell ref="N15:N20"/>
    <mergeCell ref="O15:O20"/>
    <mergeCell ref="A9:A14"/>
    <mergeCell ref="B9:B14"/>
    <mergeCell ref="C9:C14"/>
    <mergeCell ref="L9:L14"/>
    <mergeCell ref="M9:M14"/>
    <mergeCell ref="N9:N14"/>
    <mergeCell ref="M1:M2"/>
    <mergeCell ref="N1:N2"/>
    <mergeCell ref="O1:O2"/>
    <mergeCell ref="A3:A8"/>
    <mergeCell ref="B3:B8"/>
    <mergeCell ref="C3:C8"/>
    <mergeCell ref="L3:L8"/>
    <mergeCell ref="M3:M8"/>
    <mergeCell ref="N3:N8"/>
    <mergeCell ref="O3:O8"/>
    <mergeCell ref="G1:G2"/>
    <mergeCell ref="H1:H2"/>
    <mergeCell ref="I1:I2"/>
    <mergeCell ref="J1:J2"/>
    <mergeCell ref="K1:K2"/>
    <mergeCell ref="L1:L2"/>
    <mergeCell ref="A1:A2"/>
    <mergeCell ref="B1:B2"/>
    <mergeCell ref="C1:C2"/>
    <mergeCell ref="D1:D2"/>
    <mergeCell ref="E1:E2"/>
    <mergeCell ref="F1:F2"/>
  </mergeCells>
  <conditionalFormatting sqref="D1:H1 J1:O1">
    <cfRule type="colorScale" priority="1">
      <colorScale>
        <cfvo type="min"/>
        <cfvo type="percentile" val="50"/>
        <cfvo type="max"/>
        <color rgb="FF5A8AC6"/>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Setup</vt:lpstr>
      <vt:lpstr>Jan 2022</vt:lpstr>
      <vt:lpstr>March 2022</vt:lpstr>
      <vt:lpstr>May 2022 Phase G</vt:lpstr>
      <vt:lpstr>July 2022</vt:lpstr>
      <vt:lpstr>2021 Summer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dc:creator>
  <cp:lastModifiedBy>ming</cp:lastModifiedBy>
  <dcterms:created xsi:type="dcterms:W3CDTF">2015-06-05T18:17:20Z</dcterms:created>
  <dcterms:modified xsi:type="dcterms:W3CDTF">2022-09-26T00:40:03Z</dcterms:modified>
</cp:coreProperties>
</file>