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tOneDrive\dashpivottable\dash-pivottable\"/>
    </mc:Choice>
  </mc:AlternateContent>
  <xr:revisionPtr revIDLastSave="0" documentId="8_{EFC338DE-D6C5-4D1B-A69B-D7CE9C425216}" xr6:coauthVersionLast="47" xr6:coauthVersionMax="47" xr10:uidLastSave="{00000000-0000-0000-0000-000000000000}"/>
  <bookViews>
    <workbookView xWindow="28680" yWindow="-120" windowWidth="29040" windowHeight="15840" activeTab="1" xr2:uid="{5F900A6E-7A66-419F-91FC-20CACDDF87BB}"/>
  </bookViews>
  <sheets>
    <sheet name="Test" sheetId="1" r:id="rId1"/>
    <sheet name="SimilarChemis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K8" i="1"/>
  <c r="I8" i="1"/>
  <c r="L7" i="1"/>
  <c r="K7" i="1"/>
  <c r="I7" i="1"/>
  <c r="L6" i="1"/>
  <c r="K6" i="1"/>
  <c r="I6" i="1"/>
  <c r="L5" i="1"/>
  <c r="K5" i="1"/>
  <c r="I5" i="1"/>
  <c r="L4" i="1"/>
  <c r="K4" i="1"/>
  <c r="I4" i="1"/>
  <c r="O3" i="1"/>
  <c r="N3" i="1"/>
  <c r="M3" i="1"/>
  <c r="L3" i="1"/>
  <c r="K3" i="1"/>
  <c r="I3" i="1"/>
  <c r="L14" i="1"/>
  <c r="K14" i="1"/>
  <c r="I14" i="1"/>
  <c r="L13" i="1"/>
  <c r="K13" i="1"/>
  <c r="I13" i="1"/>
  <c r="L12" i="1"/>
  <c r="K12" i="1"/>
  <c r="I12" i="1"/>
  <c r="L11" i="1"/>
  <c r="K11" i="1"/>
  <c r="I11" i="1"/>
  <c r="L10" i="1"/>
  <c r="K10" i="1"/>
  <c r="I10" i="1"/>
  <c r="N9" i="1"/>
  <c r="O9" i="1" s="1"/>
  <c r="M9" i="1"/>
  <c r="L9" i="1"/>
  <c r="K9" i="1"/>
  <c r="I9" i="1"/>
</calcChain>
</file>

<file path=xl/sharedStrings.xml><?xml version="1.0" encoding="utf-8"?>
<sst xmlns="http://schemas.openxmlformats.org/spreadsheetml/2006/main" count="58" uniqueCount="39">
  <si>
    <t>Test</t>
  </si>
  <si>
    <t>procedure</t>
  </si>
  <si>
    <t>Jar</t>
  </si>
  <si>
    <t>Floc</t>
  </si>
  <si>
    <t>Dosage (ppm)</t>
  </si>
  <si>
    <t>Coag</t>
  </si>
  <si>
    <t>Coagulant:Flocculant</t>
  </si>
  <si>
    <t>Turbs</t>
  </si>
  <si>
    <t>Trub % decrease</t>
  </si>
  <si>
    <t>RANK</t>
  </si>
  <si>
    <t>MAX</t>
  </si>
  <si>
    <t>MIN</t>
  </si>
  <si>
    <t>RANGE</t>
  </si>
  <si>
    <t>Comment</t>
  </si>
  <si>
    <t>standard 200 rpm &amp; 100 rpm, 5 min settling</t>
  </si>
  <si>
    <t>blank</t>
  </si>
  <si>
    <t>J3 larger particle during stir &amp; more FW.  Settling rates are all very similar.  Let settle for 5 mins.  The water clarity in J3 was terrible.</t>
  </si>
  <si>
    <t>J6 looks the best with high clarity and lots of FW during stir.  All jars have same particle size.  J 6 settled the fastest and the other jars were about the same.</t>
  </si>
  <si>
    <t>Date</t>
  </si>
  <si>
    <t>CLAR08105A</t>
  </si>
  <si>
    <t>CLAR16790A</t>
  </si>
  <si>
    <t>CLAR01580A</t>
  </si>
  <si>
    <t>CLAR10548A</t>
  </si>
  <si>
    <t>CLAR07878A</t>
  </si>
  <si>
    <t>Chemcial Name</t>
  </si>
  <si>
    <t>Type</t>
  </si>
  <si>
    <t>Polyacrylate</t>
  </si>
  <si>
    <t>CLAR07763A/CLAR07768A/7546</t>
  </si>
  <si>
    <t>Polyacrylamide</t>
  </si>
  <si>
    <t>CLAR21180A/CLAR10351A/8170 PULV</t>
  </si>
  <si>
    <t>EPIDMA/DADMAC</t>
  </si>
  <si>
    <t>CLAR08105A/CLAR18114A/CLAR16498A</t>
  </si>
  <si>
    <t>EPIDMA</t>
  </si>
  <si>
    <t>CLAR01580A/CLAR18114A/CLAR16498A</t>
  </si>
  <si>
    <t>EPITMA</t>
  </si>
  <si>
    <t>CLAR16664A/CLAR16730A/CLAR16510A</t>
  </si>
  <si>
    <t>MAPTAC</t>
  </si>
  <si>
    <t>CLAR17970A/CLAR13939A</t>
  </si>
  <si>
    <t>Similar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</si>
</sst>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0" fontId="1" fillId="2" borderId="3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112D-4491-496D-BA34-C8E99142FCEE}">
  <dimension ref="A1:P14"/>
  <sheetViews>
    <sheetView workbookViewId="0">
      <selection activeCell="F17" sqref="F17"/>
    </sheetView>
  </sheetViews>
  <sheetFormatPr defaultRowHeight="14.4" x14ac:dyDescent="0.3"/>
  <cols>
    <col min="7" max="7" width="13.33203125" customWidth="1"/>
    <col min="8" max="8" width="19.33203125" bestFit="1" customWidth="1"/>
  </cols>
  <sheetData>
    <row r="1" spans="1:16" ht="14.4" customHeight="1" x14ac:dyDescent="0.3">
      <c r="A1" s="1" t="s">
        <v>18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4</v>
      </c>
      <c r="I1" s="1" t="s">
        <v>6</v>
      </c>
      <c r="J1" s="3" t="s">
        <v>7</v>
      </c>
      <c r="K1" s="4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">
      <c r="A2" s="1"/>
      <c r="B2" s="1"/>
      <c r="C2" s="5"/>
      <c r="D2" s="1"/>
      <c r="E2" s="1"/>
      <c r="F2" s="3"/>
      <c r="G2" s="3"/>
      <c r="H2" s="3"/>
      <c r="I2" s="1"/>
      <c r="J2" s="3"/>
      <c r="K2" s="6"/>
      <c r="L2" s="3"/>
      <c r="M2" s="3"/>
      <c r="N2" s="3"/>
      <c r="O2" s="3"/>
      <c r="P2" s="3"/>
    </row>
    <row r="3" spans="1:16" ht="14.4" customHeight="1" x14ac:dyDescent="0.3">
      <c r="A3" s="22">
        <v>44761</v>
      </c>
      <c r="B3" s="7">
        <v>1</v>
      </c>
      <c r="C3" s="8" t="s">
        <v>14</v>
      </c>
      <c r="D3" s="9">
        <v>1</v>
      </c>
      <c r="E3" s="9" t="s">
        <v>15</v>
      </c>
      <c r="F3" s="9">
        <v>0</v>
      </c>
      <c r="G3" s="9" t="s">
        <v>15</v>
      </c>
      <c r="H3" s="9">
        <v>0</v>
      </c>
      <c r="I3" s="9" t="str">
        <f t="shared" ref="I3:I8" si="0">H3&amp;" ppm:"&amp;G3&amp;"   "&amp;F3&amp;" ppm:"&amp;E3</f>
        <v>0 ppm:blank   0 ppm:blank</v>
      </c>
      <c r="J3" s="9">
        <v>651</v>
      </c>
      <c r="K3" s="10">
        <f>+((J$4-J3)/J$4)</f>
        <v>-1.5038461538461538</v>
      </c>
      <c r="L3" s="9">
        <f>RANK(J3,J3:J8,1)</f>
        <v>6</v>
      </c>
      <c r="M3" s="11">
        <f>MAX(J3:J8)</f>
        <v>651</v>
      </c>
      <c r="N3" s="11">
        <f>MIN(J3:J8)</f>
        <v>260</v>
      </c>
      <c r="O3" s="7">
        <f t="shared" ref="O3" si="1">+(M3-N3)</f>
        <v>391</v>
      </c>
      <c r="P3" s="8" t="s">
        <v>16</v>
      </c>
    </row>
    <row r="4" spans="1:16" x14ac:dyDescent="0.3">
      <c r="A4" s="7"/>
      <c r="B4" s="7"/>
      <c r="C4" s="12"/>
      <c r="D4" s="9">
        <v>2</v>
      </c>
      <c r="E4" s="9">
        <v>8181</v>
      </c>
      <c r="F4" s="9">
        <v>1</v>
      </c>
      <c r="G4" s="9" t="s">
        <v>19</v>
      </c>
      <c r="H4" s="9">
        <v>15</v>
      </c>
      <c r="I4" s="9" t="str">
        <f t="shared" si="0"/>
        <v>15 ppm:CLAR08105A   1 ppm:8181</v>
      </c>
      <c r="J4" s="9">
        <v>260</v>
      </c>
      <c r="K4" s="10">
        <f t="shared" ref="K4:K8" si="2">+((J$4-J4)/J$4)</f>
        <v>0</v>
      </c>
      <c r="L4" s="9">
        <f>RANK(J4,J3:J8,1)</f>
        <v>1</v>
      </c>
      <c r="M4" s="11"/>
      <c r="N4" s="11"/>
      <c r="O4" s="7"/>
      <c r="P4" s="12"/>
    </row>
    <row r="5" spans="1:16" x14ac:dyDescent="0.3">
      <c r="A5" s="7"/>
      <c r="B5" s="7"/>
      <c r="C5" s="12"/>
      <c r="D5" s="9">
        <v>3</v>
      </c>
      <c r="E5" s="9">
        <v>8181</v>
      </c>
      <c r="F5" s="9">
        <v>1</v>
      </c>
      <c r="G5" s="9" t="s">
        <v>20</v>
      </c>
      <c r="H5" s="9">
        <v>15</v>
      </c>
      <c r="I5" s="9" t="str">
        <f t="shared" si="0"/>
        <v>15 ppm:CLAR16790A   1 ppm:8181</v>
      </c>
      <c r="J5" s="9">
        <v>549</v>
      </c>
      <c r="K5" s="10">
        <f t="shared" si="2"/>
        <v>-1.1115384615384616</v>
      </c>
      <c r="L5" s="9">
        <f>RANK(J5,J3:J8,1)</f>
        <v>4</v>
      </c>
      <c r="M5" s="11"/>
      <c r="N5" s="11"/>
      <c r="O5" s="7"/>
      <c r="P5" s="12"/>
    </row>
    <row r="6" spans="1:16" x14ac:dyDescent="0.3">
      <c r="A6" s="7"/>
      <c r="B6" s="7"/>
      <c r="C6" s="12"/>
      <c r="D6" s="9">
        <v>4</v>
      </c>
      <c r="E6" s="9">
        <v>8181</v>
      </c>
      <c r="F6" s="9">
        <v>1</v>
      </c>
      <c r="G6" s="9" t="s">
        <v>22</v>
      </c>
      <c r="H6" s="9">
        <v>15</v>
      </c>
      <c r="I6" s="9" t="str">
        <f t="shared" si="0"/>
        <v>15 ppm:CLAR10548A   1 ppm:8181</v>
      </c>
      <c r="J6" s="9">
        <v>557</v>
      </c>
      <c r="K6" s="10">
        <f t="shared" si="2"/>
        <v>-1.1423076923076922</v>
      </c>
      <c r="L6" s="9">
        <f>RANK(J6,J3:J8,1)</f>
        <v>5</v>
      </c>
      <c r="M6" s="11"/>
      <c r="N6" s="11"/>
      <c r="O6" s="7"/>
      <c r="P6" s="12"/>
    </row>
    <row r="7" spans="1:16" x14ac:dyDescent="0.3">
      <c r="A7" s="7"/>
      <c r="B7" s="7"/>
      <c r="C7" s="12"/>
      <c r="D7" s="9">
        <v>5</v>
      </c>
      <c r="E7" s="9">
        <v>8181</v>
      </c>
      <c r="F7" s="9">
        <v>1</v>
      </c>
      <c r="G7" s="9">
        <v>8170</v>
      </c>
      <c r="H7" s="9">
        <v>15</v>
      </c>
      <c r="I7" s="9" t="str">
        <f t="shared" si="0"/>
        <v>15 ppm:8170   1 ppm:8181</v>
      </c>
      <c r="J7" s="9">
        <v>408</v>
      </c>
      <c r="K7" s="10">
        <f t="shared" si="2"/>
        <v>-0.56923076923076921</v>
      </c>
      <c r="L7" s="9">
        <f>RANK(J7,J3:J8,1)</f>
        <v>3</v>
      </c>
      <c r="M7" s="11"/>
      <c r="N7" s="11"/>
      <c r="O7" s="7"/>
      <c r="P7" s="12"/>
    </row>
    <row r="8" spans="1:16" x14ac:dyDescent="0.3">
      <c r="A8" s="7"/>
      <c r="B8" s="7"/>
      <c r="C8" s="13"/>
      <c r="D8" s="9">
        <v>6</v>
      </c>
      <c r="E8" s="9">
        <v>8181</v>
      </c>
      <c r="F8" s="9">
        <v>1</v>
      </c>
      <c r="G8" s="9" t="s">
        <v>21</v>
      </c>
      <c r="H8" s="9">
        <v>15</v>
      </c>
      <c r="I8" s="9" t="str">
        <f t="shared" si="0"/>
        <v>15 ppm:CLAR01580A   1 ppm:8181</v>
      </c>
      <c r="J8" s="9">
        <v>290</v>
      </c>
      <c r="K8" s="10">
        <f t="shared" si="2"/>
        <v>-0.11538461538461539</v>
      </c>
      <c r="L8" s="9">
        <f>RANK(J8,J3:J8,1)</f>
        <v>2</v>
      </c>
      <c r="M8" s="11"/>
      <c r="N8" s="11"/>
      <c r="O8" s="7"/>
      <c r="P8" s="13"/>
    </row>
    <row r="9" spans="1:16" x14ac:dyDescent="0.3">
      <c r="A9" s="14">
        <v>44761</v>
      </c>
      <c r="B9" s="15">
        <v>2</v>
      </c>
      <c r="C9" s="16" t="s">
        <v>14</v>
      </c>
      <c r="D9" s="17">
        <v>1</v>
      </c>
      <c r="E9" s="17" t="s">
        <v>15</v>
      </c>
      <c r="F9" s="17">
        <v>0</v>
      </c>
      <c r="G9" s="17" t="s">
        <v>15</v>
      </c>
      <c r="H9" s="17">
        <v>0</v>
      </c>
      <c r="I9" s="17" t="str">
        <f t="shared" ref="I9:I14" si="3">H9&amp;" ppm:"&amp;G9&amp;"   "&amp;F9&amp;" ppm:"&amp;E9</f>
        <v>0 ppm:blank   0 ppm:blank</v>
      </c>
      <c r="J9" s="17">
        <v>847</v>
      </c>
      <c r="K9" s="18">
        <f>+((J$10-J9)/J$10)</f>
        <v>-1.732258064516129</v>
      </c>
      <c r="L9" s="17">
        <f>RANK(J9,J9:J14,1)</f>
        <v>6</v>
      </c>
      <c r="M9" s="19">
        <f>MAX(J9:J14)</f>
        <v>847</v>
      </c>
      <c r="N9" s="19">
        <f>MIN(J9:J14)</f>
        <v>96.7</v>
      </c>
      <c r="O9" s="15">
        <f t="shared" ref="O9" si="4">+(M9-N9)</f>
        <v>750.3</v>
      </c>
      <c r="P9" s="16" t="s">
        <v>17</v>
      </c>
    </row>
    <row r="10" spans="1:16" x14ac:dyDescent="0.3">
      <c r="A10" s="15"/>
      <c r="B10" s="15"/>
      <c r="C10" s="20"/>
      <c r="D10" s="17">
        <v>2</v>
      </c>
      <c r="E10" s="17" t="s">
        <v>23</v>
      </c>
      <c r="F10" s="17">
        <v>1</v>
      </c>
      <c r="G10" s="9" t="s">
        <v>19</v>
      </c>
      <c r="H10" s="17">
        <v>15</v>
      </c>
      <c r="I10" s="17" t="str">
        <f t="shared" si="3"/>
        <v>15 ppm:CLAR08105A   1 ppm:CLAR07878A</v>
      </c>
      <c r="J10" s="17">
        <v>310</v>
      </c>
      <c r="K10" s="18">
        <f t="shared" ref="K10:K14" si="5">+((J$10-J10)/J$10)</f>
        <v>0</v>
      </c>
      <c r="L10" s="17">
        <f>RANK(J10,J9:J14,1)</f>
        <v>5</v>
      </c>
      <c r="M10" s="19"/>
      <c r="N10" s="19"/>
      <c r="O10" s="15"/>
      <c r="P10" s="20"/>
    </row>
    <row r="11" spans="1:16" x14ac:dyDescent="0.3">
      <c r="A11" s="15"/>
      <c r="B11" s="15"/>
      <c r="C11" s="20"/>
      <c r="D11" s="17">
        <v>3</v>
      </c>
      <c r="E11" s="17" t="s">
        <v>23</v>
      </c>
      <c r="F11" s="17">
        <v>1</v>
      </c>
      <c r="G11" s="9" t="s">
        <v>20</v>
      </c>
      <c r="H11" s="17">
        <v>20</v>
      </c>
      <c r="I11" s="17" t="str">
        <f t="shared" si="3"/>
        <v>20 ppm:CLAR16790A   1 ppm:CLAR07878A</v>
      </c>
      <c r="J11" s="17">
        <v>186</v>
      </c>
      <c r="K11" s="18">
        <f t="shared" si="5"/>
        <v>0.4</v>
      </c>
      <c r="L11" s="17">
        <f>RANK(J11,J9:J14,1)</f>
        <v>3</v>
      </c>
      <c r="M11" s="19"/>
      <c r="N11" s="19"/>
      <c r="O11" s="15"/>
      <c r="P11" s="20"/>
    </row>
    <row r="12" spans="1:16" x14ac:dyDescent="0.3">
      <c r="A12" s="15"/>
      <c r="B12" s="15"/>
      <c r="C12" s="20"/>
      <c r="D12" s="17">
        <v>4</v>
      </c>
      <c r="E12" s="17" t="s">
        <v>23</v>
      </c>
      <c r="F12" s="17">
        <v>1</v>
      </c>
      <c r="G12" s="9" t="s">
        <v>22</v>
      </c>
      <c r="H12" s="17">
        <v>25</v>
      </c>
      <c r="I12" s="17" t="str">
        <f t="shared" si="3"/>
        <v>25 ppm:CLAR10548A   1 ppm:CLAR07878A</v>
      </c>
      <c r="J12" s="17">
        <v>96.7</v>
      </c>
      <c r="K12" s="18">
        <f t="shared" si="5"/>
        <v>0.6880645161290323</v>
      </c>
      <c r="L12" s="17">
        <f>RANK(J12,J9:J14,1)</f>
        <v>1</v>
      </c>
      <c r="M12" s="19"/>
      <c r="N12" s="19"/>
      <c r="O12" s="15"/>
      <c r="P12" s="20"/>
    </row>
    <row r="13" spans="1:16" x14ac:dyDescent="0.3">
      <c r="A13" s="15"/>
      <c r="B13" s="15"/>
      <c r="C13" s="20"/>
      <c r="D13" s="17">
        <v>5</v>
      </c>
      <c r="E13" s="17" t="s">
        <v>23</v>
      </c>
      <c r="F13" s="17">
        <v>1</v>
      </c>
      <c r="G13" s="9">
        <v>8170</v>
      </c>
      <c r="H13" s="17">
        <v>30</v>
      </c>
      <c r="I13" s="17" t="str">
        <f t="shared" si="3"/>
        <v>30 ppm:8170   1 ppm:CLAR07878A</v>
      </c>
      <c r="J13" s="17">
        <v>121</v>
      </c>
      <c r="K13" s="18">
        <f t="shared" si="5"/>
        <v>0.60967741935483866</v>
      </c>
      <c r="L13" s="17">
        <f>RANK(J13,J9:J14,1)</f>
        <v>2</v>
      </c>
      <c r="M13" s="19"/>
      <c r="N13" s="19"/>
      <c r="O13" s="15"/>
      <c r="P13" s="20"/>
    </row>
    <row r="14" spans="1:16" x14ac:dyDescent="0.3">
      <c r="A14" s="15"/>
      <c r="B14" s="15"/>
      <c r="C14" s="21"/>
      <c r="D14" s="17">
        <v>6</v>
      </c>
      <c r="E14" s="17" t="s">
        <v>23</v>
      </c>
      <c r="F14" s="17">
        <v>1</v>
      </c>
      <c r="G14" s="9" t="s">
        <v>21</v>
      </c>
      <c r="H14" s="17">
        <v>30</v>
      </c>
      <c r="I14" s="17" t="str">
        <f t="shared" si="3"/>
        <v>30 ppm:CLAR01580A   1 ppm:CLAR07878A</v>
      </c>
      <c r="J14" s="17">
        <v>206</v>
      </c>
      <c r="K14" s="18">
        <f t="shared" si="5"/>
        <v>0.33548387096774196</v>
      </c>
      <c r="L14" s="17">
        <f>RANK(J14,J9:J14,1)</f>
        <v>4</v>
      </c>
      <c r="M14" s="19"/>
      <c r="N14" s="19"/>
      <c r="O14" s="15"/>
      <c r="P14" s="21"/>
    </row>
  </sheetData>
  <mergeCells count="30">
    <mergeCell ref="P9:P14"/>
    <mergeCell ref="C3:C8"/>
    <mergeCell ref="P3:P8"/>
    <mergeCell ref="P1:P2"/>
    <mergeCell ref="A9:A14"/>
    <mergeCell ref="B9:B14"/>
    <mergeCell ref="C9:C14"/>
    <mergeCell ref="M9:M14"/>
    <mergeCell ref="N9:N14"/>
    <mergeCell ref="O9:O14"/>
    <mergeCell ref="M1:M2"/>
    <mergeCell ref="N1:N2"/>
    <mergeCell ref="O1:O2"/>
    <mergeCell ref="A3:A8"/>
    <mergeCell ref="B3:B8"/>
    <mergeCell ref="M3:M8"/>
    <mergeCell ref="N3:N8"/>
    <mergeCell ref="O3:O8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conditionalFormatting sqref="D1:H1 J1:P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676B-2660-4CCB-B8DE-E211DF1AB5A0}">
  <dimension ref="A1:C8"/>
  <sheetViews>
    <sheetView tabSelected="1" workbookViewId="0">
      <selection activeCell="C16" sqref="C16"/>
    </sheetView>
  </sheetViews>
  <sheetFormatPr defaultRowHeight="14.4" x14ac:dyDescent="0.3"/>
  <cols>
    <col min="1" max="1" width="27.33203125" customWidth="1"/>
    <col min="2" max="2" width="24.109375" customWidth="1"/>
    <col min="3" max="3" width="30.109375" customWidth="1"/>
  </cols>
  <sheetData>
    <row r="1" spans="1:3" x14ac:dyDescent="0.3">
      <c r="A1" t="s">
        <v>24</v>
      </c>
      <c r="B1" t="s">
        <v>25</v>
      </c>
      <c r="C1" t="s">
        <v>38</v>
      </c>
    </row>
    <row r="2" spans="1:3" x14ac:dyDescent="0.3">
      <c r="A2" s="9">
        <v>8181</v>
      </c>
      <c r="B2" t="s">
        <v>28</v>
      </c>
      <c r="C2" t="s">
        <v>29</v>
      </c>
    </row>
    <row r="3" spans="1:3" x14ac:dyDescent="0.3">
      <c r="A3" s="17" t="s">
        <v>23</v>
      </c>
      <c r="B3" t="s">
        <v>26</v>
      </c>
      <c r="C3" t="s">
        <v>27</v>
      </c>
    </row>
    <row r="4" spans="1:3" x14ac:dyDescent="0.3">
      <c r="A4" s="9" t="s">
        <v>19</v>
      </c>
      <c r="B4" t="s">
        <v>32</v>
      </c>
      <c r="C4" t="s">
        <v>33</v>
      </c>
    </row>
    <row r="5" spans="1:3" x14ac:dyDescent="0.3">
      <c r="A5" s="9" t="s">
        <v>20</v>
      </c>
      <c r="B5" t="s">
        <v>34</v>
      </c>
      <c r="C5" t="s">
        <v>35</v>
      </c>
    </row>
    <row r="6" spans="1:3" x14ac:dyDescent="0.3">
      <c r="A6" s="9" t="s">
        <v>22</v>
      </c>
      <c r="B6" t="s">
        <v>36</v>
      </c>
      <c r="C6" t="s">
        <v>37</v>
      </c>
    </row>
    <row r="7" spans="1:3" x14ac:dyDescent="0.3">
      <c r="A7" s="9">
        <v>8170</v>
      </c>
      <c r="B7" t="s">
        <v>28</v>
      </c>
      <c r="C7" s="23">
        <v>8181</v>
      </c>
    </row>
    <row r="8" spans="1:3" x14ac:dyDescent="0.3">
      <c r="A8" s="9" t="s">
        <v>21</v>
      </c>
      <c r="B8" t="s">
        <v>30</v>
      </c>
      <c r="C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SimilarChemisty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2022-09-23T04:01:01Z</dcterms:created>
  <dcterms:modified xsi:type="dcterms:W3CDTF">2022-09-23T05:11:30Z</dcterms:modified>
</cp:coreProperties>
</file>