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brittanyd/Documents/Earnings/Website Financials/"/>
    </mc:Choice>
  </mc:AlternateContent>
  <bookViews>
    <workbookView xWindow="0" yWindow="460" windowWidth="28800" windowHeight="17540"/>
  </bookViews>
  <sheets>
    <sheet name="Balance Sheet" sheetId="1" r:id="rId1"/>
    <sheet name="Income Statement" sheetId="3" r:id="rId2"/>
    <sheet name="Cashflow" sheetId="2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2">#REF!</definedName>
    <definedName name="_Col1" localSheetId="1">#REF!</definedName>
    <definedName name="_Col1" localSheetId="3">#REF!</definedName>
    <definedName name="_Col2" localSheetId="2">#REF!</definedName>
    <definedName name="_Col2" localSheetId="1">#REF!</definedName>
    <definedName name="_Col2" localSheetId="3">#REF!</definedName>
    <definedName name="A" localSheetId="2">#REF!</definedName>
    <definedName name="A" localSheetId="1">#REF!</definedName>
    <definedName name="A" localSheetId="3">#REF!</definedName>
    <definedName name="Adj" localSheetId="2">'[1]Revsum - trend'!#REF!</definedName>
    <definedName name="Adj" localSheetId="1">'[1]Revsum - trend'!#REF!</definedName>
    <definedName name="Adj" localSheetId="3">'[1]Revsum - trend'!#REF!</definedName>
    <definedName name="Adjustments" localSheetId="2">'[1]Revsum - trend'!#REF!</definedName>
    <definedName name="Adjustments" localSheetId="1">'[1]Revsum - trend'!#REF!</definedName>
    <definedName name="Adjustments" localSheetId="3">'[1]Revsum - trend'!#REF!</definedName>
    <definedName name="AdjustmentsQ" localSheetId="2">#REF!</definedName>
    <definedName name="AdjustmentsQ" localSheetId="1">#REF!</definedName>
    <definedName name="AdjustmentsQ" localSheetId="3">#REF!</definedName>
    <definedName name="Area" localSheetId="2">'[1]Revsum - trend'!#REF!</definedName>
    <definedName name="Area" localSheetId="1">'[1]Revsum - trend'!#REF!</definedName>
    <definedName name="Area" localSheetId="3">'[1]Revsum - trend'!#REF!</definedName>
    <definedName name="AreaQ" localSheetId="2">#REF!</definedName>
    <definedName name="AreaQ" localSheetId="1">#REF!</definedName>
    <definedName name="AreaQ" localSheetId="3">#REF!</definedName>
    <definedName name="AS2DocOpenMode" hidden="1">"AS2DocumentEdit"</definedName>
    <definedName name="AuditLI" localSheetId="1">#REF!</definedName>
    <definedName name="AuditLI" localSheetId="3">#REF!</definedName>
    <definedName name="AuditSP" localSheetId="1">#REF!</definedName>
    <definedName name="AuditSP" localSheetId="3">#REF!</definedName>
    <definedName name="BAKER" localSheetId="2">'[2]May 96'!#REF!</definedName>
    <definedName name="BAKER" localSheetId="1">'[2]May 96'!#REF!</definedName>
    <definedName name="BAKER" localSheetId="3">'[2]May 96'!#REF!</definedName>
    <definedName name="BAL" localSheetId="2">'[2]May 96'!#REF!</definedName>
    <definedName name="BAL" localSheetId="1">'[2]May 96'!#REF!</definedName>
    <definedName name="BAL" localSheetId="3">'[2]May 96'!#REF!</definedName>
    <definedName name="BalSheet" localSheetId="2" hidden="1">{"closed",#N/A,FALSE,"Consolidated Products - Budget";"expanded",#N/A,FALSE,"Consolidated Products - Budget"}</definedName>
    <definedName name="BalSheet" localSheetId="1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2">'[1]Revsum - trend'!#REF!</definedName>
    <definedName name="BusinessName" localSheetId="1">'[1]Revsum - trend'!#REF!</definedName>
    <definedName name="BusinessName" localSheetId="3">'[1]Revsum - trend'!#REF!</definedName>
    <definedName name="BusinessNameQ" localSheetId="1">#REF!</definedName>
    <definedName name="BusinessNameQ" localSheetId="3">#REF!</definedName>
    <definedName name="BusinessSummaryName" localSheetId="2">'[1]Revsum - trend'!#REF!</definedName>
    <definedName name="BusinessSummaryName" localSheetId="1">'[1]Revsum - trend'!#REF!</definedName>
    <definedName name="BusinessSummaryName" localSheetId="3">'[1]Revsum - trend'!#REF!</definedName>
    <definedName name="BusinessSummaryNameQ" localSheetId="1">#REF!</definedName>
    <definedName name="BusinessSummaryNameQ" localSheetId="3">#REF!</definedName>
    <definedName name="BusSysEA" localSheetId="2">MATCH("Business Systems Enterprise Agreements", Cashflow!Categories,0)</definedName>
    <definedName name="BusSysEA" localSheetId="1">MATCH("Business Systems Enterprise Agreements", 'Income Statement'!Categories,0)</definedName>
    <definedName name="BusSysEA" localSheetId="3">MATCH("Business Systems Enterprise Agreements", 'Segment Information'!Categories,0)</definedName>
    <definedName name="BusSysEALookup" localSheetId="2">OFFSET('[1]Revsum - trend'!#REF!,Cashflow!BusSysEA,1,Cashflow!BusSysEATotal-Cashflow!BusSysEA,1)</definedName>
    <definedName name="BusSysEALookup" localSheetId="1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Total" localSheetId="2">MATCH("Business Systems Enterprise Agreements *", Cashflow!Categories,0)</definedName>
    <definedName name="BusSysEATotal" localSheetId="1">MATCH("Business Systems Enterprise Agreements *", 'Income Statement'!Categories,0)</definedName>
    <definedName name="BusSysEATotal" localSheetId="3">MATCH("Business Systems Enterprise Agreements *", 'Segment Information'!Categories,0)</definedName>
    <definedName name="carter" localSheetId="2">'[2]May 96'!#REF!</definedName>
    <definedName name="carter" localSheetId="1">'[2]May 96'!#REF!</definedName>
    <definedName name="carter" localSheetId="3">'[2]May 96'!#REF!</definedName>
    <definedName name="Cash" localSheetId="2" hidden="1">{"closed",#N/A,FALSE,"Consolidated Products - Budget";"expanded",#N/A,FALSE,"Consolidated Products - Budget"}</definedName>
    <definedName name="Cash" localSheetId="1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2">'[1]Revsum - trend'!#REF!</definedName>
    <definedName name="Categories" localSheetId="1">'[1]Revsum - trend'!#REF!</definedName>
    <definedName name="Categories" localSheetId="3">'[1]Revsum - trend'!#REF!</definedName>
    <definedName name="Channel" localSheetId="2">'[1]Revsum - trend'!#REF!</definedName>
    <definedName name="Channel" localSheetId="1">'[1]Revsum - trend'!#REF!</definedName>
    <definedName name="Channel" localSheetId="3">'[1]Revsum - trend'!#REF!</definedName>
    <definedName name="ChannelAggregate" localSheetId="2">'[1]Revsum - trend'!#REF!</definedName>
    <definedName name="ChannelAggregate" localSheetId="1">'[1]Revsum - trend'!#REF!</definedName>
    <definedName name="ChannelAggregate" localSheetId="3">'[1]Revsum - trend'!#REF!</definedName>
    <definedName name="ChannelAggregateQ" localSheetId="1">#REF!</definedName>
    <definedName name="ChannelAggregateQ" localSheetId="3">#REF!</definedName>
    <definedName name="ChannelQ" localSheetId="1">#REF!</definedName>
    <definedName name="ChannelQ" localSheetId="3">#REF!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2">'[1]Revsum - trend'!#REF!</definedName>
    <definedName name="ConstantDollars" localSheetId="1">'[1]Revsum - trend'!#REF!</definedName>
    <definedName name="ConstantDollars" localSheetId="3">'[1]Revsum - trend'!#REF!</definedName>
    <definedName name="CurrencyType" localSheetId="2">'[1]Revsum - trend'!#REF!</definedName>
    <definedName name="CurrencyType" localSheetId="1">'[1]Revsum - trend'!#REF!</definedName>
    <definedName name="CurrencyType" localSheetId="3">'[1]Revsum - trend'!#REF!</definedName>
    <definedName name="Divisions" localSheetId="2">OFFSET([4]!Categories,0,-1)</definedName>
    <definedName name="Divisions" localSheetId="1">OFFSET([4]!Categories,0,-1)</definedName>
    <definedName name="Divisions" localSheetId="3">OFFSET([4]!Categories,0,-1)</definedName>
    <definedName name="FiscalPeriod" localSheetId="2">'[1]Revsum - trend'!#REF!</definedName>
    <definedName name="FiscalPeriod" localSheetId="1">'[1]Revsum - trend'!#REF!</definedName>
    <definedName name="FiscalPeriod" localSheetId="3">'[1]Revsum - trend'!#REF!</definedName>
    <definedName name="FY00OthAvg" localSheetId="2">#REF!</definedName>
    <definedName name="FY00OthAvg" localSheetId="1">#REF!</definedName>
    <definedName name="FY00OthAvg" localSheetId="3">#REF!</definedName>
    <definedName name="FY00RegAvg" localSheetId="2">#REF!</definedName>
    <definedName name="FY00RegAvg" localSheetId="1">#REF!</definedName>
    <definedName name="FY00RegAvg" localSheetId="3">#REF!</definedName>
    <definedName name="FY01OthAvg" localSheetId="1">#REF!</definedName>
    <definedName name="FY01OthAvg" localSheetId="3">#REF!</definedName>
    <definedName name="FY01RegAvg" localSheetId="1">#REF!</definedName>
    <definedName name="FY01RegAvg" localSheetId="3">#REF!</definedName>
    <definedName name="gaudette" localSheetId="2">'[2]May 96'!#REF!</definedName>
    <definedName name="gaudette" localSheetId="1">'[2]May 96'!#REF!</definedName>
    <definedName name="gaudette" localSheetId="3">'[2]May 96'!#REF!</definedName>
    <definedName name="Greetings" localSheetId="2">MATCH("Grtgs WS, PictureIt, Other DAD", Cashflow!Categories,0)</definedName>
    <definedName name="Greetings" localSheetId="1">MATCH("Grtgs WS, PictureIt, Other DAD", 'Income Statement'!Categories,0)</definedName>
    <definedName name="Greetings" localSheetId="3">MATCH("Grtgs WS, PictureIt, Other DAD", 'Segment Information'!Categories,0)</definedName>
    <definedName name="GreetingsLookup" localSheetId="2">OFFSET('[1]Revsum - trend'!#REF!,Cashflow!Greetings,1,Cashflow!GreetingsTotal-Cashflow!Greetings,1)</definedName>
    <definedName name="GreetingsLookup" localSheetId="1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Total" localSheetId="2">MATCH("Grtgs WS, PictureIt, Other DAD *", Cashflow!Categories,0)</definedName>
    <definedName name="GreetingsTotal" localSheetId="1">MATCH("Grtgs WS, PictureIt, Other DAD *", 'Income Statement'!Categories,0)</definedName>
    <definedName name="GreetingsTotal" localSheetId="3">MATCH("Grtgs WS, PictureIt, Other DAD *", 'Segment Information'!Categories,0)</definedName>
    <definedName name="hansen" localSheetId="2">'[2]May 96'!#REF!</definedName>
    <definedName name="hansen" localSheetId="1">'[2]May 96'!#REF!</definedName>
    <definedName name="hansen" localSheetId="3">'[2]May 96'!#REF!</definedName>
    <definedName name="hanson" localSheetId="2">'[2]May 96'!#REF!</definedName>
    <definedName name="hanson" localSheetId="1">'[2]May 96'!#REF!</definedName>
    <definedName name="hanson" localSheetId="3">'[2]May 96'!#REF!</definedName>
    <definedName name="heading" localSheetId="2">#REF!</definedName>
    <definedName name="heading" localSheetId="1">#REF!</definedName>
    <definedName name="heading" localSheetId="3">#REF!</definedName>
    <definedName name="INTEREST" localSheetId="2">'[2]May 96'!#REF!</definedName>
    <definedName name="INTEREST" localSheetId="1">'[2]May 96'!#REF!</definedName>
    <definedName name="INTEREST" localSheetId="3">'[2]May 96'!#REF!</definedName>
    <definedName name="JAW" localSheetId="2">'[2]May 96'!#REF!</definedName>
    <definedName name="JAW" localSheetId="1">'[2]May 96'!#REF!</definedName>
    <definedName name="JAW" localSheetId="3">'[2]May 96'!#REF!</definedName>
    <definedName name="JAWORSKI" localSheetId="2">'[2]May 96'!#REF!</definedName>
    <definedName name="JAWORSKI" localSheetId="1">'[2]May 96'!#REF!</definedName>
    <definedName name="JAWORSKI" localSheetId="3">'[2]May 96'!#REF!</definedName>
    <definedName name="JustifyColumn" localSheetId="2">'[3]Data Sheet'!#REF!</definedName>
    <definedName name="JustifyColumn" localSheetId="1">'[3]Data Sheet'!#REF!</definedName>
    <definedName name="JustifyColumn" localSheetId="3">'[3]Data Sheet'!#REF!</definedName>
    <definedName name="LastPivotRow" localSheetId="2">COUNTA([4]!SalesLocations)+ROW([4]!PTtop)-1</definedName>
    <definedName name="LastPivotRow" localSheetId="1">COUNTA([4]!SalesLocations)+ROW([4]!PTtop)-1</definedName>
    <definedName name="LastPivotRow" localSheetId="3">COUNTA([4]!SalesLocations)+ROW([4]!PTtop)-1</definedName>
    <definedName name="LI" localSheetId="2">#REF!</definedName>
    <definedName name="LI" localSheetId="1">#REF!</definedName>
    <definedName name="LI" localSheetId="3">#REF!</definedName>
    <definedName name="LOAN" localSheetId="2">'[2]May 96'!#REF!</definedName>
    <definedName name="LOAN" localSheetId="1">'[2]May 96'!#REF!</definedName>
    <definedName name="LOAN" localSheetId="3">'[2]May 96'!#REF!</definedName>
    <definedName name="LOAN.DAN" localSheetId="2">'[2]May 96'!#REF!</definedName>
    <definedName name="LOAN.DAN" localSheetId="1">'[2]May 96'!#REF!</definedName>
    <definedName name="LOAN.DAN" localSheetId="3">'[2]May 96'!#REF!</definedName>
    <definedName name="LOAN.FRANK" localSheetId="2">'[2]May 96'!#REF!</definedName>
    <definedName name="LOAN.FRANK" localSheetId="1">'[2]May 96'!#REF!</definedName>
    <definedName name="LOAN.FRANK" localSheetId="3">'[2]May 96'!#REF!</definedName>
    <definedName name="LOAN.HANSEN" localSheetId="2">'[2]May 96'!#REF!</definedName>
    <definedName name="LOAN.HANSEN" localSheetId="1">'[2]May 96'!#REF!</definedName>
    <definedName name="LOAN.HANSEN" localSheetId="3">'[2]May 96'!#REF!</definedName>
    <definedName name="LOAN.HANSON" localSheetId="2">'[2]May 96'!#REF!</definedName>
    <definedName name="LOAN.HANSON" localSheetId="1">'[2]May 96'!#REF!</definedName>
    <definedName name="LOAN.HANSON" localSheetId="3">'[2]May 96'!#REF!</definedName>
    <definedName name="macintosh" localSheetId="2">'[2]May 96'!#REF!</definedName>
    <definedName name="macintosh" localSheetId="1">'[2]May 96'!#REF!</definedName>
    <definedName name="macintosh" localSheetId="3">'[2]May 96'!#REF!</definedName>
    <definedName name="MBV" localSheetId="2" hidden="1">{"closed",#N/A,FALSE,"Consolidated Products - Budget";"expanded",#N/A,FALSE,"Consolidated Products - Budget"}</definedName>
    <definedName name="MBV" localSheetId="1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2">'[2]May 96'!#REF!</definedName>
    <definedName name="MITCHELL" localSheetId="1">'[2]May 96'!#REF!</definedName>
    <definedName name="MITCHELL" localSheetId="3">'[2]May 96'!#REF!</definedName>
    <definedName name="mntrange" localSheetId="2">'[1]Revsum - trend'!#REF!</definedName>
    <definedName name="mntrange" localSheetId="1">'[1]Revsum - trend'!#REF!</definedName>
    <definedName name="mntrange" localSheetId="3">'[1]Revsum - trend'!#REF!</definedName>
    <definedName name="Months" localSheetId="2">{"January","February","March","April","May","June","July","August","September","October","November","December"}</definedName>
    <definedName name="Months" localSheetId="1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YHRVOLD" localSheetId="2">'[2]May 96'!#REF!</definedName>
    <definedName name="MYHRVOLD" localSheetId="1">'[2]May 96'!#REF!</definedName>
    <definedName name="MYHRVOLD" localSheetId="3">'[2]May 96'!#REF!</definedName>
    <definedName name="oki" localSheetId="2">'[2]May 96'!#REF!</definedName>
    <definedName name="oki" localSheetId="1">'[2]May 96'!#REF!</definedName>
    <definedName name="oki" localSheetId="3">'[2]May 96'!#REF!</definedName>
    <definedName name="OLDBAL" localSheetId="2">'[2]May 96'!#REF!</definedName>
    <definedName name="OLDBAL" localSheetId="1">'[2]May 96'!#REF!</definedName>
    <definedName name="OLDBAL" localSheetId="3">'[2]May 96'!#REF!</definedName>
    <definedName name="PAID.INT" localSheetId="2">'[2]May 96'!#REF!</definedName>
    <definedName name="PAID.INT" localSheetId="1">'[2]May 96'!#REF!</definedName>
    <definedName name="PAID.INT" localSheetId="3">'[2]May 96'!#REF!</definedName>
    <definedName name="PAID.PRN" localSheetId="2">'[2]May 96'!#REF!</definedName>
    <definedName name="PAID.PRN" localSheetId="1">'[2]May 96'!#REF!</definedName>
    <definedName name="PAID.PRN" localSheetId="3">'[2]May 96'!#REF!</definedName>
    <definedName name="PFamily" localSheetId="2">'[1]Revsum - trend'!#REF!</definedName>
    <definedName name="PFamily" localSheetId="1">'[1]Revsum - trend'!#REF!</definedName>
    <definedName name="PFamily" localSheetId="3">'[1]Revsum - trend'!#REF!</definedName>
    <definedName name="Pivot2" localSheetId="2" hidden="1">{"closed",#N/A,FALSE,"Consolidated Products - Budget";"expanded",#N/A,FALSE,"Consolidated Products - Budget"}</definedName>
    <definedName name="Pivot2" localSheetId="1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2">COUNT(OFFSET(Cashflow!PivotTop,1,2,250))</definedName>
    <definedName name="PivotRows" localSheetId="1">COUNT(OFFSET('Income Statement'!PivotTop,1,2,250))</definedName>
    <definedName name="PivotRows" localSheetId="3">COUNT(OFFSET('Segment Information'!PivotTop,1,2,250))</definedName>
    <definedName name="PivotTable5.doc" localSheetId="2" hidden="1">#REF!</definedName>
    <definedName name="PivotTable5.doc" localSheetId="1" hidden="1">#REF!</definedName>
    <definedName name="PivotTable5.doc" localSheetId="3" hidden="1">#REF!</definedName>
    <definedName name="PivotTable5.doc" hidden="1">#REF!</definedName>
    <definedName name="PivotTable8.doc" localSheetId="1" hidden="1">#REF!</definedName>
    <definedName name="PivotTable8.doc" localSheetId="3" hidden="1">#REF!</definedName>
    <definedName name="PivotTable8.doc" hidden="1">#REF!</definedName>
    <definedName name="PivotTop" localSheetId="2">'[1]Revsum - trend'!#REF!</definedName>
    <definedName name="PivotTop" localSheetId="1">'[1]Revsum - trend'!#REF!</definedName>
    <definedName name="PivotTop" localSheetId="3">'[1]Revsum - trend'!#REF!</definedName>
    <definedName name="_xlnm.Print_Area" localSheetId="0">'Balance Sheet'!$A$1:$R$37</definedName>
    <definedName name="_xlnm.Print_Area" localSheetId="2">Cashflow!$A$1:$V$54</definedName>
    <definedName name="_xlnm.Print_Area" localSheetId="1">'Income Statement'!$A$2:$T$26</definedName>
    <definedName name="_xlnm.Print_Area" localSheetId="3">'Segment Information'!$A$1:$U$58</definedName>
    <definedName name="_xlnm.Print_Titles" localSheetId="2">#REF!,#REF!</definedName>
    <definedName name="_xlnm.Print_Titles" localSheetId="1">#REF!,#REF!</definedName>
    <definedName name="_xlnm.Print_Titles" localSheetId="3">#REF!,#REF!</definedName>
    <definedName name="Product_Pricing" localSheetId="2">[5]Data!#REF!</definedName>
    <definedName name="Product_Pricing" localSheetId="1">[5]Data!#REF!</definedName>
    <definedName name="Product_Pricing" localSheetId="3">[5]Data!#REF!</definedName>
    <definedName name="RecordType" localSheetId="2">'[1]Revsum - trend'!#REF!</definedName>
    <definedName name="RecordType" localSheetId="1">'[1]Revsum - trend'!#REF!</definedName>
    <definedName name="RecordType" localSheetId="3">'[1]Revsum - trend'!#REF!</definedName>
    <definedName name="RecordTypeQ" localSheetId="1">#REF!</definedName>
    <definedName name="RecordTypeQ" localSheetId="3">#REF!</definedName>
    <definedName name="Region" localSheetId="2">'[1]Revsum - trend'!#REF!</definedName>
    <definedName name="Region" localSheetId="1">'[1]Revsum - trend'!#REF!</definedName>
    <definedName name="Region" localSheetId="3">'[1]Revsum - trend'!#REF!</definedName>
    <definedName name="RegionQ" localSheetId="1">#REF!</definedName>
    <definedName name="RegionQ" localSheetId="3">#REF!</definedName>
    <definedName name="REMALA" localSheetId="2">'[2]May 96'!#REF!</definedName>
    <definedName name="REMALA" localSheetId="1">'[2]May 96'!#REF!</definedName>
    <definedName name="REMALA" localSheetId="3">'[2]May 96'!#REF!</definedName>
    <definedName name="ROEMSel" localSheetId="1">#REF!</definedName>
    <definedName name="ROEMSel" localSheetId="3">#REF!</definedName>
    <definedName name="SalesLocation" localSheetId="2">'[1]Revsum - trend'!#REF!</definedName>
    <definedName name="SalesLocation" localSheetId="1">'[1]Revsum - trend'!#REF!</definedName>
    <definedName name="SalesLocation" localSheetId="3">'[1]Revsum - trend'!#REF!</definedName>
    <definedName name="SalesLocationQ" localSheetId="1">#REF!</definedName>
    <definedName name="SalesLocationQ" localSheetId="3">#REF!</definedName>
    <definedName name="SalesLocations" localSheetId="2">[4]!PTtop:'[6]BySub'!$A$97</definedName>
    <definedName name="SalesLocations" localSheetId="1">[4]!PTtop:'[6]BySub'!$A$97</definedName>
    <definedName name="SalesLocations" localSheetId="3">[4]!PTtop:'[6]BySub'!$A$97</definedName>
    <definedName name="SP" localSheetId="2">#REF!</definedName>
    <definedName name="SP" localSheetId="1">#REF!</definedName>
    <definedName name="SP" localSheetId="3">#REF!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2">MATCH("Standalone office apps - standard", Cashflow!Categories,0)</definedName>
    <definedName name="StandAloneStandard" localSheetId="1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Lookup" localSheetId="2">OFFSET('[1]Revsum - trend'!#REF!,Cashflow!StandAloneStandard,1,Cashflow!StandAloneStandardTotal-Cashflow!StandAloneStandard,1)</definedName>
    <definedName name="StandAloneStandardLookup" localSheetId="1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Total" localSheetId="2">MATCH("Standalone Office Apps - Standard?*", Cashflow!Categories,0)</definedName>
    <definedName name="StandAloneStandardTotal" localSheetId="1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Upgrade" localSheetId="2">MATCH("Standalone office apps - upgrade", Cashflow!Categories,0)</definedName>
    <definedName name="StandAloneUpgrade" localSheetId="1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Lookup" localSheetId="2">OFFSET('[1]Revsum - trend'!#REF!,Cashflow!StandAloneUpgrade,1,Cashflow!StandAloneUpgradeTotal-Cashflow!StandAloneUpgrade,1)</definedName>
    <definedName name="StandAloneUpgradeLookup" localSheetId="1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Total" localSheetId="2">MATCH("Standalone Office Apps - Upgrade?*", Cashflow!Categories,0)</definedName>
    <definedName name="StandAloneUpgradeTotal" localSheetId="1">MATCH("Standalone Office Apps - Upgrade?*", 'Income Statement'!Categories,0)</definedName>
    <definedName name="StandAloneUpgradeTotal" localSheetId="3">MATCH("Standalone Office Apps - Upgrade?*", 'Segment Information'!Categories,0)</definedName>
    <definedName name="Subregion" localSheetId="2">'[1]Revsum - trend'!#REF!</definedName>
    <definedName name="Subregion" localSheetId="1">'[1]Revsum - trend'!#REF!</definedName>
    <definedName name="Subregion" localSheetId="3">'[1]Revsum - trend'!#REF!</definedName>
    <definedName name="SubregionQ" localSheetId="2">#REF!</definedName>
    <definedName name="SubregionQ" localSheetId="1">#REF!</definedName>
    <definedName name="SubregionQ" localSheetId="3">#REF!</definedName>
    <definedName name="summary" localSheetId="2" hidden="1">{"closed",#N/A,FALSE,"Consolidated Products - Budget";"expanded",#N/A,FALSE,"Consolidated Products - Budget"}</definedName>
    <definedName name="summary" localSheetId="1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2">'[1]Revsum - trend'!#REF!</definedName>
    <definedName name="Trend" localSheetId="1">'[1]Revsum - trend'!#REF!</definedName>
    <definedName name="Trend" localSheetId="3">'[1]Revsum - trend'!#REF!</definedName>
    <definedName name="TrendKind" localSheetId="2">'[1]Revsum - trend'!#REF!</definedName>
    <definedName name="TrendKind" localSheetId="1">'[1]Revsum - trend'!#REF!</definedName>
    <definedName name="TrendKind" localSheetId="3">'[1]Revsum - trend'!#REF!</definedName>
    <definedName name="verba" localSheetId="2">'[2]May 96'!#REF!</definedName>
    <definedName name="verba" localSheetId="1">'[2]May 96'!#REF!</definedName>
    <definedName name="verba" localSheetId="3">'[2]May 96'!#REF!</definedName>
    <definedName name="View" localSheetId="2">'[1]Revsum - trend'!#REF!</definedName>
    <definedName name="View" localSheetId="1">'[1]Revsum - trend'!#REF!</definedName>
    <definedName name="View" localSheetId="3">'[1]Revsum - trend'!#REF!</definedName>
    <definedName name="WALTON" localSheetId="2">'[2]May 96'!#REF!</definedName>
    <definedName name="WALTON" localSheetId="1">'[2]May 96'!#REF!</definedName>
    <definedName name="WALTON" localSheetId="3">'[2]May 96'!#REF!</definedName>
    <definedName name="wrn.prodcon." localSheetId="2" hidden="1">{"closed",#N/A,FALSE,"Consolidated Products - Budget";"expanded",#N/A,FALSE,"Consolidated Products - Budget"}</definedName>
    <definedName name="wrn.prodcon." localSheetId="1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2" hidden="1">#REF!</definedName>
    <definedName name="XRefCopy1" localSheetId="1" hidden="1">#REF!</definedName>
    <definedName name="XRefCopy1" localSheetId="3" hidden="1">#REF!</definedName>
    <definedName name="XRefCopy1" hidden="1">#REF!</definedName>
    <definedName name="XRefCopy2" localSheetId="2" hidden="1">#REF!</definedName>
    <definedName name="XRefCopy2" localSheetId="1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7" i="2" l="1"/>
  <c r="V38" i="2"/>
  <c r="V39" i="2"/>
  <c r="V40" i="2"/>
  <c r="V41" i="2"/>
  <c r="V42" i="2"/>
  <c r="Q37" i="2"/>
  <c r="Q38" i="2"/>
  <c r="Q39" i="2"/>
  <c r="Q40" i="2"/>
  <c r="Q41" i="2"/>
  <c r="Q42" i="2"/>
  <c r="U42" i="2"/>
  <c r="T42" i="2"/>
  <c r="S42" i="2"/>
  <c r="R42" i="2"/>
  <c r="P42" i="2"/>
  <c r="O42" i="2"/>
  <c r="N42" i="2"/>
  <c r="M42" i="2"/>
  <c r="K42" i="2"/>
  <c r="J42" i="2"/>
  <c r="I42" i="2"/>
  <c r="H42" i="2"/>
  <c r="L37" i="2"/>
  <c r="L38" i="2"/>
  <c r="L39" i="2"/>
  <c r="L40" i="2"/>
  <c r="L41" i="2"/>
  <c r="L42" i="2"/>
  <c r="Q9" i="2"/>
  <c r="Q12" i="2"/>
  <c r="Q13" i="2"/>
  <c r="Q14" i="2"/>
  <c r="Q15" i="2"/>
  <c r="Q16" i="2"/>
  <c r="Q17" i="2"/>
  <c r="Q18" i="2"/>
  <c r="Q19" i="2"/>
  <c r="Q20" i="2"/>
  <c r="Q22" i="2"/>
  <c r="Q23" i="2"/>
  <c r="Q24" i="2"/>
  <c r="Q25" i="2"/>
  <c r="Q26" i="2"/>
  <c r="Q27" i="2"/>
  <c r="Q29" i="2"/>
  <c r="Q30" i="2"/>
  <c r="Q31" i="2"/>
  <c r="Q32" i="2"/>
  <c r="Q33" i="2"/>
  <c r="Q34" i="2"/>
  <c r="Q35" i="2"/>
  <c r="Q44" i="2"/>
  <c r="Q45" i="2"/>
  <c r="L9" i="2"/>
  <c r="L12" i="2"/>
  <c r="L13" i="2"/>
  <c r="L14" i="2"/>
  <c r="L15" i="2"/>
  <c r="L16" i="2"/>
  <c r="L17" i="2"/>
  <c r="L18" i="2"/>
  <c r="L19" i="2"/>
  <c r="L20" i="2"/>
  <c r="L22" i="2"/>
  <c r="L23" i="2"/>
  <c r="L24" i="2"/>
  <c r="L25" i="2"/>
  <c r="L26" i="2"/>
  <c r="L27" i="2"/>
  <c r="L29" i="2"/>
  <c r="L30" i="2"/>
  <c r="L31" i="2"/>
  <c r="L32" i="2"/>
  <c r="L33" i="2"/>
  <c r="L34" i="2"/>
  <c r="L35" i="2"/>
  <c r="L44" i="2"/>
  <c r="L45" i="2"/>
  <c r="L46" i="2"/>
  <c r="L47" i="2"/>
  <c r="Q46" i="2"/>
  <c r="Q47" i="2"/>
  <c r="V46" i="2"/>
  <c r="T35" i="4"/>
  <c r="T51" i="4"/>
  <c r="T34" i="4"/>
  <c r="T50" i="4"/>
  <c r="T33" i="4"/>
  <c r="T49" i="4"/>
  <c r="T31" i="4"/>
  <c r="T30" i="4"/>
  <c r="Q33" i="4"/>
  <c r="Q49" i="4"/>
  <c r="R33" i="4"/>
  <c r="R49" i="4"/>
  <c r="S33" i="4"/>
  <c r="S49" i="4"/>
  <c r="U49" i="4"/>
  <c r="Q35" i="4"/>
  <c r="Q51" i="4"/>
  <c r="R35" i="4"/>
  <c r="R51" i="4"/>
  <c r="S35" i="4"/>
  <c r="S51" i="4"/>
  <c r="U51" i="4"/>
  <c r="Q34" i="4"/>
  <c r="Q50" i="4"/>
  <c r="R34" i="4"/>
  <c r="R50" i="4"/>
  <c r="S34" i="4"/>
  <c r="S50" i="4"/>
  <c r="U50" i="4"/>
  <c r="U52" i="4"/>
  <c r="U53" i="4"/>
  <c r="U54" i="4"/>
  <c r="U56" i="4"/>
  <c r="U57" i="4"/>
  <c r="U58" i="4"/>
  <c r="U44" i="4"/>
  <c r="U43" i="4"/>
  <c r="U35" i="4"/>
  <c r="U34" i="4"/>
  <c r="U33" i="4"/>
  <c r="U25" i="4"/>
  <c r="U24" i="4"/>
  <c r="U23" i="4"/>
  <c r="U15" i="4"/>
  <c r="U14" i="4"/>
  <c r="U13" i="4"/>
  <c r="T52" i="4"/>
  <c r="T54" i="4"/>
  <c r="T58" i="4"/>
  <c r="T45" i="4"/>
  <c r="T46" i="4"/>
  <c r="T36" i="4"/>
  <c r="T37" i="4"/>
  <c r="T26" i="4"/>
  <c r="T27" i="4"/>
  <c r="T16" i="4"/>
  <c r="T17" i="4"/>
  <c r="R53" i="2"/>
  <c r="S53" i="2"/>
  <c r="T53" i="2"/>
  <c r="U53" i="2"/>
  <c r="V53" i="2"/>
  <c r="R52" i="2"/>
  <c r="S52" i="2"/>
  <c r="T52" i="2"/>
  <c r="U52" i="2"/>
  <c r="V52" i="2"/>
  <c r="R51" i="2"/>
  <c r="S51" i="2"/>
  <c r="T51" i="2"/>
  <c r="U51" i="2"/>
  <c r="V51" i="2"/>
  <c r="R27" i="2"/>
  <c r="R50" i="2"/>
  <c r="S27" i="2"/>
  <c r="S50" i="2"/>
  <c r="T27" i="2"/>
  <c r="T50" i="2"/>
  <c r="U27" i="2"/>
  <c r="U50" i="2"/>
  <c r="V50" i="2"/>
  <c r="R46" i="2"/>
  <c r="R35" i="2"/>
  <c r="R45" i="2"/>
  <c r="R47" i="2"/>
  <c r="S46" i="2"/>
  <c r="S35" i="2"/>
  <c r="S45" i="2"/>
  <c r="S47" i="2"/>
  <c r="T46" i="2"/>
  <c r="T35" i="2"/>
  <c r="T45" i="2"/>
  <c r="T47" i="2"/>
  <c r="U46" i="2"/>
  <c r="U35" i="2"/>
  <c r="U45" i="2"/>
  <c r="V45" i="2"/>
  <c r="V44" i="2"/>
  <c r="V34" i="2"/>
  <c r="V33" i="2"/>
  <c r="V32" i="2"/>
  <c r="V31" i="2"/>
  <c r="V30" i="2"/>
  <c r="V29" i="2"/>
  <c r="V26" i="2"/>
  <c r="V25" i="2"/>
  <c r="V24" i="2"/>
  <c r="V22" i="2"/>
  <c r="V23" i="2"/>
  <c r="V20" i="2"/>
  <c r="V19" i="2"/>
  <c r="V18" i="2"/>
  <c r="V17" i="2"/>
  <c r="V16" i="2"/>
  <c r="V15" i="2"/>
  <c r="V14" i="2"/>
  <c r="V13" i="2"/>
  <c r="V12" i="2"/>
  <c r="V9" i="2"/>
  <c r="U54" i="2"/>
  <c r="V54" i="2"/>
  <c r="U47" i="2"/>
  <c r="T19" i="3"/>
  <c r="T17" i="3"/>
  <c r="T16" i="3"/>
  <c r="T13" i="3"/>
  <c r="T12" i="3"/>
  <c r="T11" i="3"/>
  <c r="T10" i="3"/>
  <c r="T9" i="3"/>
  <c r="S14" i="3"/>
  <c r="S18" i="3"/>
  <c r="S20" i="3"/>
  <c r="S23" i="3"/>
  <c r="S22" i="3"/>
  <c r="R14" i="1"/>
  <c r="R25" i="1"/>
  <c r="R29" i="1"/>
  <c r="R34" i="1"/>
  <c r="R35" i="1"/>
  <c r="R18" i="1"/>
  <c r="Q25" i="1"/>
  <c r="Q29" i="1"/>
  <c r="S52" i="4"/>
  <c r="S54" i="4"/>
  <c r="S58" i="4"/>
  <c r="S45" i="4"/>
  <c r="S46" i="4"/>
  <c r="S36" i="4"/>
  <c r="S37" i="4"/>
  <c r="S31" i="4"/>
  <c r="S30" i="4"/>
  <c r="U16" i="4"/>
  <c r="S26" i="4"/>
  <c r="S27" i="4"/>
  <c r="S16" i="4"/>
  <c r="S17" i="4"/>
  <c r="T54" i="2"/>
  <c r="T14" i="3"/>
  <c r="T18" i="3"/>
  <c r="T20" i="3"/>
  <c r="R14" i="3"/>
  <c r="R18" i="3"/>
  <c r="R20" i="3"/>
  <c r="R23" i="3"/>
  <c r="R22" i="3"/>
  <c r="Q14" i="1"/>
  <c r="Q34" i="1"/>
  <c r="Q35" i="1"/>
  <c r="Q18" i="1"/>
  <c r="R52" i="4"/>
  <c r="R54" i="4"/>
  <c r="R58" i="4"/>
  <c r="Q52" i="4"/>
  <c r="Q54" i="4"/>
  <c r="Q58" i="4"/>
  <c r="L33" i="4"/>
  <c r="L49" i="4"/>
  <c r="M33" i="4"/>
  <c r="M49" i="4"/>
  <c r="N33" i="4"/>
  <c r="N49" i="4"/>
  <c r="O33" i="4"/>
  <c r="O49" i="4"/>
  <c r="P49" i="4"/>
  <c r="L35" i="4"/>
  <c r="L51" i="4"/>
  <c r="M35" i="4"/>
  <c r="M51" i="4"/>
  <c r="N35" i="4"/>
  <c r="N51" i="4"/>
  <c r="O35" i="4"/>
  <c r="O51" i="4"/>
  <c r="P51" i="4"/>
  <c r="L34" i="4"/>
  <c r="L50" i="4"/>
  <c r="M34" i="4"/>
  <c r="M50" i="4"/>
  <c r="N34" i="4"/>
  <c r="N50" i="4"/>
  <c r="O34" i="4"/>
  <c r="O50" i="4"/>
  <c r="P50" i="4"/>
  <c r="P52" i="4"/>
  <c r="P53" i="4"/>
  <c r="P54" i="4"/>
  <c r="P56" i="4"/>
  <c r="P57" i="4"/>
  <c r="P58" i="4"/>
  <c r="O52" i="4"/>
  <c r="O54" i="4"/>
  <c r="O58" i="4"/>
  <c r="N52" i="4"/>
  <c r="N54" i="4"/>
  <c r="N58" i="4"/>
  <c r="M52" i="4"/>
  <c r="M54" i="4"/>
  <c r="M58" i="4"/>
  <c r="L52" i="4"/>
  <c r="L54" i="4"/>
  <c r="L58" i="4"/>
  <c r="G33" i="4"/>
  <c r="G49" i="4"/>
  <c r="H33" i="4"/>
  <c r="H49" i="4"/>
  <c r="I33" i="4"/>
  <c r="I49" i="4"/>
  <c r="J33" i="4"/>
  <c r="J49" i="4"/>
  <c r="K49" i="4"/>
  <c r="G35" i="4"/>
  <c r="G51" i="4"/>
  <c r="H35" i="4"/>
  <c r="H51" i="4"/>
  <c r="I35" i="4"/>
  <c r="I51" i="4"/>
  <c r="J35" i="4"/>
  <c r="J51" i="4"/>
  <c r="K51" i="4"/>
  <c r="G34" i="4"/>
  <c r="G50" i="4"/>
  <c r="H34" i="4"/>
  <c r="H50" i="4"/>
  <c r="I34" i="4"/>
  <c r="I50" i="4"/>
  <c r="J34" i="4"/>
  <c r="J50" i="4"/>
  <c r="K50" i="4"/>
  <c r="K52" i="4"/>
  <c r="K53" i="4"/>
  <c r="K54" i="4"/>
  <c r="K56" i="4"/>
  <c r="K57" i="4"/>
  <c r="K58" i="4"/>
  <c r="J52" i="4"/>
  <c r="J54" i="4"/>
  <c r="J58" i="4"/>
  <c r="I52" i="4"/>
  <c r="I54" i="4"/>
  <c r="I58" i="4"/>
  <c r="H52" i="4"/>
  <c r="H54" i="4"/>
  <c r="H58" i="4"/>
  <c r="G52" i="4"/>
  <c r="G54" i="4"/>
  <c r="G58" i="4"/>
  <c r="U45" i="4"/>
  <c r="U46" i="4"/>
  <c r="R45" i="4"/>
  <c r="R46" i="4"/>
  <c r="Q45" i="4"/>
  <c r="Q46" i="4"/>
  <c r="P43" i="4"/>
  <c r="P44" i="4"/>
  <c r="P45" i="4"/>
  <c r="P46" i="4"/>
  <c r="O45" i="4"/>
  <c r="O46" i="4"/>
  <c r="N45" i="4"/>
  <c r="N46" i="4"/>
  <c r="M45" i="4"/>
  <c r="M46" i="4"/>
  <c r="L45" i="4"/>
  <c r="L46" i="4"/>
  <c r="K43" i="4"/>
  <c r="K44" i="4"/>
  <c r="K45" i="4"/>
  <c r="K46" i="4"/>
  <c r="J45" i="4"/>
  <c r="J46" i="4"/>
  <c r="I45" i="4"/>
  <c r="I46" i="4"/>
  <c r="H45" i="4"/>
  <c r="H46" i="4"/>
  <c r="G45" i="4"/>
  <c r="G46" i="4"/>
  <c r="U36" i="4"/>
  <c r="U37" i="4"/>
  <c r="R36" i="4"/>
  <c r="R37" i="4"/>
  <c r="Q36" i="4"/>
  <c r="Q37" i="4"/>
  <c r="P33" i="4"/>
  <c r="P35" i="4"/>
  <c r="P34" i="4"/>
  <c r="P36" i="4"/>
  <c r="P37" i="4"/>
  <c r="O36" i="4"/>
  <c r="O37" i="4"/>
  <c r="N36" i="4"/>
  <c r="N37" i="4"/>
  <c r="M36" i="4"/>
  <c r="M37" i="4"/>
  <c r="L36" i="4"/>
  <c r="L37" i="4"/>
  <c r="K33" i="4"/>
  <c r="K35" i="4"/>
  <c r="K34" i="4"/>
  <c r="K36" i="4"/>
  <c r="K37" i="4"/>
  <c r="J36" i="4"/>
  <c r="J37" i="4"/>
  <c r="I36" i="4"/>
  <c r="I37" i="4"/>
  <c r="H36" i="4"/>
  <c r="H37" i="4"/>
  <c r="G36" i="4"/>
  <c r="G37" i="4"/>
  <c r="R31" i="4"/>
  <c r="Q31" i="4"/>
  <c r="O31" i="4"/>
  <c r="N31" i="4"/>
  <c r="M31" i="4"/>
  <c r="L31" i="4"/>
  <c r="J31" i="4"/>
  <c r="I31" i="4"/>
  <c r="H31" i="4"/>
  <c r="R30" i="4"/>
  <c r="Q30" i="4"/>
  <c r="O30" i="4"/>
  <c r="N30" i="4"/>
  <c r="M30" i="4"/>
  <c r="L30" i="4"/>
  <c r="J30" i="4"/>
  <c r="I30" i="4"/>
  <c r="H30" i="4"/>
  <c r="U26" i="4"/>
  <c r="U27" i="4"/>
  <c r="R26" i="4"/>
  <c r="R27" i="4"/>
  <c r="Q26" i="4"/>
  <c r="Q27" i="4"/>
  <c r="P23" i="4"/>
  <c r="P25" i="4"/>
  <c r="P24" i="4"/>
  <c r="P26" i="4"/>
  <c r="P27" i="4"/>
  <c r="O26" i="4"/>
  <c r="O27" i="4"/>
  <c r="N26" i="4"/>
  <c r="N27" i="4"/>
  <c r="M26" i="4"/>
  <c r="M27" i="4"/>
  <c r="L26" i="4"/>
  <c r="L27" i="4"/>
  <c r="K23" i="4"/>
  <c r="K25" i="4"/>
  <c r="K24" i="4"/>
  <c r="K26" i="4"/>
  <c r="K27" i="4"/>
  <c r="J26" i="4"/>
  <c r="J27" i="4"/>
  <c r="I26" i="4"/>
  <c r="I27" i="4"/>
  <c r="H26" i="4"/>
  <c r="H27" i="4"/>
  <c r="G26" i="4"/>
  <c r="G27" i="4"/>
  <c r="U17" i="4"/>
  <c r="R16" i="4"/>
  <c r="R17" i="4"/>
  <c r="Q16" i="4"/>
  <c r="Q17" i="4"/>
  <c r="P13" i="4"/>
  <c r="P15" i="4"/>
  <c r="P14" i="4"/>
  <c r="P16" i="4"/>
  <c r="P17" i="4"/>
  <c r="O16" i="4"/>
  <c r="O17" i="4"/>
  <c r="N16" i="4"/>
  <c r="N17" i="4"/>
  <c r="M16" i="4"/>
  <c r="M17" i="4"/>
  <c r="L16" i="4"/>
  <c r="L17" i="4"/>
  <c r="K13" i="4"/>
  <c r="K15" i="4"/>
  <c r="K14" i="4"/>
  <c r="K16" i="4"/>
  <c r="K17" i="4"/>
  <c r="J16" i="4"/>
  <c r="J17" i="4"/>
  <c r="I16" i="4"/>
  <c r="I17" i="4"/>
  <c r="H16" i="4"/>
  <c r="H17" i="4"/>
  <c r="G16" i="4"/>
  <c r="G17" i="4"/>
  <c r="T23" i="3"/>
  <c r="Q14" i="3"/>
  <c r="Q18" i="3"/>
  <c r="Q20" i="3"/>
  <c r="Q23" i="3"/>
  <c r="T22" i="3"/>
  <c r="Q22" i="3"/>
  <c r="P14" i="3"/>
  <c r="P18" i="3"/>
  <c r="P20" i="3"/>
  <c r="O9" i="3"/>
  <c r="O10" i="3"/>
  <c r="O11" i="3"/>
  <c r="O12" i="3"/>
  <c r="O13" i="3"/>
  <c r="O14" i="3"/>
  <c r="O16" i="3"/>
  <c r="O17" i="3"/>
  <c r="O18" i="3"/>
  <c r="O19" i="3"/>
  <c r="O20" i="3"/>
  <c r="N14" i="3"/>
  <c r="N18" i="3"/>
  <c r="N20" i="3"/>
  <c r="M14" i="3"/>
  <c r="M18" i="3"/>
  <c r="M20" i="3"/>
  <c r="L14" i="3"/>
  <c r="L18" i="3"/>
  <c r="L20" i="3"/>
  <c r="K14" i="3"/>
  <c r="K18" i="3"/>
  <c r="K20" i="3"/>
  <c r="J9" i="3"/>
  <c r="J10" i="3"/>
  <c r="J11" i="3"/>
  <c r="J12" i="3"/>
  <c r="J13" i="3"/>
  <c r="J14" i="3"/>
  <c r="J16" i="3"/>
  <c r="J17" i="3"/>
  <c r="J18" i="3"/>
  <c r="J19" i="3"/>
  <c r="J20" i="3"/>
  <c r="I14" i="3"/>
  <c r="I18" i="3"/>
  <c r="I20" i="3"/>
  <c r="H14" i="3"/>
  <c r="H18" i="3"/>
  <c r="H20" i="3"/>
  <c r="G14" i="3"/>
  <c r="G18" i="3"/>
  <c r="G20" i="3"/>
  <c r="F14" i="3"/>
  <c r="F18" i="3"/>
  <c r="F20" i="3"/>
  <c r="S54" i="2"/>
  <c r="R54" i="2"/>
  <c r="M27" i="2"/>
  <c r="M50" i="2"/>
  <c r="N27" i="2"/>
  <c r="N50" i="2"/>
  <c r="O27" i="2"/>
  <c r="O50" i="2"/>
  <c r="P27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Q54" i="2"/>
  <c r="P54" i="2"/>
  <c r="O54" i="2"/>
  <c r="N54" i="2"/>
  <c r="M54" i="2"/>
  <c r="L50" i="2"/>
  <c r="L51" i="2"/>
  <c r="L52" i="2"/>
  <c r="L53" i="2"/>
  <c r="L54" i="2"/>
  <c r="K27" i="2"/>
  <c r="K50" i="2"/>
  <c r="K51" i="2"/>
  <c r="K52" i="2"/>
  <c r="K53" i="2"/>
  <c r="K54" i="2"/>
  <c r="J27" i="2"/>
  <c r="J50" i="2"/>
  <c r="J51" i="2"/>
  <c r="J52" i="2"/>
  <c r="J53" i="2"/>
  <c r="J54" i="2"/>
  <c r="I27" i="2"/>
  <c r="I50" i="2"/>
  <c r="I51" i="2"/>
  <c r="I52" i="2"/>
  <c r="I53" i="2"/>
  <c r="I54" i="2"/>
  <c r="H27" i="2"/>
  <c r="H50" i="2"/>
  <c r="H51" i="2"/>
  <c r="H52" i="2"/>
  <c r="H53" i="2"/>
  <c r="H54" i="2"/>
  <c r="V47" i="2"/>
  <c r="P35" i="2"/>
  <c r="P45" i="2"/>
  <c r="O35" i="2"/>
  <c r="O45" i="2"/>
  <c r="N35" i="2"/>
  <c r="N45" i="2"/>
  <c r="M35" i="2"/>
  <c r="M45" i="2"/>
  <c r="M46" i="2"/>
  <c r="M47" i="2"/>
  <c r="N46" i="2"/>
  <c r="N47" i="2"/>
  <c r="O46" i="2"/>
  <c r="O47" i="2"/>
  <c r="P46" i="2"/>
  <c r="P47" i="2"/>
  <c r="K35" i="2"/>
  <c r="K45" i="2"/>
  <c r="J35" i="2"/>
  <c r="J45" i="2"/>
  <c r="I35" i="2"/>
  <c r="I45" i="2"/>
  <c r="H35" i="2"/>
  <c r="H45" i="2"/>
  <c r="H47" i="2"/>
  <c r="I46" i="2"/>
  <c r="I47" i="2"/>
  <c r="J46" i="2"/>
  <c r="J47" i="2"/>
  <c r="K46" i="2"/>
  <c r="K47" i="2"/>
  <c r="V35" i="2"/>
  <c r="V27" i="2"/>
  <c r="P34" i="1"/>
  <c r="P25" i="1"/>
  <c r="P29" i="1"/>
  <c r="P14" i="1"/>
  <c r="P18" i="1"/>
  <c r="P35" i="1"/>
  <c r="O14" i="1"/>
  <c r="O18" i="1"/>
  <c r="O34" i="1"/>
  <c r="O25" i="1"/>
  <c r="O29" i="1"/>
  <c r="O35" i="1"/>
  <c r="G14" i="1"/>
  <c r="H14" i="1"/>
  <c r="I14" i="1"/>
  <c r="J14" i="1"/>
  <c r="K14" i="1"/>
  <c r="L14" i="1"/>
  <c r="M14" i="1"/>
  <c r="N14" i="1"/>
  <c r="N18" i="1"/>
  <c r="G18" i="1"/>
  <c r="H18" i="1"/>
  <c r="I18" i="1"/>
  <c r="J18" i="1"/>
  <c r="K18" i="1"/>
  <c r="L18" i="1"/>
  <c r="M18" i="1"/>
  <c r="G25" i="1"/>
  <c r="H25" i="1"/>
  <c r="I25" i="1"/>
  <c r="J25" i="1"/>
  <c r="K25" i="1"/>
  <c r="L25" i="1"/>
  <c r="M25" i="1"/>
  <c r="N25" i="1"/>
  <c r="G29" i="1"/>
  <c r="H29" i="1"/>
  <c r="I29" i="1"/>
  <c r="J29" i="1"/>
  <c r="K29" i="1"/>
  <c r="L29" i="1"/>
  <c r="M29" i="1"/>
  <c r="N29" i="1"/>
  <c r="G34" i="1"/>
  <c r="H34" i="1"/>
  <c r="I34" i="1"/>
  <c r="J34" i="1"/>
  <c r="K34" i="1"/>
  <c r="L34" i="1"/>
  <c r="M34" i="1"/>
  <c r="N34" i="1"/>
  <c r="N35" i="1"/>
  <c r="G35" i="1"/>
  <c r="H35" i="1"/>
  <c r="I35" i="1"/>
  <c r="J35" i="1"/>
  <c r="K35" i="1"/>
  <c r="L35" i="1"/>
  <c r="M35" i="1"/>
</calcChain>
</file>

<file path=xl/sharedStrings.xml><?xml version="1.0" encoding="utf-8"?>
<sst xmlns="http://schemas.openxmlformats.org/spreadsheetml/2006/main" count="225" uniqueCount="112">
  <si>
    <t>NOTE - Certain prior year amounts have been reclassified to conform to the current year presentation.</t>
  </si>
  <si>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</si>
  <si>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</si>
  <si>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</si>
  <si>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</si>
  <si>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</si>
  <si>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</si>
  <si>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</si>
  <si>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</si>
  <si>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</si>
  <si>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</si>
  <si>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</si>
  <si>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</si>
  <si>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</si>
  <si>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</si>
  <si>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</si>
  <si>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</si>
  <si>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</si>
  <si>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</si>
  <si>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</si>
  <si>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</si>
  <si>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</si>
  <si>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</si>
  <si>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</si>
  <si>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</si>
  <si>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</si>
  <si>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</si>
  <si>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</si>
  <si>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</si>
  <si>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</si>
  <si>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</si>
  <si>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</si>
  <si>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</si>
  <si>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 xml:space="preserve">September 30, </t>
  </si>
  <si>
    <t xml:space="preserve">June 30, </t>
  </si>
  <si>
    <t>(in thousands)</t>
  </si>
  <si>
    <t>(unaudited)</t>
  </si>
  <si>
    <t>Consolidated Balance Sheets</t>
  </si>
  <si>
    <t>Netflix, Inc.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</si>
  <si>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</si>
  <si>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</si>
  <si>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</si>
  <si>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</si>
  <si>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</si>
  <si>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</si>
  <si>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provided by (used in) operating activities: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</si>
  <si>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</si>
  <si>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</si>
  <si>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</si>
  <si>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</si>
  <si>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</si>
  <si>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</si>
  <si>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</si>
  <si>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</si>
  <si>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</si>
  <si>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</si>
  <si>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</si>
  <si>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</si>
  <si>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</si>
  <si>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</si>
  <si>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</si>
  <si>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</si>
  <si>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</si>
  <si>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</si>
  <si>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</si>
  <si>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</si>
  <si>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</si>
  <si>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</si>
  <si>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</si>
  <si>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Issuance costs</t>
  </si>
  <si>
    <t>Other financing activities</t>
  </si>
  <si>
    <t>Effect of exchange rate changes on cash and cash equivalents</t>
  </si>
  <si>
    <t>Net increase (decrease) in cash and cash equivalents</t>
  </si>
  <si>
    <t>Cash and cash equivalents, beginning of period</t>
  </si>
  <si>
    <t xml:space="preserve"> Cash and cash equivalents, end of period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</si>
  <si>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</si>
  <si>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</si>
  <si>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</si>
  <si>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</si>
  <si>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</si>
  <si>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</si>
  <si>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</si>
  <si>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</si>
  <si>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</si>
  <si>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</si>
  <si>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</si>
  <si>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</si>
  <si>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</si>
  <si>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</si>
  <si>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Provision (benefit) for income taxes</t>
  </si>
  <si>
    <t>Earnings per share:</t>
  </si>
  <si>
    <t>Basic</t>
  </si>
  <si>
    <t>Diluted</t>
  </si>
  <si>
    <t>Weighted-average common shares outstanding: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</si>
  <si>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</si>
  <si>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</si>
  <si>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</si>
  <si>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</si>
  <si>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</si>
  <si>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</si>
  <si>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</si>
  <si>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</si>
  <si>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</si>
  <si>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</si>
  <si>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</si>
  <si>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</si>
  <si>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</si>
  <si>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</si>
  <si>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Other income (expense)</t>
  </si>
  <si>
    <t>Net Income</t>
  </si>
  <si>
    <t>December 30,</t>
  </si>
  <si>
    <t>Net cash provided by (used in)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</si>
</sst>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_(&quot;$&quot;* #,##0_);_(&quot;$&quot;* \(#,##0\);_(&quot;$&quot;* &quot;-&quot;??_);_(@_)"/>
    <numFmt numFmtId="204" formatCode="0.0%;[Red]\(0.0%\)"/>
    <numFmt numFmtId="205" formatCode="&quot;$&quot;* #,###.00\ ;&quot;$&quot;* \(#,###.00\);&quot;$&quot;* \-\ "/>
    <numFmt numFmtId="206" formatCode="&quot;$&quot;#,##0\ ;\(&quot;$&quot;#,##0.0\)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sz val="13"/>
      <name val="Arial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30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</cellStyleXfs>
  <cellXfs count="148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164" fontId="8" fillId="0" borderId="0" xfId="0" applyNumberFormat="1" applyFont="1" applyBorder="1"/>
    <xf numFmtId="164" fontId="7" fillId="0" borderId="0" xfId="2" applyNumberFormat="1" applyFont="1" applyFill="1" applyBorder="1" applyProtection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0" xfId="0" applyNumberFormat="1" applyFont="1" applyBorder="1" applyAlignment="1">
      <alignment horizontal="right"/>
    </xf>
    <xf numFmtId="0" fontId="4" fillId="0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0" fontId="9" fillId="0" borderId="0" xfId="0" applyFont="1" applyFill="1" applyAlignment="1"/>
    <xf numFmtId="166" fontId="62" fillId="0" borderId="0" xfId="1" applyNumberFormat="1" applyFont="1" applyFill="1" applyBorder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4" fillId="2" borderId="0" xfId="1" applyNumberFormat="1" applyFont="1" applyFill="1" applyBorder="1"/>
    <xf numFmtId="164" fontId="8" fillId="0" borderId="0" xfId="0" applyNumberFormat="1" applyFont="1"/>
    <xf numFmtId="166" fontId="8" fillId="0" borderId="0" xfId="0" applyNumberFormat="1" applyFont="1"/>
    <xf numFmtId="6" fontId="8" fillId="0" borderId="0" xfId="0" applyNumberFormat="1" applyFont="1"/>
    <xf numFmtId="203" fontId="4" fillId="2" borderId="0" xfId="2" applyNumberFormat="1" applyFont="1" applyFill="1" applyBorder="1"/>
    <xf numFmtId="166" fontId="2" fillId="0" borderId="0" xfId="1" applyNumberFormat="1" applyFont="1" applyFill="1"/>
    <xf numFmtId="166" fontId="4" fillId="2" borderId="0" xfId="1" applyNumberFormat="1" applyFont="1" applyFill="1" applyBorder="1"/>
    <xf numFmtId="166" fontId="2" fillId="0" borderId="2" xfId="1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6" fillId="0" borderId="0" xfId="1" applyNumberFormat="1" applyFont="1" applyFill="1" applyBorder="1"/>
    <xf numFmtId="166" fontId="8" fillId="0" borderId="0" xfId="0" applyNumberFormat="1" applyFont="1" applyAlignment="1"/>
    <xf numFmtId="164" fontId="2" fillId="0" borderId="0" xfId="3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204" fontId="63" fillId="0" borderId="0" xfId="159" applyNumberFormat="1" applyFont="1" applyFill="1" applyBorder="1"/>
    <xf numFmtId="204" fontId="4" fillId="0" borderId="0" xfId="4" applyNumberFormat="1" applyFont="1" applyFill="1" applyBorder="1"/>
    <xf numFmtId="0" fontId="4" fillId="2" borderId="0" xfId="3" applyFont="1" applyFill="1" applyBorder="1"/>
    <xf numFmtId="204" fontId="64" fillId="0" borderId="0" xfId="4" applyNumberFormat="1" applyFont="1" applyFill="1" applyBorder="1"/>
    <xf numFmtId="205" fontId="2" fillId="0" borderId="0" xfId="3" applyNumberFormat="1" applyFont="1" applyFill="1" applyBorder="1"/>
    <xf numFmtId="37" fontId="4" fillId="2" borderId="0" xfId="1" applyNumberFormat="1" applyFont="1" applyFill="1" applyBorder="1"/>
    <xf numFmtId="164" fontId="65" fillId="0" borderId="0" xfId="1" applyNumberFormat="1" applyFont="1" applyFill="1" applyBorder="1"/>
    <xf numFmtId="166" fontId="65" fillId="0" borderId="0" xfId="1" applyNumberFormat="1" applyFont="1" applyFill="1" applyBorder="1"/>
    <xf numFmtId="0" fontId="4" fillId="0" borderId="0" xfId="4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164" fontId="4" fillId="0" borderId="0" xfId="3" applyNumberFormat="1" applyFont="1" applyFill="1" applyBorder="1"/>
    <xf numFmtId="204" fontId="64" fillId="0" borderId="0" xfId="159" applyNumberFormat="1" applyFont="1" applyFill="1" applyBorder="1"/>
    <xf numFmtId="164" fontId="4" fillId="0" borderId="0" xfId="1" applyNumberFormat="1" applyFont="1" applyFill="1" applyBorder="1"/>
    <xf numFmtId="166" fontId="66" fillId="0" borderId="0" xfId="1" applyNumberFormat="1" applyFont="1" applyFill="1" applyBorder="1"/>
    <xf numFmtId="0" fontId="67" fillId="0" borderId="0" xfId="4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206" fontId="2" fillId="0" borderId="0" xfId="0" applyNumberFormat="1" applyFont="1" applyFill="1" applyBorder="1"/>
    <xf numFmtId="0" fontId="4" fillId="2" borderId="0" xfId="0" applyFont="1" applyFill="1"/>
    <xf numFmtId="164" fontId="4" fillId="2" borderId="0" xfId="0" applyNumberFormat="1" applyFont="1" applyFill="1" applyBorder="1"/>
    <xf numFmtId="6" fontId="68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166" fontId="68" fillId="2" borderId="0" xfId="0" applyNumberFormat="1" applyFont="1" applyFill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6" fontId="2" fillId="0" borderId="2" xfId="0" applyNumberFormat="1" applyFont="1" applyFill="1" applyBorder="1"/>
    <xf numFmtId="166" fontId="8" fillId="0" borderId="19" xfId="0" applyNumberFormat="1" applyFont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205" fontId="2" fillId="0" borderId="0" xfId="0" applyNumberFormat="1" applyFont="1" applyFill="1" applyBorder="1"/>
    <xf numFmtId="205" fontId="4" fillId="2" borderId="0" xfId="0" applyNumberFormat="1" applyFont="1" applyFill="1" applyBorder="1"/>
    <xf numFmtId="3" fontId="2" fillId="0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1" applyNumberFormat="1" applyFont="1" applyFill="1"/>
    <xf numFmtId="3" fontId="4" fillId="0" borderId="0" xfId="0" applyNumberFormat="1" applyFont="1" applyFill="1" applyBorder="1"/>
    <xf numFmtId="0" fontId="2" fillId="0" borderId="0" xfId="4" applyNumberFormat="1" applyFont="1" applyFill="1" applyBorder="1" applyAlignment="1">
      <alignment horizontal="right"/>
    </xf>
    <xf numFmtId="0" fontId="69" fillId="0" borderId="0" xfId="0" applyFont="1" applyFill="1"/>
    <xf numFmtId="165" fontId="67" fillId="0" borderId="0" xfId="4" applyNumberFormat="1" applyFont="1" applyFill="1" applyBorder="1"/>
    <xf numFmtId="165" fontId="2" fillId="0" borderId="0" xfId="0" applyNumberFormat="1" applyFont="1" applyFill="1" applyBorder="1"/>
    <xf numFmtId="165" fontId="2" fillId="0" borderId="0" xfId="4" applyNumberFormat="1" applyFont="1" applyFill="1" applyBorder="1"/>
    <xf numFmtId="165" fontId="10" fillId="0" borderId="0" xfId="4" applyNumberFormat="1" applyFont="1" applyFill="1" applyBorder="1"/>
    <xf numFmtId="167" fontId="9" fillId="0" borderId="0" xfId="4" applyNumberFormat="1" applyFont="1" applyFill="1" applyBorder="1" applyAlignment="1"/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>
      <alignment horizontal="center" wrapText="1"/>
    </xf>
    <xf numFmtId="165" fontId="4" fillId="0" borderId="0" xfId="0" applyNumberFormat="1" applyFont="1" applyFill="1"/>
    <xf numFmtId="165" fontId="64" fillId="0" borderId="0" xfId="4" applyNumberFormat="1" applyFont="1" applyFill="1" applyBorder="1"/>
    <xf numFmtId="165" fontId="4" fillId="2" borderId="0" xfId="0" applyNumberFormat="1" applyFont="1" applyFill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Border="1"/>
    <xf numFmtId="164" fontId="2" fillId="0" borderId="0" xfId="2" applyNumberFormat="1" applyFont="1" applyFill="1" applyBorder="1" applyProtection="1"/>
    <xf numFmtId="166" fontId="4" fillId="2" borderId="2" xfId="1" applyNumberFormat="1" applyFont="1" applyFill="1" applyBorder="1"/>
    <xf numFmtId="179" fontId="2" fillId="0" borderId="0" xfId="159" applyNumberFormat="1" applyFont="1" applyFill="1"/>
    <xf numFmtId="179" fontId="4" fillId="2" borderId="0" xfId="159" applyNumberFormat="1" applyFont="1" applyFill="1"/>
    <xf numFmtId="165" fontId="2" fillId="0" borderId="0" xfId="4" applyNumberFormat="1" applyFont="1" applyFill="1"/>
    <xf numFmtId="165" fontId="4" fillId="2" borderId="0" xfId="0" applyNumberFormat="1" applyFont="1" applyFill="1" applyBorder="1"/>
    <xf numFmtId="37" fontId="2" fillId="0" borderId="0" xfId="229" applyFont="1" applyFill="1" applyBorder="1"/>
    <xf numFmtId="167" fontId="4" fillId="2" borderId="0" xfId="0" applyNumberFormat="1" applyFont="1" applyFill="1"/>
    <xf numFmtId="42" fontId="4" fillId="2" borderId="0" xfId="1" applyNumberFormat="1" applyFont="1" applyFill="1"/>
    <xf numFmtId="166" fontId="2" fillId="0" borderId="4" xfId="1" applyNumberFormat="1" applyFont="1" applyFill="1" applyBorder="1"/>
    <xf numFmtId="165" fontId="70" fillId="0" borderId="0" xfId="4" applyNumberFormat="1" applyFont="1" applyFill="1" applyBorder="1"/>
    <xf numFmtId="204" fontId="4" fillId="2" borderId="0" xfId="0" applyNumberFormat="1" applyFont="1" applyFill="1"/>
    <xf numFmtId="203" fontId="2" fillId="0" borderId="0" xfId="2" applyNumberFormat="1" applyFont="1" applyFill="1" applyBorder="1"/>
    <xf numFmtId="43" fontId="2" fillId="0" borderId="0" xfId="1" applyFont="1" applyFill="1" applyBorder="1"/>
    <xf numFmtId="166" fontId="4" fillId="2" borderId="4" xfId="1" applyNumberFormat="1" applyFont="1" applyFill="1" applyBorder="1"/>
    <xf numFmtId="203" fontId="4" fillId="0" borderId="15" xfId="2" applyNumberFormat="1" applyFont="1" applyFill="1" applyBorder="1"/>
    <xf numFmtId="203" fontId="4" fillId="2" borderId="15" xfId="2" applyNumberFormat="1" applyFont="1" applyFill="1" applyBorder="1"/>
    <xf numFmtId="0" fontId="69" fillId="0" borderId="0" xfId="0" applyFont="1"/>
    <xf numFmtId="3" fontId="8" fillId="0" borderId="0" xfId="0" applyNumberFormat="1" applyFont="1"/>
    <xf numFmtId="0" fontId="71" fillId="0" borderId="0" xfId="0" applyFont="1"/>
    <xf numFmtId="0" fontId="8" fillId="0" borderId="0" xfId="0" applyFont="1"/>
    <xf numFmtId="203" fontId="4" fillId="2" borderId="4" xfId="2" applyNumberFormat="1" applyFont="1" applyFill="1" applyBorder="1"/>
    <xf numFmtId="0" fontId="9" fillId="0" borderId="0" xfId="4" applyNumberFormat="1" applyFont="1" applyFill="1" applyBorder="1" applyAlignment="1">
      <alignment horizontal="center"/>
    </xf>
    <xf numFmtId="166" fontId="8" fillId="0" borderId="0" xfId="1" applyNumberFormat="1" applyFont="1"/>
    <xf numFmtId="0" fontId="71" fillId="0" borderId="0" xfId="0" applyFont="1" applyFill="1"/>
    <xf numFmtId="0" fontId="9" fillId="0" borderId="0" xfId="0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>
      <alignment horizontal="center" wrapText="1"/>
    </xf>
  </cellXfs>
  <cellStyles count="230">
    <cellStyle name="6-0" xfId="5"/>
    <cellStyle name="Actual Date" xfId="6"/>
    <cellStyle name="Bold12" xfId="7"/>
    <cellStyle name="BoldItal12" xfId="8"/>
    <cellStyle name="Border" xfId="9"/>
    <cellStyle name="C:\Data\MS\Excel" xfId="10"/>
    <cellStyle name="Calc Currency (0)" xfId="11"/>
    <cellStyle name="Calc Currency (2)" xfId="12"/>
    <cellStyle name="Calc Percent (0)" xfId="13"/>
    <cellStyle name="Calc Percent (1)" xfId="14"/>
    <cellStyle name="Calc Percent (2)" xfId="15"/>
    <cellStyle name="Calc Units (0)" xfId="16"/>
    <cellStyle name="Calc Units (1)" xfId="17"/>
    <cellStyle name="Calc Units (2)" xfId="18"/>
    <cellStyle name="Center_Across_Small_8" xfId="19"/>
    <cellStyle name="Centered Heading" xfId="20"/>
    <cellStyle name="ColumnAttributeAbovePrompt" xfId="21"/>
    <cellStyle name="ColumnAttributePrompt" xfId="22"/>
    <cellStyle name="ColumnAttributeValue" xfId="23"/>
    <cellStyle name="ColumnHeading" xfId="24"/>
    <cellStyle name="ColumnHeading 2" xfId="25"/>
    <cellStyle name="ColumnHeadingPrompt" xfId="26"/>
    <cellStyle name="ColumnHeadingValue" xfId="27"/>
    <cellStyle name="columns" xfId="28"/>
    <cellStyle name="Comma" xfId="1" builtinId="3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comma (0)" xfId="37"/>
    <cellStyle name="Comma [00]" xfId="38"/>
    <cellStyle name="Comma [00] 2" xfId="39"/>
    <cellStyle name="Comma 2" xfId="40"/>
    <cellStyle name="Comma 3" xfId="41"/>
    <cellStyle name="Comma 4" xfId="42"/>
    <cellStyle name="Comma 5" xfId="43"/>
    <cellStyle name="Comma 6" xfId="44"/>
    <cellStyle name="Comma 7" xfId="45"/>
    <cellStyle name="Comma Acctg" xfId="46"/>
    <cellStyle name="Comma0" xfId="47"/>
    <cellStyle name="Comma0 - Style3" xfId="48"/>
    <cellStyle name="Comma0 - Style4" xfId="49"/>
    <cellStyle name="Comma0_2005 Corp Tax Rollforward 1-09-06" xfId="50"/>
    <cellStyle name="Company Name" xfId="51"/>
    <cellStyle name="Compressed" xfId="52"/>
    <cellStyle name="Contracts" xfId="53"/>
    <cellStyle name="CR Comma" xfId="54"/>
    <cellStyle name="CR Currency" xfId="55"/>
    <cellStyle name="curr" xfId="56"/>
    <cellStyle name="Curren - Style4" xfId="57"/>
    <cellStyle name="Currency" xfId="2" builtinId="4"/>
    <cellStyle name="Currency [00]" xfId="58"/>
    <cellStyle name="Currency 2" xfId="59"/>
    <cellStyle name="Currency 3" xfId="60"/>
    <cellStyle name="Currency 4" xfId="61"/>
    <cellStyle name="Currency 5" xfId="62"/>
    <cellStyle name="Currency 6" xfId="63"/>
    <cellStyle name="Currency 7" xfId="64"/>
    <cellStyle name="Currency Acctg" xfId="65"/>
    <cellStyle name="Currency0" xfId="66"/>
    <cellStyle name="Data" xfId="67"/>
    <cellStyle name="Date" xfId="68"/>
    <cellStyle name="Date Short" xfId="69"/>
    <cellStyle name="Date_2005 Corp Tax Rollforward 1-09-06" xfId="70"/>
    <cellStyle name="DateJoel" xfId="71"/>
    <cellStyle name="debbie" xfId="72"/>
    <cellStyle name="Dezimal [0]_laroux" xfId="73"/>
    <cellStyle name="Dezimal_laroux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ps" xfId="80"/>
    <cellStyle name="Euro" xfId="81"/>
    <cellStyle name="ExtRef_Date" xfId="82"/>
    <cellStyle name="Fixed" xfId="83"/>
    <cellStyle name="Grey" xfId="84"/>
    <cellStyle name="HEADER" xfId="85"/>
    <cellStyle name="Header1" xfId="86"/>
    <cellStyle name="Header2" xfId="87"/>
    <cellStyle name="Heading" xfId="88"/>
    <cellStyle name="Heading 1 2" xfId="89"/>
    <cellStyle name="Heading 2 2" xfId="90"/>
    <cellStyle name="Heading 5" xfId="91"/>
    <cellStyle name="Heading No Underline" xfId="92"/>
    <cellStyle name="Heading With Underline" xfId="93"/>
    <cellStyle name="Heading1" xfId="94"/>
    <cellStyle name="Heading2" xfId="95"/>
    <cellStyle name="Heading3" xfId="96"/>
    <cellStyle name="Hidden" xfId="97"/>
    <cellStyle name="HIGHLIGHT" xfId="98"/>
    <cellStyle name="Input [yellow]" xfId="99"/>
    <cellStyle name="Input 10" xfId="100"/>
    <cellStyle name="Input 11" xfId="101"/>
    <cellStyle name="Input 12" xfId="102"/>
    <cellStyle name="Input 2" xfId="103"/>
    <cellStyle name="Input 3" xfId="104"/>
    <cellStyle name="Input 4" xfId="105"/>
    <cellStyle name="Input 5" xfId="106"/>
    <cellStyle name="Input 6" xfId="107"/>
    <cellStyle name="Input 7" xfId="108"/>
    <cellStyle name="Input 8" xfId="109"/>
    <cellStyle name="Input 9" xfId="110"/>
    <cellStyle name="LineItemPrompt" xfId="111"/>
    <cellStyle name="LineItemValue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laroux" xfId="118"/>
    <cellStyle name="Milliers_laroux" xfId="119"/>
    <cellStyle name="negativ" xfId="120"/>
    <cellStyle name="no dec" xfId="121"/>
    <cellStyle name="nodollars" xfId="122"/>
    <cellStyle name="Normal" xfId="0" builtinId="0"/>
    <cellStyle name="Normal - Style1" xfId="123"/>
    <cellStyle name="Normal 10" xfId="124"/>
    <cellStyle name="Normal 2" xfId="125"/>
    <cellStyle name="Normal 3" xfId="126"/>
    <cellStyle name="Normal 4" xfId="127"/>
    <cellStyle name="Normal 4 2" xfId="128"/>
    <cellStyle name="Normal 4 2 2" xfId="129"/>
    <cellStyle name="Normal 5" xfId="130"/>
    <cellStyle name="Normal 6" xfId="131"/>
    <cellStyle name="Normal 7" xfId="132"/>
    <cellStyle name="Normal 8" xfId="133"/>
    <cellStyle name="Normal 9" xfId="134"/>
    <cellStyle name="Normal_BalanceSheets" xfId="3"/>
    <cellStyle name="Normal_financial statements" xfId="229"/>
    <cellStyle name="Normal_Income Statements" xfId="4"/>
    <cellStyle name="Normal2" xfId="135"/>
    <cellStyle name="oft Excel]_x000d__x000a_Comment=The open=/f lines load custom functions into the Paste Function list._x000d__x000a_Maximized=3_x000d__x000a_Basics=1_x000d__x000a_D" xfId="136"/>
    <cellStyle name="oft Word]_x000d__x000a_NoLongNetNames=Yes_x000d__x000a_USER-DOT-PATH=C:\MSOFFICE\WINWORD\TEMPLATE_x000d__x000a_WORKGROUP-DOT-PATH=K:\MSOFFICE\TEMPLATE\" xfId="137"/>
    <cellStyle name="OUTPUT AMOUNTS" xfId="138"/>
    <cellStyle name="Output Amounts 2" xfId="139"/>
    <cellStyle name="OUTPUT AMOUNTS 3" xfId="140"/>
    <cellStyle name="OUTPUT COLUMN HEADINGS" xfId="141"/>
    <cellStyle name="Output Column Headings 2" xfId="142"/>
    <cellStyle name="OUTPUT LINE ITEMS" xfId="143"/>
    <cellStyle name="Output Line Items 2" xfId="144"/>
    <cellStyle name="OUTPUT LINE ITEMS 3" xfId="145"/>
    <cellStyle name="Output Report Heading" xfId="146"/>
    <cellStyle name="OUTPUT REPORT HEADING 2" xfId="147"/>
    <cellStyle name="Output Report Title" xfId="148"/>
    <cellStyle name="OUTPUT REPORT TITLE 2" xfId="149"/>
    <cellStyle name="over" xfId="150"/>
    <cellStyle name="Override" xfId="151"/>
    <cellStyle name="Per" xfId="152"/>
    <cellStyle name="Percen - Style1" xfId="153"/>
    <cellStyle name="percent (0)" xfId="154"/>
    <cellStyle name="Percent [0]" xfId="155"/>
    <cellStyle name="Percent [00]" xfId="156"/>
    <cellStyle name="Percent [00] 2" xfId="157"/>
    <cellStyle name="Percent [2]" xfId="158"/>
    <cellStyle name="Percent 10" xfId="159"/>
    <cellStyle name="Percent 11" xfId="160"/>
    <cellStyle name="Percent 12" xfId="161"/>
    <cellStyle name="Percent 13" xfId="162"/>
    <cellStyle name="Percent 2" xfId="163"/>
    <cellStyle name="Percent 3" xfId="164"/>
    <cellStyle name="Percent 4" xfId="165"/>
    <cellStyle name="Percent 5" xfId="166"/>
    <cellStyle name="Percent 6" xfId="167"/>
    <cellStyle name="Percent 7" xfId="168"/>
    <cellStyle name="Percent 8" xfId="169"/>
    <cellStyle name="Percent 9" xfId="170"/>
    <cellStyle name="posit" xfId="171"/>
    <cellStyle name="PrePop Currency (0)" xfId="172"/>
    <cellStyle name="PrePop Currency (2)" xfId="173"/>
    <cellStyle name="PrePop Units (0)" xfId="174"/>
    <cellStyle name="PrePop Units (1)" xfId="175"/>
    <cellStyle name="PrePop Units (2)" xfId="176"/>
    <cellStyle name="PSChar" xfId="177"/>
    <cellStyle name="PSDate" xfId="178"/>
    <cellStyle name="PSDec" xfId="179"/>
    <cellStyle name="PSHeading" xfId="180"/>
    <cellStyle name="PSInt" xfId="181"/>
    <cellStyle name="PSSpacer" xfId="182"/>
    <cellStyle name="RedLeftSmall8" xfId="183"/>
    <cellStyle name="ReportTitlePrompt" xfId="184"/>
    <cellStyle name="ReportTitleValue" xfId="185"/>
    <cellStyle name="Review_Date" xfId="186"/>
    <cellStyle name="Reviewer" xfId="187"/>
    <cellStyle name="Right" xfId="188"/>
    <cellStyle name="Rollover_Date" xfId="189"/>
    <cellStyle name="RowAcctAbovePrompt" xfId="190"/>
    <cellStyle name="RowAcctSOBAbovePrompt" xfId="191"/>
    <cellStyle name="RowAcctSOBValue" xfId="192"/>
    <cellStyle name="RowAcctValue" xfId="193"/>
    <cellStyle name="RowAttrAbovePrompt" xfId="194"/>
    <cellStyle name="RowAttrValue" xfId="195"/>
    <cellStyle name="RowColSetAbovePrompt" xfId="196"/>
    <cellStyle name="RowColSetLeftPrompt" xfId="197"/>
    <cellStyle name="RowColSetValue" xfId="198"/>
    <cellStyle name="RowLeftPrompt" xfId="199"/>
    <cellStyle name="s]_x000d__x000a_File Server=0x0004_x000d__x000a_NetModem/E=0x01CB_x000d__x000a_LanRover/E=0x01CC;0x079B_x000d__x000a_LanRover/T=0x01CD;0x079C_x000d__x000a_LanRov" xfId="200"/>
    <cellStyle name="s]_x000d__x000a_spooler=yes_x000d__x000a_load=nwpopup.exe,C:\MCAFEE\VIRUSCAN\VSHWIN.EXE P:\ACEWIN\PCALCPRO\pcalcpro.exe_x000d__x000a_rem run=c:\win\calenda" xfId="201"/>
    <cellStyle name="SampleUsingFormatMask" xfId="202"/>
    <cellStyle name="SampleWithNoFormatMask" xfId="203"/>
    <cellStyle name="SingleTopDoubleBott" xfId="204"/>
    <cellStyle name="Style 1" xfId="205"/>
    <cellStyle name="Text" xfId="206"/>
    <cellStyle name="Text 2" xfId="207"/>
    <cellStyle name="Text Indent A" xfId="208"/>
    <cellStyle name="Text Indent B" xfId="209"/>
    <cellStyle name="Text Indent C" xfId="210"/>
    <cellStyle name="Tickmark" xfId="211"/>
    <cellStyle name="Times New Roman" xfId="212"/>
    <cellStyle name="TimStyle" xfId="213"/>
    <cellStyle name="Total 2" xfId="214"/>
    <cellStyle name="Underline" xfId="215"/>
    <cellStyle name="UnderlineDouble" xfId="216"/>
    <cellStyle name="Unprot" xfId="217"/>
    <cellStyle name="Unprot$" xfId="218"/>
    <cellStyle name="Unprot$ 2" xfId="219"/>
    <cellStyle name="Unprotect" xfId="220"/>
    <cellStyle name="UploadThisRowValue" xfId="221"/>
    <cellStyle name="Validation" xfId="222"/>
    <cellStyle name="Währung [0]_RESULTS" xfId="223"/>
    <cellStyle name="Währung_RESULTS" xfId="224"/>
    <cellStyle name="Workpaper_Title" xfId="225"/>
    <cellStyle name="WP_Name_11" xfId="226"/>
    <cellStyle name="wrapped" xfId="227"/>
    <cellStyle name="표준_BINV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Relationship Id="rId10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Mightyducks\Finance\Corp%20Finance\Stock\FY01\FY97\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barclay/Downloads/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ighthawk/orglic1/Mickr/Reporting/WWDashboard/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J:\Wrldwide\MSFin\Flash\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 Comparable"/>
      <sheetName val="Revenue Comp"/>
      <sheetName val="Income St Sequential"/>
      <sheetName val="Pro forma"/>
      <sheetName val="Data Sheet"/>
      <sheetName val="Source Formulas"/>
      <sheetName val="GAAP Summary"/>
      <sheetName val="Comp Qtrs W-O 1 time items"/>
      <sheetName val="A"/>
    </sheetNames>
    <sheetDataSet>
      <sheetData sheetId="0">
        <row r="5">
          <cell r="F5" t="str">
            <v>Actuals - Penultimate-1 Fiscal Year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 Scoreboard pg 1"/>
      <sheetName val="WW Scoreboard pg 2"/>
      <sheetName val="Data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4"/>
  <sheetViews>
    <sheetView tabSelected="1" view="pageBreakPreview" zoomScale="130" zoomScaleNormal="130" zoomScaleSheetLayoutView="100" zoomScalePageLayoutView="130" workbookViewId="0">
      <selection activeCell="H39" sqref="H39"/>
    </sheetView>
  </sheetViews>
  <sheetFormatPr baseColWidth="10" defaultColWidth="9.1640625" defaultRowHeight="14" outlineLevelCol="1" x14ac:dyDescent="0.2"/>
  <cols>
    <col min="1" max="1" width="4.6640625" style="1" customWidth="1"/>
    <col min="2" max="5" width="1.5" style="1" customWidth="1"/>
    <col min="6" max="6" width="30" style="1" customWidth="1"/>
    <col min="7" max="7" width="12" style="2" customWidth="1" outlineLevel="1"/>
    <col min="8" max="9" width="12" style="1" customWidth="1"/>
    <col min="10" max="10" width="11.83203125" style="1" customWidth="1"/>
    <col min="11" max="13" width="12" style="2" customWidth="1" outlineLevel="1"/>
    <col min="14" max="16" width="12" style="1" customWidth="1"/>
    <col min="17" max="17" width="10.83203125" style="1" bestFit="1" customWidth="1"/>
    <col min="18" max="18" width="12" style="1" customWidth="1"/>
    <col min="19" max="16384" width="9.1640625" style="1"/>
  </cols>
  <sheetData>
    <row r="1" spans="1:26" ht="16" x14ac:dyDescent="0.2">
      <c r="A1" s="37" t="s">
        <v>38</v>
      </c>
      <c r="B1" s="37"/>
      <c r="C1" s="36"/>
      <c r="D1" s="36"/>
      <c r="E1" s="36"/>
      <c r="F1" s="36"/>
    </row>
    <row r="2" spans="1:26" ht="16" x14ac:dyDescent="0.2">
      <c r="A2" s="37" t="s">
        <v>37</v>
      </c>
      <c r="B2" s="37"/>
      <c r="C2" s="36"/>
      <c r="D2" s="36"/>
      <c r="E2" s="36"/>
      <c r="F2" s="36"/>
    </row>
    <row r="3" spans="1:26" x14ac:dyDescent="0.2">
      <c r="A3" s="33" t="s">
        <v>36</v>
      </c>
      <c r="B3" s="33"/>
      <c r="C3" s="36"/>
      <c r="D3" s="36"/>
      <c r="E3" s="36"/>
      <c r="F3" s="36"/>
    </row>
    <row r="4" spans="1:26" x14ac:dyDescent="0.2">
      <c r="A4" s="33" t="s">
        <v>35</v>
      </c>
      <c r="B4" s="33"/>
      <c r="C4" s="32"/>
      <c r="D4" s="32"/>
      <c r="E4" s="32"/>
      <c r="F4" s="32"/>
    </row>
    <row r="5" spans="1:26" x14ac:dyDescent="0.2">
      <c r="A5" s="33"/>
      <c r="B5" s="33"/>
      <c r="C5" s="32"/>
      <c r="D5" s="32"/>
      <c r="E5" s="32"/>
      <c r="F5" s="32"/>
      <c r="G5" s="141"/>
      <c r="H5" s="141"/>
      <c r="I5" s="141"/>
      <c r="J5" s="141"/>
      <c r="K5" s="141"/>
      <c r="L5" s="141"/>
      <c r="M5" s="141"/>
      <c r="N5" s="141"/>
    </row>
    <row r="6" spans="1:26" x14ac:dyDescent="0.2">
      <c r="A6" s="33"/>
      <c r="B6" s="32"/>
      <c r="C6" s="32"/>
      <c r="D6" s="32"/>
      <c r="E6" s="32"/>
      <c r="F6" s="32"/>
      <c r="G6" s="35" t="s">
        <v>32</v>
      </c>
      <c r="H6" s="35" t="s">
        <v>34</v>
      </c>
      <c r="I6" s="35" t="s">
        <v>33</v>
      </c>
      <c r="J6" s="34" t="s">
        <v>29</v>
      </c>
      <c r="K6" s="35" t="s">
        <v>32</v>
      </c>
      <c r="L6" s="35" t="s">
        <v>31</v>
      </c>
      <c r="M6" s="35" t="s">
        <v>30</v>
      </c>
      <c r="N6" s="34" t="s">
        <v>29</v>
      </c>
      <c r="O6" s="35" t="s">
        <v>32</v>
      </c>
      <c r="P6" s="35" t="s">
        <v>31</v>
      </c>
      <c r="Q6" s="45" t="s">
        <v>30</v>
      </c>
      <c r="R6" s="34" t="s">
        <v>29</v>
      </c>
    </row>
    <row r="7" spans="1:26" x14ac:dyDescent="0.2">
      <c r="A7" s="33"/>
      <c r="B7" s="32"/>
      <c r="C7" s="32"/>
      <c r="D7" s="32"/>
      <c r="E7" s="32"/>
      <c r="F7" s="32"/>
      <c r="G7" s="31">
        <v>2014</v>
      </c>
      <c r="H7" s="31">
        <v>2014</v>
      </c>
      <c r="I7" s="31">
        <v>2014</v>
      </c>
      <c r="J7" s="30">
        <v>2014</v>
      </c>
      <c r="K7" s="31">
        <v>2015</v>
      </c>
      <c r="L7" s="31">
        <v>2015</v>
      </c>
      <c r="M7" s="31">
        <v>2015</v>
      </c>
      <c r="N7" s="30">
        <v>2015</v>
      </c>
      <c r="O7" s="31">
        <v>2016</v>
      </c>
      <c r="P7" s="31">
        <v>2016</v>
      </c>
      <c r="Q7" s="31">
        <v>2016</v>
      </c>
      <c r="R7" s="30">
        <v>2016</v>
      </c>
    </row>
    <row r="8" spans="1:26" x14ac:dyDescent="0.2">
      <c r="A8" s="5" t="s">
        <v>28</v>
      </c>
      <c r="B8" s="5"/>
      <c r="C8" s="3"/>
      <c r="D8" s="3"/>
      <c r="E8" s="3"/>
      <c r="F8" s="3"/>
      <c r="H8" s="2"/>
      <c r="I8" s="2"/>
      <c r="J8" s="29"/>
      <c r="N8" s="29"/>
      <c r="O8" s="2"/>
      <c r="P8" s="2"/>
      <c r="R8" s="29"/>
    </row>
    <row r="9" spans="1:26" x14ac:dyDescent="0.2">
      <c r="A9" s="3" t="s">
        <v>27</v>
      </c>
      <c r="B9" s="3"/>
      <c r="C9" s="3"/>
      <c r="D9" s="3"/>
      <c r="E9" s="3"/>
      <c r="F9" s="3"/>
      <c r="H9" s="2"/>
      <c r="I9" s="2"/>
      <c r="J9" s="29"/>
      <c r="N9" s="29"/>
      <c r="O9" s="2"/>
      <c r="P9" s="2"/>
      <c r="R9" s="29"/>
    </row>
    <row r="10" spans="1:26" x14ac:dyDescent="0.2">
      <c r="A10" s="3"/>
      <c r="B10" s="2"/>
      <c r="C10" s="3" t="s">
        <v>26</v>
      </c>
      <c r="D10" s="3"/>
      <c r="E10" s="3"/>
      <c r="F10" s="3"/>
      <c r="G10" s="28">
        <v>1157450</v>
      </c>
      <c r="H10" s="28">
        <v>1214244</v>
      </c>
      <c r="I10" s="28">
        <v>1183217</v>
      </c>
      <c r="J10" s="23">
        <v>1113608</v>
      </c>
      <c r="K10" s="28">
        <v>2454777</v>
      </c>
      <c r="L10" s="27">
        <v>2293872</v>
      </c>
      <c r="M10" s="27">
        <v>2115437</v>
      </c>
      <c r="N10" s="23">
        <v>1809330</v>
      </c>
      <c r="O10" s="38">
        <v>1605244</v>
      </c>
      <c r="P10" s="38">
        <v>1390925</v>
      </c>
      <c r="Q10" s="38">
        <v>969158</v>
      </c>
      <c r="R10" s="23">
        <v>1467576</v>
      </c>
    </row>
    <row r="11" spans="1:26" x14ac:dyDescent="0.2">
      <c r="A11" s="3"/>
      <c r="B11" s="2"/>
      <c r="C11" s="3" t="s">
        <v>25</v>
      </c>
      <c r="D11" s="3"/>
      <c r="E11" s="3"/>
      <c r="F11" s="3"/>
      <c r="G11" s="18">
        <v>510793</v>
      </c>
      <c r="H11" s="18">
        <v>500121</v>
      </c>
      <c r="I11" s="18">
        <v>483602</v>
      </c>
      <c r="J11" s="17">
        <v>494888</v>
      </c>
      <c r="K11" s="18">
        <v>502931</v>
      </c>
      <c r="L11" s="26">
        <v>502886</v>
      </c>
      <c r="M11" s="26">
        <v>494205</v>
      </c>
      <c r="N11" s="17">
        <v>501385</v>
      </c>
      <c r="O11" s="18">
        <v>467227</v>
      </c>
      <c r="P11" s="18">
        <v>443303</v>
      </c>
      <c r="Q11" s="18">
        <v>374098</v>
      </c>
      <c r="R11" s="17">
        <v>266206</v>
      </c>
    </row>
    <row r="12" spans="1:26" x14ac:dyDescent="0.2">
      <c r="A12" s="3"/>
      <c r="B12" s="2"/>
      <c r="C12" s="3" t="s">
        <v>24</v>
      </c>
      <c r="D12" s="3"/>
      <c r="E12" s="3"/>
      <c r="F12" s="3"/>
      <c r="G12" s="18">
        <v>1813269</v>
      </c>
      <c r="H12" s="18">
        <v>1836944</v>
      </c>
      <c r="I12" s="18">
        <v>2041853</v>
      </c>
      <c r="J12" s="17">
        <v>2166134</v>
      </c>
      <c r="K12" s="18">
        <v>2439171</v>
      </c>
      <c r="L12" s="26">
        <v>2582636</v>
      </c>
      <c r="M12" s="26">
        <v>2762397</v>
      </c>
      <c r="N12" s="17">
        <v>2905998</v>
      </c>
      <c r="O12" s="18">
        <v>3258641</v>
      </c>
      <c r="P12" s="18">
        <v>3349262</v>
      </c>
      <c r="Q12" s="18">
        <v>3632399</v>
      </c>
      <c r="R12" s="17">
        <v>3726307</v>
      </c>
    </row>
    <row r="13" spans="1:26" x14ac:dyDescent="0.2">
      <c r="A13" s="3"/>
      <c r="B13" s="2"/>
      <c r="C13" s="3" t="s">
        <v>23</v>
      </c>
      <c r="D13" s="3"/>
      <c r="E13" s="3"/>
      <c r="F13" s="3"/>
      <c r="G13" s="20">
        <v>85395</v>
      </c>
      <c r="H13" s="20">
        <v>98072</v>
      </c>
      <c r="I13" s="20">
        <v>99899</v>
      </c>
      <c r="J13" s="19">
        <v>152423</v>
      </c>
      <c r="K13" s="20">
        <v>128178</v>
      </c>
      <c r="L13" s="20">
        <v>205327</v>
      </c>
      <c r="M13" s="20">
        <v>177450</v>
      </c>
      <c r="N13" s="19">
        <v>215127</v>
      </c>
      <c r="O13" s="20">
        <v>212724</v>
      </c>
      <c r="P13" s="20">
        <v>203428</v>
      </c>
      <c r="Q13" s="20">
        <v>218238</v>
      </c>
      <c r="R13" s="19">
        <v>260202</v>
      </c>
    </row>
    <row r="14" spans="1:26" x14ac:dyDescent="0.2">
      <c r="A14" s="3"/>
      <c r="B14" s="3"/>
      <c r="C14" s="3"/>
      <c r="D14" s="3"/>
      <c r="E14" s="3"/>
      <c r="F14" s="3" t="s">
        <v>22</v>
      </c>
      <c r="G14" s="18">
        <f t="shared" ref="G14:N14" si="0">SUM(G10:G13)</f>
        <v>3566907</v>
      </c>
      <c r="H14" s="18">
        <f t="shared" si="0"/>
        <v>3649381</v>
      </c>
      <c r="I14" s="18">
        <f t="shared" si="0"/>
        <v>3808571</v>
      </c>
      <c r="J14" s="17">
        <f t="shared" si="0"/>
        <v>3927053</v>
      </c>
      <c r="K14" s="18">
        <f t="shared" si="0"/>
        <v>5525057</v>
      </c>
      <c r="L14" s="18">
        <f t="shared" si="0"/>
        <v>5584721</v>
      </c>
      <c r="M14" s="18">
        <f t="shared" si="0"/>
        <v>5549489</v>
      </c>
      <c r="N14" s="17">
        <f t="shared" si="0"/>
        <v>5431840</v>
      </c>
      <c r="O14" s="18">
        <f>SUM(O10:O13)</f>
        <v>5543836</v>
      </c>
      <c r="P14" s="18">
        <f>SUM(P10:P13)</f>
        <v>5386918</v>
      </c>
      <c r="Q14" s="18">
        <f>SUM(Q10:Q13)</f>
        <v>5193893</v>
      </c>
      <c r="R14" s="17">
        <f>SUM(R10:R13)</f>
        <v>5720291</v>
      </c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22" t="s">
        <v>21</v>
      </c>
      <c r="B15" s="3"/>
      <c r="C15" s="3"/>
      <c r="D15" s="3"/>
      <c r="E15" s="3"/>
      <c r="F15" s="3"/>
      <c r="G15" s="18">
        <v>2179474</v>
      </c>
      <c r="H15" s="25">
        <v>2348796</v>
      </c>
      <c r="I15" s="25">
        <v>2631882</v>
      </c>
      <c r="J15" s="17">
        <v>2773326</v>
      </c>
      <c r="K15" s="18">
        <v>3312353</v>
      </c>
      <c r="L15" s="18">
        <v>3640767</v>
      </c>
      <c r="M15" s="18">
        <v>3891790</v>
      </c>
      <c r="N15" s="17">
        <v>4312817</v>
      </c>
      <c r="O15" s="18">
        <v>5260160</v>
      </c>
      <c r="P15" s="18">
        <v>5742938</v>
      </c>
      <c r="Q15" s="18">
        <v>6677674</v>
      </c>
      <c r="R15" s="17">
        <v>7274501</v>
      </c>
    </row>
    <row r="16" spans="1:26" x14ac:dyDescent="0.2">
      <c r="A16" s="3" t="s">
        <v>20</v>
      </c>
      <c r="B16" s="3"/>
      <c r="C16" s="3"/>
      <c r="D16" s="3"/>
      <c r="E16" s="3"/>
      <c r="F16" s="3"/>
      <c r="G16" s="18">
        <v>133473</v>
      </c>
      <c r="H16" s="25">
        <v>141715</v>
      </c>
      <c r="I16" s="25">
        <v>144147</v>
      </c>
      <c r="J16" s="17">
        <v>149875</v>
      </c>
      <c r="K16" s="18">
        <v>145816</v>
      </c>
      <c r="L16" s="18">
        <v>171396</v>
      </c>
      <c r="M16" s="18">
        <v>181268</v>
      </c>
      <c r="N16" s="17">
        <v>173412</v>
      </c>
      <c r="O16" s="18">
        <v>166254</v>
      </c>
      <c r="P16" s="18">
        <v>162864</v>
      </c>
      <c r="Q16" s="18">
        <v>191876</v>
      </c>
      <c r="R16" s="17">
        <v>250395</v>
      </c>
    </row>
    <row r="17" spans="1:26" x14ac:dyDescent="0.2">
      <c r="A17" s="3" t="s">
        <v>19</v>
      </c>
      <c r="B17" s="3"/>
      <c r="C17" s="3"/>
      <c r="D17" s="3"/>
      <c r="E17" s="3"/>
      <c r="F17" s="3"/>
      <c r="G17" s="18">
        <v>152649</v>
      </c>
      <c r="H17" s="18">
        <v>170998</v>
      </c>
      <c r="I17" s="18">
        <v>179186</v>
      </c>
      <c r="J17" s="17">
        <v>192246</v>
      </c>
      <c r="K17" s="18">
        <v>226268</v>
      </c>
      <c r="L17" s="18">
        <v>227665</v>
      </c>
      <c r="M17" s="18">
        <v>264239</v>
      </c>
      <c r="N17" s="17">
        <v>284802</v>
      </c>
      <c r="O17" s="18">
        <v>292024</v>
      </c>
      <c r="P17" s="18">
        <v>300787</v>
      </c>
      <c r="Q17" s="18">
        <v>283895</v>
      </c>
      <c r="R17" s="17">
        <v>341423</v>
      </c>
    </row>
    <row r="18" spans="1:26" s="12" customFormat="1" ht="15" thickBot="1" x14ac:dyDescent="0.25">
      <c r="A18" s="5"/>
      <c r="B18" s="5"/>
      <c r="C18" s="5"/>
      <c r="D18" s="5"/>
      <c r="E18" s="5"/>
      <c r="F18" s="5" t="s">
        <v>18</v>
      </c>
      <c r="G18" s="15">
        <f t="shared" ref="G18:N18" si="1">SUM(G14:G17)</f>
        <v>6032503</v>
      </c>
      <c r="H18" s="15">
        <f t="shared" si="1"/>
        <v>6310890</v>
      </c>
      <c r="I18" s="15">
        <f t="shared" si="1"/>
        <v>6763786</v>
      </c>
      <c r="J18" s="14">
        <f t="shared" si="1"/>
        <v>7042500</v>
      </c>
      <c r="K18" s="15">
        <f t="shared" si="1"/>
        <v>9209494</v>
      </c>
      <c r="L18" s="15">
        <f t="shared" si="1"/>
        <v>9624549</v>
      </c>
      <c r="M18" s="15">
        <f t="shared" si="1"/>
        <v>9886786</v>
      </c>
      <c r="N18" s="14">
        <f t="shared" si="1"/>
        <v>10202871</v>
      </c>
      <c r="O18" s="15">
        <f>SUM(O14:O17)</f>
        <v>11262274</v>
      </c>
      <c r="P18" s="15">
        <f>SUM(P14:P17)</f>
        <v>11593507</v>
      </c>
      <c r="Q18" s="15">
        <f>SUM(Q14:Q17)</f>
        <v>12347338</v>
      </c>
      <c r="R18" s="14">
        <f t="shared" ref="R18" si="2">SUM(R14:R17)</f>
        <v>13586610</v>
      </c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5" t="s">
        <v>17</v>
      </c>
      <c r="B19" s="5"/>
      <c r="C19" s="3"/>
      <c r="D19" s="3"/>
      <c r="E19" s="3"/>
      <c r="F19" s="3"/>
      <c r="G19" s="11"/>
      <c r="H19" s="11"/>
      <c r="I19" s="11"/>
      <c r="J19" s="24"/>
      <c r="K19" s="11"/>
      <c r="L19" s="11"/>
      <c r="M19" s="11"/>
      <c r="N19" s="24"/>
      <c r="O19" s="11"/>
      <c r="P19" s="11"/>
      <c r="Q19" s="11"/>
      <c r="R19" s="24"/>
    </row>
    <row r="20" spans="1:26" x14ac:dyDescent="0.2">
      <c r="A20" s="3" t="s">
        <v>16</v>
      </c>
      <c r="B20" s="3"/>
      <c r="C20" s="3"/>
      <c r="D20" s="3"/>
      <c r="E20" s="3"/>
      <c r="F20" s="3"/>
      <c r="G20" s="18"/>
      <c r="H20" s="18"/>
      <c r="I20" s="18"/>
      <c r="J20" s="17"/>
      <c r="K20" s="18"/>
      <c r="L20" s="18"/>
      <c r="M20" s="18"/>
      <c r="N20" s="17"/>
      <c r="O20" s="18"/>
      <c r="P20" s="18"/>
      <c r="Q20" s="18"/>
      <c r="R20" s="17"/>
    </row>
    <row r="21" spans="1:26" x14ac:dyDescent="0.2">
      <c r="A21" s="3"/>
      <c r="B21" s="3"/>
      <c r="C21" s="3" t="s">
        <v>15</v>
      </c>
      <c r="D21" s="3"/>
      <c r="E21" s="3"/>
      <c r="F21" s="3"/>
      <c r="G21" s="11">
        <v>1844897</v>
      </c>
      <c r="H21" s="11">
        <v>1858020</v>
      </c>
      <c r="I21" s="11">
        <v>2074766</v>
      </c>
      <c r="J21" s="23">
        <v>2117241</v>
      </c>
      <c r="K21" s="11">
        <v>2425619</v>
      </c>
      <c r="L21" s="11">
        <v>2556180</v>
      </c>
      <c r="M21" s="11">
        <v>2622964</v>
      </c>
      <c r="N21" s="23">
        <v>2789023</v>
      </c>
      <c r="O21" s="11">
        <v>3145861</v>
      </c>
      <c r="P21" s="11">
        <v>3242330</v>
      </c>
      <c r="Q21" s="11">
        <v>3497214</v>
      </c>
      <c r="R21" s="23">
        <v>3632711</v>
      </c>
    </row>
    <row r="22" spans="1:26" x14ac:dyDescent="0.2">
      <c r="A22" s="3"/>
      <c r="B22" s="2"/>
      <c r="C22" s="3" t="s">
        <v>14</v>
      </c>
      <c r="D22" s="3"/>
      <c r="E22" s="3"/>
      <c r="F22" s="3"/>
      <c r="G22" s="18">
        <v>133883</v>
      </c>
      <c r="H22" s="18">
        <v>137226</v>
      </c>
      <c r="I22" s="18">
        <v>150374</v>
      </c>
      <c r="J22" s="17">
        <v>201581</v>
      </c>
      <c r="K22" s="18">
        <v>190567</v>
      </c>
      <c r="L22" s="18">
        <v>211729</v>
      </c>
      <c r="M22" s="18">
        <v>209365</v>
      </c>
      <c r="N22" s="17">
        <v>253491</v>
      </c>
      <c r="O22" s="18">
        <v>231914</v>
      </c>
      <c r="P22" s="18">
        <v>240458</v>
      </c>
      <c r="Q22" s="18">
        <v>285753</v>
      </c>
      <c r="R22" s="17">
        <v>312842</v>
      </c>
    </row>
    <row r="23" spans="1:26" x14ac:dyDescent="0.2">
      <c r="A23" s="3"/>
      <c r="B23" s="2"/>
      <c r="C23" s="3" t="s">
        <v>13</v>
      </c>
      <c r="D23" s="3"/>
      <c r="E23" s="3"/>
      <c r="F23" s="3"/>
      <c r="G23" s="18">
        <v>54858</v>
      </c>
      <c r="H23" s="18">
        <v>98548</v>
      </c>
      <c r="I23" s="18">
        <v>70559</v>
      </c>
      <c r="J23" s="17">
        <v>69746</v>
      </c>
      <c r="K23" s="18">
        <v>107323</v>
      </c>
      <c r="L23" s="18">
        <v>150406</v>
      </c>
      <c r="M23" s="18">
        <v>179350</v>
      </c>
      <c r="N23" s="17">
        <v>140389</v>
      </c>
      <c r="O23" s="18">
        <v>181634</v>
      </c>
      <c r="P23" s="18">
        <v>172073</v>
      </c>
      <c r="Q23" s="18">
        <v>201232</v>
      </c>
      <c r="R23" s="17">
        <v>197632</v>
      </c>
    </row>
    <row r="24" spans="1:26" x14ac:dyDescent="0.2">
      <c r="A24" s="3"/>
      <c r="B24" s="2"/>
      <c r="C24" s="3" t="s">
        <v>12</v>
      </c>
      <c r="D24" s="3"/>
      <c r="E24" s="3"/>
      <c r="F24" s="3"/>
      <c r="G24" s="20">
        <v>230015</v>
      </c>
      <c r="H24" s="20">
        <v>241330</v>
      </c>
      <c r="I24" s="20">
        <v>252956</v>
      </c>
      <c r="J24" s="19">
        <v>274586</v>
      </c>
      <c r="K24" s="20">
        <v>285340</v>
      </c>
      <c r="L24" s="20">
        <v>301754</v>
      </c>
      <c r="M24" s="20">
        <v>329739</v>
      </c>
      <c r="N24" s="19">
        <v>346721</v>
      </c>
      <c r="O24" s="20">
        <v>374223</v>
      </c>
      <c r="P24" s="20">
        <v>396976</v>
      </c>
      <c r="Q24" s="20">
        <v>427206</v>
      </c>
      <c r="R24" s="19">
        <v>443472</v>
      </c>
    </row>
    <row r="25" spans="1:26" x14ac:dyDescent="0.2">
      <c r="A25" s="3"/>
      <c r="B25" s="3"/>
      <c r="C25" s="3"/>
      <c r="D25" s="3"/>
      <c r="E25" s="3"/>
      <c r="F25" s="3" t="s">
        <v>11</v>
      </c>
      <c r="G25" s="18">
        <f t="shared" ref="G25:N25" si="3">SUM(G21:G24)</f>
        <v>2263653</v>
      </c>
      <c r="H25" s="18">
        <f t="shared" si="3"/>
        <v>2335124</v>
      </c>
      <c r="I25" s="18">
        <f t="shared" si="3"/>
        <v>2548655</v>
      </c>
      <c r="J25" s="17">
        <f t="shared" si="3"/>
        <v>2663154</v>
      </c>
      <c r="K25" s="18">
        <f t="shared" si="3"/>
        <v>3008849</v>
      </c>
      <c r="L25" s="18">
        <f t="shared" si="3"/>
        <v>3220069</v>
      </c>
      <c r="M25" s="18">
        <f t="shared" si="3"/>
        <v>3341418</v>
      </c>
      <c r="N25" s="17">
        <f t="shared" si="3"/>
        <v>3529624</v>
      </c>
      <c r="O25" s="18">
        <f>SUM(O21:O24)</f>
        <v>3933632</v>
      </c>
      <c r="P25" s="18">
        <f>SUM(P21:P24)</f>
        <v>4051837</v>
      </c>
      <c r="Q25" s="18">
        <f>SUM(Q21:Q24)</f>
        <v>4411405</v>
      </c>
      <c r="R25" s="17">
        <f t="shared" ref="R25" si="4">SUM(R21:R24)</f>
        <v>4586657</v>
      </c>
      <c r="S25" s="16"/>
      <c r="T25" s="16"/>
      <c r="U25" s="16"/>
      <c r="V25" s="16"/>
      <c r="W25" s="16"/>
      <c r="X25" s="16"/>
      <c r="Y25" s="16"/>
      <c r="Z25" s="16"/>
    </row>
    <row r="26" spans="1:26" x14ac:dyDescent="0.2">
      <c r="A26" s="22" t="s">
        <v>10</v>
      </c>
      <c r="B26" s="3"/>
      <c r="C26" s="3"/>
      <c r="D26" s="3"/>
      <c r="E26" s="3"/>
      <c r="F26" s="3"/>
      <c r="G26" s="18">
        <v>1321879</v>
      </c>
      <c r="H26" s="18">
        <v>1390770</v>
      </c>
      <c r="I26" s="18">
        <v>1510403</v>
      </c>
      <c r="J26" s="17">
        <v>1575832</v>
      </c>
      <c r="K26" s="18">
        <v>1861791</v>
      </c>
      <c r="L26" s="18">
        <v>1942624</v>
      </c>
      <c r="M26" s="18">
        <v>1966854</v>
      </c>
      <c r="N26" s="17">
        <v>2026360</v>
      </c>
      <c r="O26" s="18">
        <v>2586098</v>
      </c>
      <c r="P26" s="18">
        <v>2698520</v>
      </c>
      <c r="Q26" s="18">
        <v>2975189</v>
      </c>
      <c r="R26" s="17">
        <v>2894654</v>
      </c>
    </row>
    <row r="27" spans="1:26" x14ac:dyDescent="0.2">
      <c r="A27" s="3" t="s">
        <v>9</v>
      </c>
      <c r="B27" s="3"/>
      <c r="C27" s="3"/>
      <c r="D27" s="3"/>
      <c r="E27" s="3"/>
      <c r="F27" s="3"/>
      <c r="G27" s="18">
        <v>884397</v>
      </c>
      <c r="H27" s="18">
        <v>885068</v>
      </c>
      <c r="I27" s="18">
        <v>885457</v>
      </c>
      <c r="J27" s="17">
        <v>885849</v>
      </c>
      <c r="K27" s="18">
        <v>2368868</v>
      </c>
      <c r="L27" s="18">
        <v>2369688</v>
      </c>
      <c r="M27" s="18">
        <v>2370519</v>
      </c>
      <c r="N27" s="17">
        <v>2371362</v>
      </c>
      <c r="O27" s="18">
        <v>2372218</v>
      </c>
      <c r="P27" s="18">
        <v>2373085</v>
      </c>
      <c r="Q27" s="18">
        <v>2373966</v>
      </c>
      <c r="R27" s="17">
        <v>3364311</v>
      </c>
    </row>
    <row r="28" spans="1:26" x14ac:dyDescent="0.2">
      <c r="A28" s="3" t="s">
        <v>8</v>
      </c>
      <c r="B28" s="3"/>
      <c r="C28" s="3"/>
      <c r="D28" s="3"/>
      <c r="E28" s="3"/>
      <c r="F28" s="3"/>
      <c r="G28" s="20">
        <v>84216</v>
      </c>
      <c r="H28" s="20">
        <v>90223</v>
      </c>
      <c r="I28" s="20">
        <v>94397</v>
      </c>
      <c r="J28" s="19">
        <v>59957</v>
      </c>
      <c r="K28" s="20">
        <v>60772</v>
      </c>
      <c r="L28" s="20">
        <v>60093</v>
      </c>
      <c r="M28" s="20">
        <v>40677</v>
      </c>
      <c r="N28" s="19">
        <v>52099</v>
      </c>
      <c r="O28" s="20">
        <v>53093</v>
      </c>
      <c r="P28" s="20">
        <v>54231</v>
      </c>
      <c r="Q28" s="20">
        <v>57812</v>
      </c>
      <c r="R28" s="19">
        <v>61188</v>
      </c>
    </row>
    <row r="29" spans="1:26" x14ac:dyDescent="0.2">
      <c r="A29" s="3"/>
      <c r="B29" s="3"/>
      <c r="C29" s="3"/>
      <c r="D29" s="3"/>
      <c r="E29" s="3"/>
      <c r="F29" s="3" t="s">
        <v>7</v>
      </c>
      <c r="G29" s="18">
        <f t="shared" ref="G29:P29" si="5">SUM(G25:G28)</f>
        <v>4554145</v>
      </c>
      <c r="H29" s="18">
        <f t="shared" si="5"/>
        <v>4701185</v>
      </c>
      <c r="I29" s="18">
        <f t="shared" si="5"/>
        <v>5038912</v>
      </c>
      <c r="J29" s="17">
        <f t="shared" si="5"/>
        <v>5184792</v>
      </c>
      <c r="K29" s="18">
        <f t="shared" si="5"/>
        <v>7300280</v>
      </c>
      <c r="L29" s="18">
        <f t="shared" si="5"/>
        <v>7592474</v>
      </c>
      <c r="M29" s="18">
        <f t="shared" si="5"/>
        <v>7719468</v>
      </c>
      <c r="N29" s="17">
        <f t="shared" si="5"/>
        <v>7979445</v>
      </c>
      <c r="O29" s="18">
        <f t="shared" si="5"/>
        <v>8945041</v>
      </c>
      <c r="P29" s="18">
        <f t="shared" si="5"/>
        <v>9177673</v>
      </c>
      <c r="Q29" s="18">
        <f>SUM(Q25:Q28)</f>
        <v>9818372</v>
      </c>
      <c r="R29" s="17">
        <f t="shared" ref="R29" si="6">SUM(R25:R28)</f>
        <v>10906810</v>
      </c>
      <c r="S29" s="16"/>
      <c r="T29" s="16"/>
      <c r="U29" s="16"/>
      <c r="V29" s="16"/>
      <c r="W29" s="16"/>
      <c r="X29" s="16"/>
      <c r="Y29" s="16"/>
      <c r="Z29" s="16"/>
    </row>
    <row r="30" spans="1:26" x14ac:dyDescent="0.2">
      <c r="A30" s="3" t="s">
        <v>6</v>
      </c>
      <c r="B30" s="3"/>
      <c r="C30" s="3"/>
      <c r="D30" s="3"/>
      <c r="E30" s="3"/>
      <c r="F30" s="3"/>
      <c r="G30" s="18"/>
      <c r="H30" s="18"/>
      <c r="I30" s="18"/>
      <c r="J30" s="17"/>
      <c r="K30" s="18"/>
      <c r="L30" s="18"/>
      <c r="M30" s="18"/>
      <c r="N30" s="17"/>
      <c r="O30" s="18"/>
      <c r="P30" s="18"/>
      <c r="Q30" s="18"/>
      <c r="R30" s="17"/>
    </row>
    <row r="31" spans="1:26" ht="12.75" customHeight="1" x14ac:dyDescent="0.2">
      <c r="A31" s="3"/>
      <c r="B31" s="3" t="s">
        <v>5</v>
      </c>
      <c r="C31" s="21"/>
      <c r="D31" s="21"/>
      <c r="E31" s="21"/>
      <c r="F31" s="21"/>
      <c r="G31" s="18">
        <v>868255</v>
      </c>
      <c r="H31" s="18">
        <v>926585</v>
      </c>
      <c r="I31" s="18">
        <v>987316</v>
      </c>
      <c r="J31" s="17">
        <v>1042870</v>
      </c>
      <c r="K31" s="18">
        <v>1109388</v>
      </c>
      <c r="L31" s="18">
        <v>1200880</v>
      </c>
      <c r="M31" s="18">
        <v>1306461</v>
      </c>
      <c r="N31" s="17">
        <v>1324809</v>
      </c>
      <c r="O31" s="18">
        <v>1382051</v>
      </c>
      <c r="P31" s="18">
        <v>1443707</v>
      </c>
      <c r="Q31" s="18">
        <v>1503641</v>
      </c>
      <c r="R31" s="17">
        <v>1599762</v>
      </c>
    </row>
    <row r="32" spans="1:26" x14ac:dyDescent="0.2">
      <c r="A32" s="3"/>
      <c r="B32" s="3" t="s">
        <v>4</v>
      </c>
      <c r="C32" s="3"/>
      <c r="D32" s="3"/>
      <c r="E32" s="3"/>
      <c r="F32" s="3"/>
      <c r="G32" s="18">
        <v>4503</v>
      </c>
      <c r="H32" s="18">
        <v>6502</v>
      </c>
      <c r="I32" s="18">
        <v>1645</v>
      </c>
      <c r="J32" s="17">
        <v>-4446</v>
      </c>
      <c r="K32" s="18">
        <v>-43154</v>
      </c>
      <c r="L32" s="18">
        <v>-38120</v>
      </c>
      <c r="M32" s="18">
        <v>-37890</v>
      </c>
      <c r="N32" s="17">
        <v>-43308</v>
      </c>
      <c r="O32" s="18">
        <v>-34401</v>
      </c>
      <c r="P32" s="18">
        <v>-38211</v>
      </c>
      <c r="Q32" s="18">
        <v>-36530</v>
      </c>
      <c r="R32" s="17">
        <v>-48565</v>
      </c>
    </row>
    <row r="33" spans="1:26" x14ac:dyDescent="0.2">
      <c r="A33" s="3"/>
      <c r="B33" s="3" t="s">
        <v>3</v>
      </c>
      <c r="C33" s="3"/>
      <c r="D33" s="3"/>
      <c r="E33" s="3"/>
      <c r="F33" s="3"/>
      <c r="G33" s="20">
        <v>605600</v>
      </c>
      <c r="H33" s="20">
        <v>676618</v>
      </c>
      <c r="I33" s="20">
        <v>735913</v>
      </c>
      <c r="J33" s="19">
        <v>819284</v>
      </c>
      <c r="K33" s="20">
        <v>842980</v>
      </c>
      <c r="L33" s="20">
        <v>869315.31955000013</v>
      </c>
      <c r="M33" s="20">
        <v>898747.31955000013</v>
      </c>
      <c r="N33" s="19">
        <v>941925</v>
      </c>
      <c r="O33" s="20">
        <v>969583</v>
      </c>
      <c r="P33" s="20">
        <v>1010338</v>
      </c>
      <c r="Q33" s="20">
        <v>1061855</v>
      </c>
      <c r="R33" s="19">
        <v>1128603</v>
      </c>
    </row>
    <row r="34" spans="1:26" ht="13.5" customHeight="1" x14ac:dyDescent="0.2">
      <c r="A34" s="3"/>
      <c r="B34" s="3"/>
      <c r="C34" s="3"/>
      <c r="D34" s="3"/>
      <c r="E34" s="3"/>
      <c r="F34" s="3" t="s">
        <v>2</v>
      </c>
      <c r="G34" s="18">
        <f t="shared" ref="G34:N34" si="7">SUM(G31:G33)</f>
        <v>1478358</v>
      </c>
      <c r="H34" s="18">
        <f t="shared" si="7"/>
        <v>1609705</v>
      </c>
      <c r="I34" s="18">
        <f t="shared" si="7"/>
        <v>1724874</v>
      </c>
      <c r="J34" s="17">
        <f t="shared" si="7"/>
        <v>1857708</v>
      </c>
      <c r="K34" s="18">
        <f t="shared" si="7"/>
        <v>1909214</v>
      </c>
      <c r="L34" s="18">
        <f t="shared" si="7"/>
        <v>2032075.3195500001</v>
      </c>
      <c r="M34" s="18">
        <f t="shared" si="7"/>
        <v>2167318.3195500001</v>
      </c>
      <c r="N34" s="17">
        <f t="shared" si="7"/>
        <v>2223426</v>
      </c>
      <c r="O34" s="18">
        <f>SUM(O31:O33)</f>
        <v>2317233</v>
      </c>
      <c r="P34" s="18">
        <f>SUM(P31:P33)</f>
        <v>2415834</v>
      </c>
      <c r="Q34" s="18">
        <f>SUM(Q31:Q33)</f>
        <v>2528966</v>
      </c>
      <c r="R34" s="17">
        <f t="shared" ref="R34" si="8">SUM(R31:R33)</f>
        <v>2679800</v>
      </c>
      <c r="S34" s="16"/>
      <c r="T34" s="16"/>
      <c r="U34" s="16"/>
      <c r="V34" s="16"/>
      <c r="W34" s="16"/>
      <c r="X34" s="16"/>
      <c r="Y34" s="16"/>
      <c r="Z34" s="16"/>
    </row>
    <row r="35" spans="1:26" s="12" customFormat="1" ht="15" thickBot="1" x14ac:dyDescent="0.25">
      <c r="A35" s="5"/>
      <c r="B35" s="5"/>
      <c r="C35" s="5"/>
      <c r="D35" s="5"/>
      <c r="E35" s="5"/>
      <c r="F35" s="5" t="s">
        <v>1</v>
      </c>
      <c r="G35" s="15">
        <f t="shared" ref="G35:N35" si="9">G29+G34</f>
        <v>6032503</v>
      </c>
      <c r="H35" s="15">
        <f t="shared" si="9"/>
        <v>6310890</v>
      </c>
      <c r="I35" s="15">
        <f t="shared" si="9"/>
        <v>6763786</v>
      </c>
      <c r="J35" s="14">
        <f t="shared" si="9"/>
        <v>7042500</v>
      </c>
      <c r="K35" s="15">
        <f t="shared" si="9"/>
        <v>9209494</v>
      </c>
      <c r="L35" s="15">
        <f t="shared" si="9"/>
        <v>9624549.3195500001</v>
      </c>
      <c r="M35" s="15">
        <f t="shared" si="9"/>
        <v>9886786.3195500001</v>
      </c>
      <c r="N35" s="14">
        <f t="shared" si="9"/>
        <v>10202871</v>
      </c>
      <c r="O35" s="15">
        <f>O29+O34</f>
        <v>11262274</v>
      </c>
      <c r="P35" s="15">
        <f>P29+P34</f>
        <v>11593507</v>
      </c>
      <c r="Q35" s="15">
        <f>Q29+Q34</f>
        <v>12347338</v>
      </c>
      <c r="R35" s="14">
        <f t="shared" ref="R35" si="10">R29+R34</f>
        <v>13586610</v>
      </c>
      <c r="S35" s="13"/>
      <c r="T35" s="13"/>
      <c r="U35" s="13"/>
      <c r="V35" s="13"/>
      <c r="W35" s="13"/>
      <c r="X35" s="13"/>
      <c r="Y35" s="13"/>
      <c r="Z35" s="13"/>
    </row>
    <row r="36" spans="1:26" s="12" customFormat="1" ht="17" x14ac:dyDescent="0.2">
      <c r="A36" s="5"/>
      <c r="B36" s="5"/>
      <c r="C36" s="5"/>
      <c r="D36" s="5"/>
      <c r="E36" s="5"/>
      <c r="F36" s="5"/>
      <c r="G36" s="10"/>
      <c r="H36" s="10"/>
      <c r="I36" s="10"/>
      <c r="J36" s="10"/>
      <c r="K36" s="10"/>
      <c r="L36" s="10"/>
      <c r="M36" s="10"/>
      <c r="N36" s="10"/>
      <c r="O36" s="13"/>
      <c r="P36" s="13"/>
      <c r="Q36" s="140"/>
      <c r="R36" s="10"/>
      <c r="S36" s="13"/>
      <c r="T36" s="13"/>
      <c r="U36" s="13"/>
      <c r="V36" s="13"/>
      <c r="W36" s="13"/>
      <c r="X36" s="13"/>
      <c r="Y36" s="13"/>
      <c r="Z36" s="13"/>
    </row>
    <row r="37" spans="1:26" ht="17" x14ac:dyDescent="0.2">
      <c r="A37" s="3" t="s">
        <v>0</v>
      </c>
      <c r="B37" s="3"/>
      <c r="C37" s="3"/>
      <c r="D37" s="3"/>
      <c r="E37" s="3"/>
      <c r="F37" s="3"/>
      <c r="G37" s="11"/>
      <c r="H37" s="9"/>
      <c r="I37" s="9"/>
      <c r="J37" s="10"/>
      <c r="K37" s="11"/>
      <c r="L37" s="11"/>
      <c r="M37" s="11"/>
      <c r="N37" s="10"/>
      <c r="O37" s="9"/>
      <c r="P37" s="9"/>
      <c r="Q37" s="135"/>
      <c r="R37" s="10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3"/>
      <c r="B38" s="3"/>
      <c r="C38" s="3"/>
      <c r="D38" s="3"/>
      <c r="E38" s="3"/>
      <c r="F38" s="4"/>
      <c r="G38" s="8"/>
      <c r="H38" s="8"/>
      <c r="I38" s="8"/>
      <c r="J38" s="8"/>
      <c r="K38" s="8"/>
      <c r="L38" s="8"/>
      <c r="M38" s="8"/>
      <c r="N38" s="8"/>
      <c r="Q38" s="52"/>
      <c r="R38" s="8"/>
    </row>
    <row r="39" spans="1:26" x14ac:dyDescent="0.2">
      <c r="A39" s="3"/>
      <c r="B39" s="3"/>
      <c r="C39" s="3"/>
      <c r="D39" s="3"/>
      <c r="E39" s="3"/>
      <c r="F39" s="7"/>
      <c r="G39" s="6"/>
      <c r="J39" s="6"/>
      <c r="K39" s="6"/>
      <c r="L39" s="6"/>
      <c r="M39" s="6"/>
      <c r="N39" s="6"/>
      <c r="Q39" s="134"/>
      <c r="R39" s="6"/>
    </row>
    <row r="40" spans="1:26" x14ac:dyDescent="0.2">
      <c r="A40" s="3"/>
      <c r="B40" s="3"/>
      <c r="C40" s="3"/>
      <c r="D40" s="3"/>
      <c r="E40" s="3"/>
      <c r="F40" s="4"/>
      <c r="G40" s="6"/>
      <c r="J40" s="6"/>
      <c r="K40" s="6"/>
      <c r="L40" s="6"/>
      <c r="M40" s="6"/>
      <c r="N40" s="6"/>
      <c r="Q40" s="134"/>
      <c r="R40" s="6"/>
    </row>
    <row r="41" spans="1:26" x14ac:dyDescent="0.2">
      <c r="A41" s="3"/>
      <c r="B41" s="3"/>
      <c r="C41" s="3"/>
      <c r="D41" s="3"/>
      <c r="E41" s="3"/>
      <c r="F41" s="4"/>
      <c r="Q41" s="134"/>
    </row>
    <row r="42" spans="1:26" x14ac:dyDescent="0.2">
      <c r="A42" s="3"/>
      <c r="B42" s="3"/>
      <c r="C42" s="3"/>
      <c r="D42" s="3"/>
      <c r="E42" s="3"/>
      <c r="F42" s="4"/>
      <c r="Q42" s="134"/>
    </row>
    <row r="43" spans="1:26" ht="17" x14ac:dyDescent="0.2">
      <c r="A43" s="3"/>
      <c r="B43" s="3"/>
      <c r="C43" s="3"/>
      <c r="D43" s="3"/>
      <c r="E43" s="3"/>
      <c r="F43" s="4"/>
      <c r="Q43" s="135"/>
    </row>
    <row r="44" spans="1:26" x14ac:dyDescent="0.2">
      <c r="A44" s="5"/>
      <c r="B44" s="5"/>
      <c r="C44" s="3"/>
      <c r="D44" s="3"/>
      <c r="E44" s="3"/>
      <c r="F44" s="4"/>
      <c r="Q44" s="134"/>
    </row>
    <row r="45" spans="1:26" x14ac:dyDescent="0.2">
      <c r="A45" s="3"/>
      <c r="B45" s="3"/>
      <c r="C45" s="3"/>
      <c r="D45" s="3"/>
      <c r="E45" s="3"/>
      <c r="F45" s="4"/>
      <c r="Q45" s="134"/>
    </row>
    <row r="46" spans="1:26" ht="17" x14ac:dyDescent="0.2">
      <c r="A46" s="5"/>
      <c r="B46" s="5"/>
      <c r="C46" s="3"/>
      <c r="D46" s="3"/>
      <c r="E46" s="3"/>
      <c r="F46" s="4"/>
      <c r="Q46" s="135"/>
    </row>
    <row r="47" spans="1:26" ht="17" x14ac:dyDescent="0.2">
      <c r="A47" s="3"/>
      <c r="B47" s="3"/>
      <c r="C47" s="3"/>
      <c r="D47" s="3"/>
      <c r="E47" s="3"/>
      <c r="F47" s="4"/>
      <c r="Q47" s="135"/>
    </row>
    <row r="48" spans="1:26" x14ac:dyDescent="0.2">
      <c r="A48" s="3"/>
      <c r="B48" s="3"/>
      <c r="C48" s="3"/>
      <c r="D48" s="3"/>
      <c r="E48" s="3"/>
      <c r="F48" s="4"/>
      <c r="Q48" s="134"/>
    </row>
    <row r="49" spans="1:17" x14ac:dyDescent="0.2">
      <c r="A49" s="3"/>
      <c r="B49" s="5"/>
      <c r="C49" s="3"/>
      <c r="D49" s="3"/>
      <c r="E49" s="3"/>
      <c r="F49" s="4"/>
      <c r="Q49" s="134"/>
    </row>
    <row r="50" spans="1:17" ht="17" x14ac:dyDescent="0.2">
      <c r="A50" s="3"/>
      <c r="B50" s="3"/>
      <c r="C50" s="3"/>
      <c r="D50" s="3"/>
      <c r="E50" s="3"/>
      <c r="F50" s="4"/>
      <c r="Q50" s="135"/>
    </row>
    <row r="51" spans="1:17" x14ac:dyDescent="0.2">
      <c r="A51" s="3"/>
      <c r="B51" s="3"/>
      <c r="C51" s="3"/>
      <c r="D51" s="3"/>
      <c r="E51" s="3"/>
      <c r="F51" s="4"/>
      <c r="Q51" s="134"/>
    </row>
    <row r="52" spans="1:17" x14ac:dyDescent="0.2">
      <c r="A52" s="3"/>
      <c r="B52" s="3"/>
      <c r="C52" s="3"/>
      <c r="D52" s="3"/>
      <c r="E52" s="3"/>
      <c r="F52" s="3"/>
      <c r="Q52" s="134"/>
    </row>
    <row r="53" spans="1:17" x14ac:dyDescent="0.2">
      <c r="A53" s="3"/>
      <c r="B53" s="3"/>
      <c r="C53" s="3"/>
      <c r="D53" s="3"/>
      <c r="E53" s="3"/>
      <c r="F53" s="3"/>
      <c r="Q53" s="134"/>
    </row>
    <row r="54" spans="1:17" x14ac:dyDescent="0.2">
      <c r="A54" s="3"/>
      <c r="B54" s="3"/>
      <c r="C54" s="3"/>
      <c r="D54" s="3"/>
      <c r="E54" s="3"/>
      <c r="F54" s="3"/>
      <c r="Q54" s="134"/>
    </row>
    <row r="55" spans="1:17" ht="17" x14ac:dyDescent="0.2">
      <c r="A55" s="3"/>
      <c r="B55" s="3"/>
      <c r="C55" s="3"/>
      <c r="D55" s="3"/>
      <c r="E55" s="3"/>
      <c r="F55" s="3"/>
      <c r="Q55" s="135"/>
    </row>
    <row r="56" spans="1:17" ht="17" x14ac:dyDescent="0.2">
      <c r="A56" s="3"/>
      <c r="B56" s="3"/>
      <c r="C56" s="3"/>
      <c r="D56" s="3"/>
      <c r="E56" s="3"/>
      <c r="F56" s="3"/>
      <c r="Q56" s="135"/>
    </row>
    <row r="57" spans="1:17" ht="17" x14ac:dyDescent="0.2">
      <c r="A57" s="3"/>
      <c r="B57" s="3"/>
      <c r="C57" s="3"/>
      <c r="D57" s="3"/>
      <c r="E57" s="3"/>
      <c r="F57" s="3"/>
      <c r="Q57" s="135"/>
    </row>
    <row r="58" spans="1:17" x14ac:dyDescent="0.2">
      <c r="A58" s="3"/>
      <c r="B58" s="3"/>
      <c r="C58" s="3"/>
      <c r="D58" s="3"/>
      <c r="E58" s="3"/>
      <c r="F58" s="3"/>
      <c r="Q58" s="136"/>
    </row>
    <row r="59" spans="1:17" x14ac:dyDescent="0.2">
      <c r="A59" s="3"/>
      <c r="B59" s="3"/>
      <c r="C59" s="3"/>
      <c r="D59" s="3"/>
      <c r="E59" s="3"/>
      <c r="F59" s="3"/>
      <c r="Q59" s="134"/>
    </row>
    <row r="60" spans="1:17" x14ac:dyDescent="0.2">
      <c r="Q60" s="134"/>
    </row>
    <row r="61" spans="1:17" x14ac:dyDescent="0.2">
      <c r="Q61" s="134"/>
    </row>
    <row r="62" spans="1:17" x14ac:dyDescent="0.2">
      <c r="Q62" s="134"/>
    </row>
    <row r="63" spans="1:17" ht="17" x14ac:dyDescent="0.2">
      <c r="Q63" s="135"/>
    </row>
    <row r="64" spans="1:17" x14ac:dyDescent="0.2">
      <c r="Q64" s="52"/>
    </row>
  </sheetData>
  <mergeCells count="1">
    <mergeCell ref="G5:N5"/>
  </mergeCells>
  <phoneticPr fontId="16" type="noConversion"/>
  <pageMargins left="0.2" right="0.17" top="0.5" bottom="0.75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9"/>
  <sheetViews>
    <sheetView view="pageBreakPreview" zoomScale="130" zoomScaleNormal="130" zoomScaleSheetLayoutView="100" zoomScalePageLayoutView="130" workbookViewId="0">
      <pane xSplit="4" topLeftCell="E1" activePane="topRight" state="frozen"/>
      <selection pane="topRight" activeCell="P5" sqref="P5:S5"/>
    </sheetView>
  </sheetViews>
  <sheetFormatPr baseColWidth="10" defaultColWidth="9.1640625" defaultRowHeight="14" outlineLevelCol="1" x14ac:dyDescent="0.2"/>
  <cols>
    <col min="1" max="1" width="4.5" style="1" customWidth="1"/>
    <col min="2" max="2" width="4.33203125" style="1" customWidth="1"/>
    <col min="3" max="3" width="9.1640625" style="1"/>
    <col min="4" max="4" width="21.6640625" style="1" customWidth="1"/>
    <col min="5" max="5" width="2" style="1" customWidth="1"/>
    <col min="6" max="6" width="10.33203125" style="2" customWidth="1" outlineLevel="1"/>
    <col min="7" max="7" width="10.33203125" style="1" customWidth="1" outlineLevel="1"/>
    <col min="8" max="8" width="12.6640625" style="1" customWidth="1" outlineLevel="1"/>
    <col min="9" max="9" width="12" style="1" customWidth="1"/>
    <col min="10" max="10" width="18.5" style="1" bestFit="1" customWidth="1"/>
    <col min="11" max="11" width="10.33203125" style="2" bestFit="1" customWidth="1"/>
    <col min="12" max="12" width="10.33203125" style="1" bestFit="1" customWidth="1"/>
    <col min="13" max="13" width="12.6640625" style="1" bestFit="1" customWidth="1"/>
    <col min="14" max="14" width="12" style="1" bestFit="1" customWidth="1"/>
    <col min="15" max="15" width="18.5" style="1" bestFit="1" customWidth="1"/>
    <col min="16" max="19" width="12.83203125" style="1" customWidth="1"/>
    <col min="20" max="20" width="15.83203125" style="1" customWidth="1"/>
    <col min="21" max="16384" width="9.1640625" style="1"/>
  </cols>
  <sheetData>
    <row r="1" spans="1:21" ht="16" x14ac:dyDescent="0.2">
      <c r="A1" s="37" t="s">
        <v>38</v>
      </c>
      <c r="B1" s="79"/>
      <c r="C1" s="79"/>
      <c r="D1" s="79"/>
      <c r="E1" s="2"/>
    </row>
    <row r="2" spans="1:21" ht="16" x14ac:dyDescent="0.2">
      <c r="A2" s="37" t="s">
        <v>77</v>
      </c>
      <c r="B2" s="79"/>
      <c r="C2" s="79"/>
      <c r="D2" s="79"/>
      <c r="E2" s="2"/>
    </row>
    <row r="3" spans="1:21" ht="16" x14ac:dyDescent="0.2">
      <c r="A3" s="33" t="s">
        <v>36</v>
      </c>
      <c r="B3" s="37"/>
      <c r="C3" s="37"/>
      <c r="D3" s="37"/>
      <c r="E3" s="2"/>
    </row>
    <row r="4" spans="1:21" x14ac:dyDescent="0.2">
      <c r="A4" s="33" t="s">
        <v>78</v>
      </c>
      <c r="B4" s="32"/>
      <c r="C4" s="32"/>
      <c r="D4" s="32"/>
      <c r="E4" s="2"/>
    </row>
    <row r="5" spans="1:21" ht="12.75" customHeight="1" x14ac:dyDescent="0.2">
      <c r="A5" s="33"/>
      <c r="B5" s="32"/>
      <c r="C5" s="32"/>
      <c r="D5" s="32"/>
      <c r="E5" s="80"/>
      <c r="F5" s="142" t="s">
        <v>40</v>
      </c>
      <c r="G5" s="142"/>
      <c r="H5" s="142"/>
      <c r="I5" s="142"/>
      <c r="J5" s="41" t="s">
        <v>41</v>
      </c>
      <c r="K5" s="143" t="s">
        <v>40</v>
      </c>
      <c r="L5" s="143"/>
      <c r="M5" s="143"/>
      <c r="N5" s="143"/>
      <c r="O5" s="41" t="s">
        <v>41</v>
      </c>
      <c r="P5" s="143" t="s">
        <v>40</v>
      </c>
      <c r="Q5" s="143"/>
      <c r="R5" s="143"/>
      <c r="S5" s="143"/>
      <c r="T5" s="41" t="s">
        <v>41</v>
      </c>
      <c r="U5" s="42"/>
    </row>
    <row r="6" spans="1:21" x14ac:dyDescent="0.2">
      <c r="A6" s="33"/>
      <c r="B6" s="32"/>
      <c r="C6" s="32"/>
      <c r="D6" s="32"/>
      <c r="E6" s="35"/>
      <c r="F6" s="35" t="s">
        <v>32</v>
      </c>
      <c r="G6" s="35" t="s">
        <v>31</v>
      </c>
      <c r="H6" s="35" t="s">
        <v>30</v>
      </c>
      <c r="I6" s="35" t="s">
        <v>29</v>
      </c>
      <c r="J6" s="44" t="s">
        <v>29</v>
      </c>
      <c r="K6" s="35" t="s">
        <v>32</v>
      </c>
      <c r="L6" s="35" t="s">
        <v>31</v>
      </c>
      <c r="M6" s="35" t="s">
        <v>30</v>
      </c>
      <c r="N6" s="35" t="s">
        <v>29</v>
      </c>
      <c r="O6" s="44" t="s">
        <v>29</v>
      </c>
      <c r="P6" s="35" t="s">
        <v>32</v>
      </c>
      <c r="Q6" s="35" t="s">
        <v>31</v>
      </c>
      <c r="R6" s="45" t="s">
        <v>30</v>
      </c>
      <c r="S6" s="45" t="s">
        <v>110</v>
      </c>
      <c r="T6" s="44" t="s">
        <v>29</v>
      </c>
    </row>
    <row r="7" spans="1:21" x14ac:dyDescent="0.2">
      <c r="A7" s="33"/>
      <c r="B7" s="32"/>
      <c r="C7" s="32"/>
      <c r="D7" s="32"/>
      <c r="E7" s="31"/>
      <c r="F7" s="31">
        <v>2014</v>
      </c>
      <c r="G7" s="31">
        <v>2014</v>
      </c>
      <c r="H7" s="31">
        <v>2014</v>
      </c>
      <c r="I7" s="31">
        <v>2014</v>
      </c>
      <c r="J7" s="30">
        <v>2014</v>
      </c>
      <c r="K7" s="31">
        <v>2015</v>
      </c>
      <c r="L7" s="31">
        <v>2015</v>
      </c>
      <c r="M7" s="31">
        <v>2015</v>
      </c>
      <c r="N7" s="31">
        <v>2015</v>
      </c>
      <c r="O7" s="30">
        <v>2015</v>
      </c>
      <c r="P7" s="31">
        <v>2016</v>
      </c>
      <c r="Q7" s="31">
        <v>2016</v>
      </c>
      <c r="R7" s="40">
        <v>2016</v>
      </c>
      <c r="S7" s="138">
        <v>2016</v>
      </c>
      <c r="T7" s="30">
        <v>2016</v>
      </c>
    </row>
    <row r="8" spans="1:21" x14ac:dyDescent="0.2">
      <c r="A8" s="33"/>
      <c r="B8" s="32"/>
      <c r="C8" s="32"/>
      <c r="D8" s="32"/>
      <c r="E8" s="81"/>
      <c r="G8" s="2"/>
      <c r="H8" s="2"/>
      <c r="I8" s="2"/>
      <c r="J8" s="29"/>
      <c r="N8" s="2"/>
      <c r="O8" s="29"/>
      <c r="P8" s="2"/>
      <c r="Q8" s="2"/>
      <c r="R8" s="2"/>
      <c r="S8" s="2"/>
      <c r="T8" s="82"/>
    </row>
    <row r="9" spans="1:21" x14ac:dyDescent="0.2">
      <c r="A9" s="32" t="s">
        <v>79</v>
      </c>
      <c r="B9" s="32"/>
      <c r="C9" s="32"/>
      <c r="D9" s="32"/>
      <c r="E9" s="6"/>
      <c r="F9" s="6">
        <v>1270089</v>
      </c>
      <c r="G9" s="6">
        <v>1340407</v>
      </c>
      <c r="H9" s="6">
        <v>1409432</v>
      </c>
      <c r="I9" s="6">
        <v>1484728</v>
      </c>
      <c r="J9" s="83">
        <f>SUM(F9:I9)</f>
        <v>5504656</v>
      </c>
      <c r="K9" s="6">
        <v>1573129</v>
      </c>
      <c r="L9" s="50">
        <v>1644694</v>
      </c>
      <c r="M9" s="50">
        <v>1738355</v>
      </c>
      <c r="N9" s="50">
        <v>1823333</v>
      </c>
      <c r="O9" s="83">
        <f>SUM(K9:N9)</f>
        <v>6779511</v>
      </c>
      <c r="P9" s="38">
        <v>1957736</v>
      </c>
      <c r="Q9" s="38">
        <v>2105204</v>
      </c>
      <c r="R9" s="38">
        <v>2290188</v>
      </c>
      <c r="S9" s="38">
        <v>2477541</v>
      </c>
      <c r="T9" s="84">
        <f>P9+Q9+R9+S9</f>
        <v>8830669</v>
      </c>
    </row>
    <row r="10" spans="1:21" x14ac:dyDescent="0.2">
      <c r="B10" s="33" t="s">
        <v>80</v>
      </c>
      <c r="C10" s="32"/>
      <c r="D10" s="32"/>
      <c r="E10" s="2"/>
      <c r="F10" s="8">
        <v>869186</v>
      </c>
      <c r="G10" s="8">
        <v>914848</v>
      </c>
      <c r="H10" s="8">
        <v>954394</v>
      </c>
      <c r="I10" s="8">
        <v>1014332</v>
      </c>
      <c r="J10" s="85">
        <f>SUM(F10:I10)</f>
        <v>3752760</v>
      </c>
      <c r="K10" s="8">
        <v>1046401</v>
      </c>
      <c r="L10" s="51">
        <v>1121751.6804499999</v>
      </c>
      <c r="M10" s="51">
        <v>1173958</v>
      </c>
      <c r="N10" s="26">
        <v>1249365</v>
      </c>
      <c r="O10" s="85">
        <f>SUM(K10:N10)</f>
        <v>4591475.6804499999</v>
      </c>
      <c r="P10" s="26">
        <v>1369540</v>
      </c>
      <c r="Q10" s="26">
        <v>1473098</v>
      </c>
      <c r="R10" s="26">
        <v>1532844</v>
      </c>
      <c r="S10" s="26">
        <v>1654419</v>
      </c>
      <c r="T10" s="86">
        <f>P10+Q10+R10+S10</f>
        <v>6029901</v>
      </c>
    </row>
    <row r="11" spans="1:21" x14ac:dyDescent="0.2">
      <c r="B11" s="33" t="s">
        <v>81</v>
      </c>
      <c r="C11" s="32"/>
      <c r="D11" s="32"/>
      <c r="E11" s="8"/>
      <c r="F11" s="8">
        <v>137098</v>
      </c>
      <c r="G11" s="8">
        <v>120763</v>
      </c>
      <c r="H11" s="8">
        <v>145654</v>
      </c>
      <c r="I11" s="8">
        <v>203671</v>
      </c>
      <c r="J11" s="85">
        <f>SUM(F11:I11)</f>
        <v>607186</v>
      </c>
      <c r="K11" s="8">
        <v>194677</v>
      </c>
      <c r="L11" s="51">
        <v>197140</v>
      </c>
      <c r="M11" s="51">
        <v>208102</v>
      </c>
      <c r="N11" s="51">
        <v>224173</v>
      </c>
      <c r="O11" s="85">
        <f>SUM(K11:N11)</f>
        <v>824092</v>
      </c>
      <c r="P11" s="26">
        <v>208010</v>
      </c>
      <c r="Q11" s="26">
        <v>216029</v>
      </c>
      <c r="R11" s="26">
        <v>282043</v>
      </c>
      <c r="S11" s="26">
        <v>284996</v>
      </c>
      <c r="T11" s="86">
        <f>P11+Q11+R11+S11</f>
        <v>991078</v>
      </c>
    </row>
    <row r="12" spans="1:21" x14ac:dyDescent="0.2">
      <c r="B12" s="33" t="s">
        <v>82</v>
      </c>
      <c r="C12" s="32"/>
      <c r="D12" s="32"/>
      <c r="E12" s="8"/>
      <c r="F12" s="8">
        <v>110310</v>
      </c>
      <c r="G12" s="8">
        <v>115182</v>
      </c>
      <c r="H12" s="8">
        <v>120953</v>
      </c>
      <c r="I12" s="8">
        <v>125876</v>
      </c>
      <c r="J12" s="85">
        <f>SUM(F12:I12)</f>
        <v>472321</v>
      </c>
      <c r="K12" s="8">
        <v>143106</v>
      </c>
      <c r="L12" s="51">
        <v>155061</v>
      </c>
      <c r="M12" s="51">
        <v>171762</v>
      </c>
      <c r="N12" s="51">
        <v>180859</v>
      </c>
      <c r="O12" s="85">
        <f>SUM(K12:N12)</f>
        <v>650788</v>
      </c>
      <c r="P12" s="26">
        <v>203508</v>
      </c>
      <c r="Q12" s="26">
        <v>207300</v>
      </c>
      <c r="R12" s="26">
        <v>216099</v>
      </c>
      <c r="S12" s="26">
        <v>225191</v>
      </c>
      <c r="T12" s="86">
        <f>P12+Q12+R12+S12</f>
        <v>852098</v>
      </c>
    </row>
    <row r="13" spans="1:21" x14ac:dyDescent="0.2">
      <c r="B13" s="33" t="s">
        <v>83</v>
      </c>
      <c r="C13" s="32"/>
      <c r="D13" s="32"/>
      <c r="E13" s="8"/>
      <c r="F13" s="8">
        <v>55900</v>
      </c>
      <c r="G13" s="8">
        <v>60014</v>
      </c>
      <c r="H13" s="8">
        <v>78024</v>
      </c>
      <c r="I13" s="8">
        <v>75803</v>
      </c>
      <c r="J13" s="85">
        <f>SUM(F13:I13)</f>
        <v>269741</v>
      </c>
      <c r="K13" s="8">
        <v>91489</v>
      </c>
      <c r="L13" s="51">
        <v>95906</v>
      </c>
      <c r="M13" s="51">
        <v>110892</v>
      </c>
      <c r="N13" s="51">
        <v>109042</v>
      </c>
      <c r="O13" s="85">
        <f>SUM(K13:N13)</f>
        <v>407329</v>
      </c>
      <c r="P13" s="26">
        <v>127225</v>
      </c>
      <c r="Q13" s="26">
        <v>138407</v>
      </c>
      <c r="R13" s="26">
        <v>153166</v>
      </c>
      <c r="S13" s="26">
        <v>159001</v>
      </c>
      <c r="T13" s="86">
        <f>P13+Q13+R13+S13</f>
        <v>577799</v>
      </c>
    </row>
    <row r="14" spans="1:21" x14ac:dyDescent="0.2">
      <c r="A14" s="33" t="s">
        <v>84</v>
      </c>
      <c r="B14" s="32"/>
      <c r="C14" s="32"/>
      <c r="D14" s="32"/>
      <c r="E14" s="8"/>
      <c r="F14" s="87">
        <f t="shared" ref="F14:O14" si="0">F9-SUM(F10:F13)</f>
        <v>97595</v>
      </c>
      <c r="G14" s="87">
        <f t="shared" si="0"/>
        <v>129600</v>
      </c>
      <c r="H14" s="87">
        <f t="shared" si="0"/>
        <v>110407</v>
      </c>
      <c r="I14" s="87">
        <f t="shared" si="0"/>
        <v>65046</v>
      </c>
      <c r="J14" s="88">
        <f t="shared" si="0"/>
        <v>402648</v>
      </c>
      <c r="K14" s="87">
        <f t="shared" si="0"/>
        <v>97456</v>
      </c>
      <c r="L14" s="87">
        <f t="shared" si="0"/>
        <v>74835.319550000131</v>
      </c>
      <c r="M14" s="87">
        <f t="shared" si="0"/>
        <v>73641</v>
      </c>
      <c r="N14" s="87">
        <f t="shared" si="0"/>
        <v>59894</v>
      </c>
      <c r="O14" s="88">
        <f t="shared" si="0"/>
        <v>305826.31955000013</v>
      </c>
      <c r="P14" s="87">
        <f>P9-SUM(P10:P13)</f>
        <v>49453</v>
      </c>
      <c r="Q14" s="87">
        <f>Q9-SUM(Q10:Q13)</f>
        <v>70370</v>
      </c>
      <c r="R14" s="87">
        <f>R9-SUM(R10:R13)</f>
        <v>106036</v>
      </c>
      <c r="S14" s="87">
        <f>S9-SUM(S10:S13)</f>
        <v>153934</v>
      </c>
      <c r="T14" s="88">
        <f>T9-SUM(T10:T13)</f>
        <v>379793</v>
      </c>
    </row>
    <row r="15" spans="1:21" x14ac:dyDescent="0.2">
      <c r="A15" s="33" t="s">
        <v>85</v>
      </c>
      <c r="B15" s="32"/>
      <c r="C15" s="32"/>
      <c r="D15" s="32"/>
      <c r="E15" s="2"/>
      <c r="F15" s="8"/>
      <c r="G15" s="8"/>
      <c r="H15" s="8"/>
      <c r="I15" s="8"/>
      <c r="J15" s="85"/>
      <c r="K15" s="8"/>
      <c r="L15" s="8"/>
      <c r="M15" s="8"/>
      <c r="N15" s="8"/>
      <c r="O15" s="85"/>
      <c r="P15" s="8"/>
      <c r="Q15" s="8"/>
      <c r="R15" s="8"/>
      <c r="S15" s="8"/>
      <c r="T15" s="85"/>
    </row>
    <row r="16" spans="1:21" x14ac:dyDescent="0.2">
      <c r="A16" s="33"/>
      <c r="B16" s="32" t="s">
        <v>86</v>
      </c>
      <c r="C16" s="32"/>
      <c r="D16" s="32"/>
      <c r="E16" s="2"/>
      <c r="F16" s="8">
        <v>-10052</v>
      </c>
      <c r="G16" s="8">
        <v>-13328</v>
      </c>
      <c r="H16" s="8">
        <v>-13486</v>
      </c>
      <c r="I16" s="8">
        <v>-13353</v>
      </c>
      <c r="J16" s="85">
        <f>SUM(F16:I16)</f>
        <v>-50219</v>
      </c>
      <c r="K16" s="8">
        <v>-26737</v>
      </c>
      <c r="L16" s="8">
        <v>-35217</v>
      </c>
      <c r="M16" s="8">
        <v>-35333</v>
      </c>
      <c r="N16" s="8">
        <v>-35429</v>
      </c>
      <c r="O16" s="85">
        <f>SUM(K16:N16)</f>
        <v>-132716</v>
      </c>
      <c r="P16" s="8">
        <v>-35537</v>
      </c>
      <c r="Q16" s="8">
        <v>-35455</v>
      </c>
      <c r="R16" s="8">
        <v>-35536</v>
      </c>
      <c r="S16" s="8">
        <v>-43586</v>
      </c>
      <c r="T16" s="86">
        <f>P16+Q16+R16+S16</f>
        <v>-150114</v>
      </c>
    </row>
    <row r="17" spans="1:20" s="2" customFormat="1" x14ac:dyDescent="0.2">
      <c r="A17" s="33"/>
      <c r="B17" s="32" t="s">
        <v>87</v>
      </c>
      <c r="C17" s="32"/>
      <c r="D17" s="32"/>
      <c r="E17" s="8"/>
      <c r="F17" s="8">
        <v>1401</v>
      </c>
      <c r="G17" s="8">
        <v>1100</v>
      </c>
      <c r="H17" s="8">
        <v>616</v>
      </c>
      <c r="I17" s="8">
        <v>-6177</v>
      </c>
      <c r="J17" s="85">
        <f>SUM(F17:I17)</f>
        <v>-3060</v>
      </c>
      <c r="K17" s="8">
        <v>-32293</v>
      </c>
      <c r="L17" s="8">
        <v>872</v>
      </c>
      <c r="M17" s="8">
        <v>3930</v>
      </c>
      <c r="N17" s="8">
        <v>-3734</v>
      </c>
      <c r="O17" s="85">
        <f>SUM(K17:N17)</f>
        <v>-31225</v>
      </c>
      <c r="P17" s="8">
        <v>25963</v>
      </c>
      <c r="Q17" s="8">
        <v>16317</v>
      </c>
      <c r="R17" s="8">
        <v>8627</v>
      </c>
      <c r="S17" s="8">
        <v>-20079</v>
      </c>
      <c r="T17" s="86">
        <f>P17+Q17+R17+S17</f>
        <v>30828</v>
      </c>
    </row>
    <row r="18" spans="1:20" x14ac:dyDescent="0.2">
      <c r="A18" s="33" t="s">
        <v>88</v>
      </c>
      <c r="B18" s="33"/>
      <c r="C18" s="33"/>
      <c r="D18" s="33"/>
      <c r="E18" s="8"/>
      <c r="F18" s="87">
        <f t="shared" ref="F18:T18" si="1">SUM(F14:F17)</f>
        <v>88944</v>
      </c>
      <c r="G18" s="87">
        <f t="shared" si="1"/>
        <v>117372</v>
      </c>
      <c r="H18" s="87">
        <f t="shared" si="1"/>
        <v>97537</v>
      </c>
      <c r="I18" s="87">
        <f t="shared" si="1"/>
        <v>45516</v>
      </c>
      <c r="J18" s="88">
        <f t="shared" si="1"/>
        <v>349369</v>
      </c>
      <c r="K18" s="87">
        <f t="shared" si="1"/>
        <v>38426</v>
      </c>
      <c r="L18" s="87">
        <f t="shared" si="1"/>
        <v>40490.319550000131</v>
      </c>
      <c r="M18" s="87">
        <f t="shared" si="1"/>
        <v>42238</v>
      </c>
      <c r="N18" s="87">
        <f t="shared" si="1"/>
        <v>20731</v>
      </c>
      <c r="O18" s="88">
        <f t="shared" si="1"/>
        <v>141885.31955000013</v>
      </c>
      <c r="P18" s="87">
        <f t="shared" si="1"/>
        <v>39879</v>
      </c>
      <c r="Q18" s="87">
        <f t="shared" si="1"/>
        <v>51232</v>
      </c>
      <c r="R18" s="87">
        <f t="shared" ref="R18:S18" si="2">SUM(R14:R17)</f>
        <v>79127</v>
      </c>
      <c r="S18" s="87">
        <f t="shared" si="2"/>
        <v>90269</v>
      </c>
      <c r="T18" s="88">
        <f t="shared" si="1"/>
        <v>260507</v>
      </c>
    </row>
    <row r="19" spans="1:20" x14ac:dyDescent="0.2">
      <c r="A19" s="33" t="s">
        <v>89</v>
      </c>
      <c r="B19" s="32"/>
      <c r="C19" s="32"/>
      <c r="D19" s="32"/>
      <c r="E19" s="8"/>
      <c r="F19" s="89">
        <v>35829</v>
      </c>
      <c r="G19" s="89">
        <v>46354</v>
      </c>
      <c r="H19" s="89">
        <v>38242</v>
      </c>
      <c r="I19" s="89">
        <v>-37855</v>
      </c>
      <c r="J19" s="85">
        <f>SUM(F19:I19)</f>
        <v>82570</v>
      </c>
      <c r="K19" s="89">
        <v>14730</v>
      </c>
      <c r="L19" s="90">
        <v>14155</v>
      </c>
      <c r="M19" s="90">
        <v>12806</v>
      </c>
      <c r="N19" s="26">
        <v>-22447</v>
      </c>
      <c r="O19" s="85">
        <f>SUM(K19:N19)</f>
        <v>19244</v>
      </c>
      <c r="P19" s="89">
        <v>12221</v>
      </c>
      <c r="Q19" s="89">
        <v>10477</v>
      </c>
      <c r="R19" s="89">
        <v>27610</v>
      </c>
      <c r="S19" s="89">
        <v>23521</v>
      </c>
      <c r="T19" s="86">
        <f>P19+Q19+R19+S19</f>
        <v>73829</v>
      </c>
    </row>
    <row r="20" spans="1:20" ht="15" thickBot="1" x14ac:dyDescent="0.25">
      <c r="A20" s="33" t="s">
        <v>43</v>
      </c>
      <c r="B20" s="33"/>
      <c r="C20" s="33"/>
      <c r="D20" s="33"/>
      <c r="E20" s="6"/>
      <c r="F20" s="91">
        <f t="shared" ref="F20:Q20" si="3">F18-F19</f>
        <v>53115</v>
      </c>
      <c r="G20" s="91">
        <f t="shared" si="3"/>
        <v>71018</v>
      </c>
      <c r="H20" s="91">
        <f t="shared" si="3"/>
        <v>59295</v>
      </c>
      <c r="I20" s="91">
        <f t="shared" si="3"/>
        <v>83371</v>
      </c>
      <c r="J20" s="92">
        <f t="shared" si="3"/>
        <v>266799</v>
      </c>
      <c r="K20" s="91">
        <f t="shared" si="3"/>
        <v>23696</v>
      </c>
      <c r="L20" s="91">
        <f t="shared" si="3"/>
        <v>26335.319550000131</v>
      </c>
      <c r="M20" s="91">
        <f t="shared" si="3"/>
        <v>29432</v>
      </c>
      <c r="N20" s="91">
        <f t="shared" si="3"/>
        <v>43178</v>
      </c>
      <c r="O20" s="92">
        <f t="shared" si="3"/>
        <v>122641.31955000013</v>
      </c>
      <c r="P20" s="91">
        <f t="shared" si="3"/>
        <v>27658</v>
      </c>
      <c r="Q20" s="91">
        <f t="shared" si="3"/>
        <v>40755</v>
      </c>
      <c r="R20" s="91">
        <f t="shared" ref="R20:S20" si="4">R18-R19</f>
        <v>51517</v>
      </c>
      <c r="S20" s="91">
        <f t="shared" si="4"/>
        <v>66748</v>
      </c>
      <c r="T20" s="92">
        <f>T18-T19</f>
        <v>186678</v>
      </c>
    </row>
    <row r="21" spans="1:20" x14ac:dyDescent="0.2">
      <c r="A21" s="33" t="s">
        <v>90</v>
      </c>
      <c r="B21" s="33"/>
      <c r="C21" s="33"/>
      <c r="D21" s="33"/>
      <c r="E21" s="2"/>
      <c r="F21" s="93"/>
      <c r="G21" s="93"/>
      <c r="H21" s="93"/>
      <c r="I21" s="93"/>
      <c r="J21" s="94"/>
      <c r="K21" s="93"/>
      <c r="L21" s="93"/>
      <c r="M21" s="93"/>
      <c r="N21" s="93"/>
      <c r="O21" s="94"/>
      <c r="P21" s="93"/>
      <c r="Q21" s="93"/>
      <c r="R21" s="93"/>
      <c r="S21" s="93"/>
      <c r="T21" s="94"/>
    </row>
    <row r="22" spans="1:20" x14ac:dyDescent="0.2">
      <c r="A22" s="33"/>
      <c r="B22" s="33" t="s">
        <v>91</v>
      </c>
      <c r="C22" s="33"/>
      <c r="D22" s="33"/>
      <c r="E22" s="95"/>
      <c r="F22" s="95">
        <v>0.13</v>
      </c>
      <c r="G22" s="95">
        <v>0.17</v>
      </c>
      <c r="H22" s="95">
        <v>0.14000000000000001</v>
      </c>
      <c r="I22" s="95">
        <v>0.2</v>
      </c>
      <c r="J22" s="96">
        <v>0.63</v>
      </c>
      <c r="K22" s="95">
        <v>0.06</v>
      </c>
      <c r="L22" s="95">
        <v>0.06</v>
      </c>
      <c r="M22" s="95">
        <v>7.0000000000000007E-2</v>
      </c>
      <c r="N22" s="95">
        <v>0.1</v>
      </c>
      <c r="O22" s="96">
        <v>0.28999999999999998</v>
      </c>
      <c r="P22" s="95">
        <v>0.06</v>
      </c>
      <c r="Q22" s="95">
        <f>Q20/Q25</f>
        <v>9.5114625317690549E-2</v>
      </c>
      <c r="R22" s="95">
        <f>R20/R25</f>
        <v>0.12010388471966746</v>
      </c>
      <c r="S22" s="95">
        <f>S20/S25</f>
        <v>0.15532254536485021</v>
      </c>
      <c r="T22" s="96">
        <f>T20/T25</f>
        <v>0.43532747853421699</v>
      </c>
    </row>
    <row r="23" spans="1:20" x14ac:dyDescent="0.2">
      <c r="A23" s="33"/>
      <c r="B23" s="33" t="s">
        <v>92</v>
      </c>
      <c r="C23" s="33"/>
      <c r="D23" s="33"/>
      <c r="E23" s="95"/>
      <c r="F23" s="95">
        <v>0.12</v>
      </c>
      <c r="G23" s="95">
        <v>0.16</v>
      </c>
      <c r="H23" s="95">
        <v>0.14000000000000001</v>
      </c>
      <c r="I23" s="95">
        <v>0.19</v>
      </c>
      <c r="J23" s="96">
        <v>0.62</v>
      </c>
      <c r="K23" s="95">
        <v>0.05</v>
      </c>
      <c r="L23" s="95">
        <v>0.06</v>
      </c>
      <c r="M23" s="95">
        <v>7.0000000000000007E-2</v>
      </c>
      <c r="N23" s="95">
        <v>0.1</v>
      </c>
      <c r="O23" s="96">
        <v>0.28000000000000003</v>
      </c>
      <c r="P23" s="95">
        <v>0.06</v>
      </c>
      <c r="Q23" s="95">
        <f>Q20/Q26</f>
        <v>9.3015241216558561E-2</v>
      </c>
      <c r="R23" s="95">
        <f>R20/R26</f>
        <v>0.11751435369044387</v>
      </c>
      <c r="S23" s="95">
        <f>S20/S26</f>
        <v>0.15167828242774331</v>
      </c>
      <c r="T23" s="96">
        <f>T20/T26</f>
        <v>0.4255719796102605</v>
      </c>
    </row>
    <row r="24" spans="1:20" x14ac:dyDescent="0.2">
      <c r="A24" s="33" t="s">
        <v>93</v>
      </c>
      <c r="B24" s="33"/>
      <c r="C24" s="33"/>
      <c r="D24" s="33"/>
      <c r="E24" s="2"/>
      <c r="F24" s="97"/>
      <c r="G24" s="97"/>
      <c r="H24" s="97"/>
      <c r="I24" s="97"/>
      <c r="J24" s="29"/>
      <c r="K24" s="97"/>
      <c r="L24" s="97"/>
      <c r="M24" s="97"/>
      <c r="N24" s="97"/>
      <c r="O24" s="29"/>
      <c r="P24" s="97"/>
      <c r="Q24" s="97"/>
      <c r="R24" s="97"/>
      <c r="S24" s="97"/>
      <c r="T24" s="82"/>
    </row>
    <row r="25" spans="1:20" x14ac:dyDescent="0.2">
      <c r="A25" s="33"/>
      <c r="B25" s="33" t="s">
        <v>91</v>
      </c>
      <c r="C25" s="33"/>
      <c r="D25" s="33"/>
      <c r="E25" s="97"/>
      <c r="F25" s="97">
        <v>418717</v>
      </c>
      <c r="G25" s="97">
        <v>419974</v>
      </c>
      <c r="H25" s="97">
        <v>421194</v>
      </c>
      <c r="I25" s="97">
        <v>422244</v>
      </c>
      <c r="J25" s="98">
        <v>420544</v>
      </c>
      <c r="K25" s="97">
        <v>423624</v>
      </c>
      <c r="L25" s="97">
        <v>425340</v>
      </c>
      <c r="M25" s="97">
        <v>426869</v>
      </c>
      <c r="N25" s="97">
        <v>427668</v>
      </c>
      <c r="O25" s="98">
        <v>425889</v>
      </c>
      <c r="P25" s="97">
        <v>428117</v>
      </c>
      <c r="Q25" s="97">
        <v>428483</v>
      </c>
      <c r="R25" s="97">
        <v>428937</v>
      </c>
      <c r="S25" s="97">
        <v>429738</v>
      </c>
      <c r="T25" s="99">
        <v>428822</v>
      </c>
    </row>
    <row r="26" spans="1:20" x14ac:dyDescent="0.2">
      <c r="A26" s="33"/>
      <c r="B26" s="33" t="s">
        <v>92</v>
      </c>
      <c r="C26" s="33"/>
      <c r="D26" s="33"/>
      <c r="E26" s="97"/>
      <c r="F26" s="97">
        <v>430835</v>
      </c>
      <c r="G26" s="97">
        <v>431441</v>
      </c>
      <c r="H26" s="97">
        <v>432742</v>
      </c>
      <c r="I26" s="97">
        <v>432514</v>
      </c>
      <c r="J26" s="98">
        <v>431894</v>
      </c>
      <c r="K26" s="97">
        <v>433809</v>
      </c>
      <c r="L26" s="97">
        <v>436097</v>
      </c>
      <c r="M26" s="97">
        <v>437606</v>
      </c>
      <c r="N26" s="97">
        <v>438257</v>
      </c>
      <c r="O26" s="98">
        <v>436456</v>
      </c>
      <c r="P26" s="97">
        <v>437993</v>
      </c>
      <c r="Q26" s="97">
        <v>438154</v>
      </c>
      <c r="R26" s="97">
        <v>438389</v>
      </c>
      <c r="S26" s="97">
        <v>440063</v>
      </c>
      <c r="T26" s="99">
        <v>438652</v>
      </c>
    </row>
    <row r="27" spans="1:20" x14ac:dyDescent="0.2">
      <c r="A27" s="33"/>
      <c r="B27" s="33"/>
      <c r="C27" s="33"/>
      <c r="D27" s="33"/>
      <c r="E27" s="97"/>
      <c r="F27" s="97"/>
      <c r="J27" s="100"/>
      <c r="K27" s="97"/>
      <c r="O27" s="100"/>
    </row>
    <row r="28" spans="1:20" x14ac:dyDescent="0.2">
      <c r="A28" s="101"/>
      <c r="B28" s="102"/>
      <c r="C28" s="33"/>
      <c r="D28" s="33"/>
      <c r="E28" s="97"/>
      <c r="F28" s="97"/>
      <c r="J28" s="100"/>
      <c r="K28" s="97"/>
      <c r="O28" s="100"/>
    </row>
    <row r="29" spans="1:20" x14ac:dyDescent="0.2">
      <c r="A29" s="2"/>
      <c r="B29" s="2"/>
      <c r="C29" s="2"/>
      <c r="D29" s="2"/>
      <c r="E29" s="2"/>
    </row>
  </sheetData>
  <mergeCells count="3">
    <mergeCell ref="F5:I5"/>
    <mergeCell ref="K5:N5"/>
    <mergeCell ref="P5:S5"/>
  </mergeCells>
  <phoneticPr fontId="16" type="noConversion"/>
  <pageMargins left="0.35" right="0.24" top="0.27" bottom="0.75" header="0.17" footer="0.3"/>
  <pageSetup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758"/>
  <sheetViews>
    <sheetView view="pageBreakPreview" zoomScale="130" zoomScaleNormal="130" zoomScaleSheetLayoutView="100" zoomScalePageLayoutView="130" workbookViewId="0">
      <pane xSplit="7" topLeftCell="H1" activePane="topRight" state="frozen"/>
      <selection pane="topRight" activeCell="T43" sqref="T43"/>
    </sheetView>
  </sheetViews>
  <sheetFormatPr baseColWidth="10" defaultColWidth="1.5" defaultRowHeight="14" x14ac:dyDescent="0.2"/>
  <cols>
    <col min="1" max="5" width="1.5" style="1" customWidth="1"/>
    <col min="6" max="6" width="1.33203125" style="1" customWidth="1"/>
    <col min="7" max="7" width="51.1640625" style="1" customWidth="1"/>
    <col min="8" max="11" width="12" style="1" customWidth="1"/>
    <col min="12" max="12" width="18.5" style="39" bestFit="1" customWidth="1"/>
    <col min="13" max="16" width="12" style="1" customWidth="1"/>
    <col min="17" max="17" width="18.5" style="39" bestFit="1" customWidth="1"/>
    <col min="18" max="21" width="12.33203125" style="1" customWidth="1"/>
    <col min="22" max="22" width="16.1640625" style="1" customWidth="1"/>
    <col min="23" max="227" width="9.1640625" style="1" customWidth="1"/>
    <col min="228" max="16384" width="1.5" style="1"/>
  </cols>
  <sheetData>
    <row r="1" spans="1:23" ht="16" x14ac:dyDescent="0.2">
      <c r="A1" s="37" t="s">
        <v>38</v>
      </c>
      <c r="B1" s="36"/>
      <c r="C1" s="36"/>
      <c r="D1" s="36"/>
      <c r="E1" s="36"/>
      <c r="F1" s="36"/>
      <c r="G1" s="2"/>
    </row>
    <row r="2" spans="1:23" ht="16" x14ac:dyDescent="0.2">
      <c r="A2" s="37" t="s">
        <v>39</v>
      </c>
      <c r="B2" s="36"/>
      <c r="C2" s="36"/>
      <c r="D2" s="36"/>
      <c r="E2" s="36"/>
      <c r="F2" s="36"/>
      <c r="G2" s="2"/>
    </row>
    <row r="3" spans="1:23" x14ac:dyDescent="0.2">
      <c r="A3" s="18" t="s">
        <v>36</v>
      </c>
      <c r="B3" s="36"/>
      <c r="C3" s="36"/>
      <c r="D3" s="36"/>
      <c r="E3" s="36"/>
      <c r="F3" s="36"/>
      <c r="G3" s="2"/>
    </row>
    <row r="4" spans="1:23" x14ac:dyDescent="0.2">
      <c r="A4" s="25" t="s">
        <v>35</v>
      </c>
      <c r="B4" s="33"/>
      <c r="C4" s="33"/>
      <c r="D4" s="33"/>
      <c r="E4" s="32"/>
      <c r="F4" s="32"/>
      <c r="G4" s="2"/>
    </row>
    <row r="5" spans="1:23" ht="12.75" customHeight="1" x14ac:dyDescent="0.2">
      <c r="A5" s="25"/>
      <c r="B5" s="33"/>
      <c r="C5" s="33"/>
      <c r="D5" s="33"/>
      <c r="E5" s="32"/>
      <c r="F5" s="32"/>
      <c r="G5" s="2"/>
      <c r="H5" s="144" t="s">
        <v>40</v>
      </c>
      <c r="I5" s="144"/>
      <c r="J5" s="144"/>
      <c r="K5" s="144"/>
      <c r="L5" s="41" t="s">
        <v>41</v>
      </c>
      <c r="M5" s="143" t="s">
        <v>40</v>
      </c>
      <c r="N5" s="143"/>
      <c r="O5" s="143"/>
      <c r="P5" s="143"/>
      <c r="Q5" s="41" t="s">
        <v>41</v>
      </c>
      <c r="R5" s="143" t="s">
        <v>40</v>
      </c>
      <c r="S5" s="143"/>
      <c r="T5" s="143"/>
      <c r="U5" s="143"/>
      <c r="V5" s="41" t="s">
        <v>41</v>
      </c>
      <c r="W5" s="42"/>
    </row>
    <row r="6" spans="1:23" x14ac:dyDescent="0.2">
      <c r="A6" s="43"/>
      <c r="B6" s="32"/>
      <c r="C6" s="32"/>
      <c r="D6" s="32"/>
      <c r="E6" s="32"/>
      <c r="F6" s="32"/>
      <c r="G6" s="2"/>
      <c r="H6" s="35" t="s">
        <v>32</v>
      </c>
      <c r="I6" s="35" t="s">
        <v>31</v>
      </c>
      <c r="J6" s="35" t="s">
        <v>30</v>
      </c>
      <c r="K6" s="35" t="s">
        <v>29</v>
      </c>
      <c r="L6" s="44" t="s">
        <v>29</v>
      </c>
      <c r="M6" s="35" t="s">
        <v>32</v>
      </c>
      <c r="N6" s="45" t="s">
        <v>31</v>
      </c>
      <c r="O6" s="45" t="s">
        <v>30</v>
      </c>
      <c r="P6" s="35" t="s">
        <v>29</v>
      </c>
      <c r="Q6" s="44" t="s">
        <v>29</v>
      </c>
      <c r="R6" s="35" t="s">
        <v>32</v>
      </c>
      <c r="S6" s="35" t="s">
        <v>31</v>
      </c>
      <c r="T6" s="35" t="s">
        <v>30</v>
      </c>
      <c r="U6" s="35" t="s">
        <v>29</v>
      </c>
      <c r="V6" s="44" t="s">
        <v>29</v>
      </c>
    </row>
    <row r="7" spans="1:23" x14ac:dyDescent="0.2">
      <c r="A7" s="43"/>
      <c r="B7" s="32"/>
      <c r="C7" s="32"/>
      <c r="D7" s="32"/>
      <c r="E7" s="32"/>
      <c r="F7" s="32"/>
      <c r="G7" s="2"/>
      <c r="H7" s="31">
        <v>2014</v>
      </c>
      <c r="I7" s="31">
        <v>2014</v>
      </c>
      <c r="J7" s="31">
        <v>2014</v>
      </c>
      <c r="K7" s="31">
        <v>2014</v>
      </c>
      <c r="L7" s="30">
        <v>2014</v>
      </c>
      <c r="M7" s="31">
        <v>2015</v>
      </c>
      <c r="N7" s="31">
        <v>2015</v>
      </c>
      <c r="O7" s="31">
        <v>2015</v>
      </c>
      <c r="P7" s="31">
        <v>2015</v>
      </c>
      <c r="Q7" s="30">
        <v>2015</v>
      </c>
      <c r="R7" s="31">
        <v>2016</v>
      </c>
      <c r="S7" s="31">
        <v>2016</v>
      </c>
      <c r="T7" s="40">
        <v>2016</v>
      </c>
      <c r="U7" s="138">
        <v>2016</v>
      </c>
      <c r="V7" s="30">
        <v>2016</v>
      </c>
    </row>
    <row r="8" spans="1:23" x14ac:dyDescent="0.2">
      <c r="A8" s="46" t="s">
        <v>42</v>
      </c>
      <c r="B8" s="5"/>
      <c r="C8" s="5"/>
      <c r="D8" s="5"/>
      <c r="E8" s="3"/>
      <c r="F8" s="3"/>
      <c r="G8" s="2"/>
      <c r="L8" s="29"/>
      <c r="Q8" s="29"/>
      <c r="V8" s="29"/>
    </row>
    <row r="9" spans="1:23" x14ac:dyDescent="0.2">
      <c r="A9" s="18"/>
      <c r="B9" s="3" t="s">
        <v>43</v>
      </c>
      <c r="C9" s="3"/>
      <c r="D9" s="3"/>
      <c r="E9" s="3"/>
      <c r="F9" s="3"/>
      <c r="G9" s="2"/>
      <c r="H9" s="47">
        <v>53115</v>
      </c>
      <c r="I9" s="48">
        <v>71018</v>
      </c>
      <c r="J9" s="48">
        <v>59295</v>
      </c>
      <c r="K9" s="48">
        <v>83371</v>
      </c>
      <c r="L9" s="49">
        <f>SUM(H9:K9)</f>
        <v>266799</v>
      </c>
      <c r="M9" s="47">
        <v>23696</v>
      </c>
      <c r="N9" s="50">
        <v>26335.319550000131</v>
      </c>
      <c r="O9" s="51">
        <v>29432</v>
      </c>
      <c r="P9" s="51">
        <v>43178</v>
      </c>
      <c r="Q9" s="49">
        <f>SUM(M9:P9)</f>
        <v>122641.31955000013</v>
      </c>
      <c r="R9" s="52">
        <v>27658</v>
      </c>
      <c r="S9" s="52">
        <v>40755</v>
      </c>
      <c r="T9" s="52">
        <v>51517</v>
      </c>
      <c r="U9" s="139">
        <v>66748</v>
      </c>
      <c r="V9" s="53">
        <f>SUM(R9:U9)</f>
        <v>186678</v>
      </c>
    </row>
    <row r="10" spans="1:23" x14ac:dyDescent="0.2">
      <c r="A10" s="43"/>
      <c r="B10" s="3" t="s">
        <v>44</v>
      </c>
      <c r="C10" s="3"/>
      <c r="D10" s="3"/>
      <c r="E10" s="3"/>
      <c r="F10" s="3"/>
      <c r="G10" s="2"/>
      <c r="H10" s="54"/>
      <c r="I10" s="54"/>
      <c r="J10" s="54"/>
      <c r="K10" s="54"/>
      <c r="L10" s="55"/>
      <c r="M10" s="54"/>
      <c r="N10" s="54"/>
      <c r="O10" s="54"/>
      <c r="P10" s="54"/>
      <c r="Q10" s="55"/>
      <c r="R10" s="54"/>
      <c r="S10" s="54"/>
      <c r="T10" s="54"/>
      <c r="U10" s="54"/>
      <c r="V10" s="55"/>
    </row>
    <row r="11" spans="1:23" x14ac:dyDescent="0.2">
      <c r="A11" s="43"/>
      <c r="B11" s="3"/>
      <c r="C11" s="3" t="s">
        <v>45</v>
      </c>
      <c r="D11" s="3"/>
      <c r="E11" s="3"/>
      <c r="F11" s="3"/>
      <c r="G11" s="2"/>
      <c r="H11" s="54"/>
      <c r="I11" s="54"/>
      <c r="J11" s="54"/>
      <c r="K11" s="54"/>
      <c r="L11" s="55"/>
      <c r="M11" s="54"/>
      <c r="N11" s="54"/>
      <c r="O11" s="54"/>
      <c r="P11" s="54"/>
      <c r="Q11" s="55"/>
      <c r="R11" s="54"/>
      <c r="S11" s="54"/>
      <c r="T11" s="54"/>
      <c r="U11" s="54"/>
      <c r="V11" s="55"/>
    </row>
    <row r="12" spans="1:23" x14ac:dyDescent="0.2">
      <c r="A12" s="43"/>
      <c r="B12" s="3"/>
      <c r="C12" s="3"/>
      <c r="D12" s="3" t="s">
        <v>46</v>
      </c>
      <c r="E12" s="3"/>
      <c r="F12" s="3"/>
      <c r="G12" s="2"/>
      <c r="H12" s="54">
        <v>-750386</v>
      </c>
      <c r="I12" s="54">
        <v>-822058</v>
      </c>
      <c r="J12" s="54">
        <v>-1186753</v>
      </c>
      <c r="K12" s="54">
        <v>-1013822</v>
      </c>
      <c r="L12" s="55">
        <f t="shared" ref="L12:L20" si="0">SUM(H12:K12)</f>
        <v>-3773019</v>
      </c>
      <c r="M12" s="54">
        <v>-1640217</v>
      </c>
      <c r="N12" s="54">
        <v>-1276643</v>
      </c>
      <c r="O12" s="54">
        <v>-1304466</v>
      </c>
      <c r="P12" s="54">
        <v>-1550326</v>
      </c>
      <c r="Q12" s="55">
        <f t="shared" ref="Q12:Q20" si="1">SUM(M12:P12)</f>
        <v>-5771652</v>
      </c>
      <c r="R12" s="54">
        <v>-2316599</v>
      </c>
      <c r="S12" s="54">
        <v>-1791766</v>
      </c>
      <c r="T12" s="54">
        <v>-2442080</v>
      </c>
      <c r="U12" s="139">
        <v>-2102841</v>
      </c>
      <c r="V12" s="55">
        <f>SUM(R12:U12)</f>
        <v>-8653286</v>
      </c>
    </row>
    <row r="13" spans="1:23" x14ac:dyDescent="0.2">
      <c r="A13" s="43"/>
      <c r="B13" s="3"/>
      <c r="C13" s="3"/>
      <c r="D13" s="3" t="s">
        <v>47</v>
      </c>
      <c r="E13" s="3"/>
      <c r="F13" s="3"/>
      <c r="G13" s="2"/>
      <c r="H13" s="54">
        <v>42244</v>
      </c>
      <c r="I13" s="54">
        <v>78359</v>
      </c>
      <c r="J13" s="54">
        <v>346752</v>
      </c>
      <c r="K13" s="54">
        <v>125770</v>
      </c>
      <c r="L13" s="55">
        <f t="shared" si="0"/>
        <v>593125</v>
      </c>
      <c r="M13" s="54">
        <v>626325</v>
      </c>
      <c r="N13" s="54">
        <v>191154</v>
      </c>
      <c r="O13" s="54">
        <v>104684</v>
      </c>
      <c r="P13" s="54">
        <v>240250</v>
      </c>
      <c r="Q13" s="55">
        <f t="shared" si="1"/>
        <v>1162413</v>
      </c>
      <c r="R13" s="54">
        <v>905723</v>
      </c>
      <c r="S13" s="54">
        <v>238517</v>
      </c>
      <c r="T13" s="54">
        <v>529885</v>
      </c>
      <c r="U13" s="139">
        <v>98525</v>
      </c>
      <c r="V13" s="55">
        <f t="shared" ref="V13:V20" si="2">SUM(R13:U13)</f>
        <v>1772650</v>
      </c>
    </row>
    <row r="14" spans="1:23" x14ac:dyDescent="0.2">
      <c r="A14" s="43"/>
      <c r="B14" s="3"/>
      <c r="C14" s="3"/>
      <c r="D14" s="3" t="s">
        <v>48</v>
      </c>
      <c r="E14" s="3"/>
      <c r="F14" s="3"/>
      <c r="G14" s="2"/>
      <c r="H14" s="54">
        <v>600735</v>
      </c>
      <c r="I14" s="54">
        <v>639037</v>
      </c>
      <c r="J14" s="54">
        <v>686154</v>
      </c>
      <c r="K14" s="54">
        <v>730353</v>
      </c>
      <c r="L14" s="55">
        <f t="shared" si="0"/>
        <v>2656279</v>
      </c>
      <c r="M14" s="54">
        <v>749518</v>
      </c>
      <c r="N14" s="54">
        <v>822600</v>
      </c>
      <c r="O14" s="54">
        <v>871403</v>
      </c>
      <c r="P14" s="54">
        <v>961861</v>
      </c>
      <c r="Q14" s="55">
        <f t="shared" si="1"/>
        <v>3405382</v>
      </c>
      <c r="R14" s="54">
        <v>1058521</v>
      </c>
      <c r="S14" s="54">
        <v>1175361</v>
      </c>
      <c r="T14" s="54">
        <v>1224108</v>
      </c>
      <c r="U14" s="139">
        <v>1330508</v>
      </c>
      <c r="V14" s="55">
        <f t="shared" si="2"/>
        <v>4788498</v>
      </c>
    </row>
    <row r="15" spans="1:23" x14ac:dyDescent="0.2">
      <c r="A15" s="43"/>
      <c r="B15" s="3"/>
      <c r="C15" s="3"/>
      <c r="D15" s="3" t="s">
        <v>49</v>
      </c>
      <c r="E15" s="3"/>
      <c r="F15" s="3"/>
      <c r="G15" s="2"/>
      <c r="H15" s="54">
        <v>16121</v>
      </c>
      <c r="I15" s="54">
        <v>16923</v>
      </c>
      <c r="J15" s="54">
        <v>18269</v>
      </c>
      <c r="K15" s="54">
        <v>20178</v>
      </c>
      <c r="L15" s="55">
        <f t="shared" si="0"/>
        <v>71491</v>
      </c>
      <c r="M15" s="54">
        <v>21185</v>
      </c>
      <c r="N15" s="54">
        <v>20813</v>
      </c>
      <c r="O15" s="54">
        <v>18589</v>
      </c>
      <c r="P15" s="54">
        <v>18793</v>
      </c>
      <c r="Q15" s="55">
        <f t="shared" si="1"/>
        <v>79380</v>
      </c>
      <c r="R15" s="54">
        <v>20441</v>
      </c>
      <c r="S15" s="54">
        <v>20021</v>
      </c>
      <c r="T15" s="54">
        <v>19284</v>
      </c>
      <c r="U15" s="139">
        <v>19206</v>
      </c>
      <c r="V15" s="55">
        <f t="shared" si="2"/>
        <v>78952</v>
      </c>
    </row>
    <row r="16" spans="1:23" x14ac:dyDescent="0.2">
      <c r="A16" s="43"/>
      <c r="B16" s="3"/>
      <c r="C16" s="3"/>
      <c r="D16" s="3" t="s">
        <v>50</v>
      </c>
      <c r="E16" s="3"/>
      <c r="F16" s="3"/>
      <c r="G16" s="2"/>
      <c r="H16" s="54">
        <v>12382</v>
      </c>
      <c r="I16" s="54">
        <v>12977</v>
      </c>
      <c r="J16" s="54">
        <v>14357</v>
      </c>
      <c r="K16" s="54">
        <v>14312</v>
      </c>
      <c r="L16" s="55">
        <f t="shared" si="0"/>
        <v>54028</v>
      </c>
      <c r="M16" s="54">
        <v>15167</v>
      </c>
      <c r="N16" s="54">
        <v>15581</v>
      </c>
      <c r="O16" s="54">
        <v>16047</v>
      </c>
      <c r="P16" s="54">
        <v>15488</v>
      </c>
      <c r="Q16" s="55">
        <f t="shared" si="1"/>
        <v>62283</v>
      </c>
      <c r="R16" s="54">
        <v>14798</v>
      </c>
      <c r="S16" s="54">
        <v>14131</v>
      </c>
      <c r="T16" s="54">
        <v>14410</v>
      </c>
      <c r="U16" s="139">
        <v>14189</v>
      </c>
      <c r="V16" s="55">
        <f t="shared" si="2"/>
        <v>57528</v>
      </c>
    </row>
    <row r="17" spans="1:22" x14ac:dyDescent="0.2">
      <c r="A17" s="25"/>
      <c r="B17" s="3"/>
      <c r="C17" s="3"/>
      <c r="D17" s="3" t="s">
        <v>51</v>
      </c>
      <c r="E17" s="3"/>
      <c r="F17" s="3"/>
      <c r="G17" s="2"/>
      <c r="H17" s="54">
        <v>25825</v>
      </c>
      <c r="I17" s="54">
        <v>29285</v>
      </c>
      <c r="J17" s="54">
        <v>29878</v>
      </c>
      <c r="K17" s="54">
        <v>30251</v>
      </c>
      <c r="L17" s="55">
        <f t="shared" si="0"/>
        <v>115239</v>
      </c>
      <c r="M17" s="54">
        <v>27441</v>
      </c>
      <c r="N17" s="54">
        <v>28590</v>
      </c>
      <c r="O17" s="54">
        <v>32834</v>
      </c>
      <c r="P17" s="54">
        <v>35860</v>
      </c>
      <c r="Q17" s="55">
        <f t="shared" si="1"/>
        <v>124725</v>
      </c>
      <c r="R17" s="54">
        <v>42422</v>
      </c>
      <c r="S17" s="54">
        <v>44112</v>
      </c>
      <c r="T17" s="54">
        <v>43495</v>
      </c>
      <c r="U17" s="139">
        <v>43646</v>
      </c>
      <c r="V17" s="55">
        <f t="shared" si="2"/>
        <v>173675</v>
      </c>
    </row>
    <row r="18" spans="1:22" x14ac:dyDescent="0.2">
      <c r="A18" s="25"/>
      <c r="B18" s="3"/>
      <c r="C18" s="3"/>
      <c r="D18" s="3" t="s">
        <v>52</v>
      </c>
      <c r="E18" s="3"/>
      <c r="F18" s="3"/>
      <c r="G18" s="2"/>
      <c r="H18" s="54">
        <v>-32732</v>
      </c>
      <c r="I18" s="54">
        <v>-14628</v>
      </c>
      <c r="J18" s="54">
        <v>-21060</v>
      </c>
      <c r="K18" s="54">
        <v>-20921</v>
      </c>
      <c r="L18" s="55">
        <f t="shared" si="0"/>
        <v>-89341</v>
      </c>
      <c r="M18" s="54">
        <v>-29001</v>
      </c>
      <c r="N18" s="54">
        <v>-39427</v>
      </c>
      <c r="O18" s="54">
        <v>-37726</v>
      </c>
      <c r="P18" s="54">
        <v>25683</v>
      </c>
      <c r="Q18" s="55">
        <f t="shared" si="1"/>
        <v>-80471</v>
      </c>
      <c r="R18" s="54">
        <v>-11316</v>
      </c>
      <c r="S18" s="54">
        <v>-13323</v>
      </c>
      <c r="T18" s="54">
        <v>-12762</v>
      </c>
      <c r="U18" s="139">
        <v>-27720</v>
      </c>
      <c r="V18" s="55">
        <f t="shared" si="2"/>
        <v>-65121</v>
      </c>
    </row>
    <row r="19" spans="1:22" x14ac:dyDescent="0.2">
      <c r="A19" s="18"/>
      <c r="B19" s="3"/>
      <c r="C19" s="3"/>
      <c r="D19" s="3" t="s">
        <v>53</v>
      </c>
      <c r="E19" s="3"/>
      <c r="F19" s="3"/>
      <c r="G19" s="2"/>
      <c r="H19" s="54">
        <v>2196</v>
      </c>
      <c r="I19" s="54">
        <v>3251</v>
      </c>
      <c r="J19" s="54">
        <v>3360</v>
      </c>
      <c r="K19" s="54">
        <v>6475</v>
      </c>
      <c r="L19" s="55">
        <f t="shared" si="0"/>
        <v>15282</v>
      </c>
      <c r="M19" s="54">
        <v>6306</v>
      </c>
      <c r="N19" s="54">
        <v>6682</v>
      </c>
      <c r="O19" s="54">
        <v>10866</v>
      </c>
      <c r="P19" s="54">
        <v>7774</v>
      </c>
      <c r="Q19" s="55">
        <f t="shared" si="1"/>
        <v>31628</v>
      </c>
      <c r="R19" s="54">
        <v>12757</v>
      </c>
      <c r="S19" s="54">
        <v>9040</v>
      </c>
      <c r="T19" s="54">
        <v>9682</v>
      </c>
      <c r="U19" s="139">
        <v>9430</v>
      </c>
      <c r="V19" s="55">
        <f t="shared" si="2"/>
        <v>40909</v>
      </c>
    </row>
    <row r="20" spans="1:22" x14ac:dyDescent="0.2">
      <c r="A20" s="18"/>
      <c r="B20" s="3"/>
      <c r="C20" s="3"/>
      <c r="D20" s="3" t="s">
        <v>54</v>
      </c>
      <c r="E20" s="3"/>
      <c r="F20" s="3"/>
      <c r="G20" s="2"/>
      <c r="H20" s="54">
        <v>-13103</v>
      </c>
      <c r="I20" s="54">
        <v>-16569</v>
      </c>
      <c r="J20" s="54">
        <v>-7892</v>
      </c>
      <c r="K20" s="54">
        <v>7501</v>
      </c>
      <c r="L20" s="55">
        <f t="shared" si="0"/>
        <v>-30063</v>
      </c>
      <c r="M20" s="54">
        <v>-37042</v>
      </c>
      <c r="N20" s="54">
        <v>-4232</v>
      </c>
      <c r="O20" s="54">
        <v>-29417</v>
      </c>
      <c r="P20" s="54">
        <v>12036</v>
      </c>
      <c r="Q20" s="55">
        <f t="shared" si="1"/>
        <v>-58655</v>
      </c>
      <c r="R20" s="54">
        <v>-16603</v>
      </c>
      <c r="S20" s="54">
        <v>-17876</v>
      </c>
      <c r="T20" s="54">
        <v>14338</v>
      </c>
      <c r="U20" s="139">
        <v>-26706</v>
      </c>
      <c r="V20" s="55">
        <f t="shared" si="2"/>
        <v>-46847</v>
      </c>
    </row>
    <row r="21" spans="1:22" x14ac:dyDescent="0.2">
      <c r="A21" s="25"/>
      <c r="B21" s="3"/>
      <c r="C21" s="3"/>
      <c r="D21" s="3" t="s">
        <v>55</v>
      </c>
      <c r="E21" s="3"/>
      <c r="F21" s="3"/>
      <c r="G21" s="2"/>
      <c r="H21" s="54"/>
      <c r="I21" s="54"/>
      <c r="J21" s="54"/>
      <c r="K21" s="54"/>
      <c r="L21" s="55"/>
      <c r="M21" s="54"/>
      <c r="N21" s="54"/>
      <c r="O21" s="54"/>
      <c r="P21" s="54"/>
      <c r="Q21" s="55"/>
      <c r="R21" s="54"/>
      <c r="S21" s="54"/>
      <c r="T21" s="54"/>
      <c r="U21" s="54"/>
      <c r="V21" s="55"/>
    </row>
    <row r="22" spans="1:22" x14ac:dyDescent="0.2">
      <c r="A22" s="43"/>
      <c r="B22" s="3"/>
      <c r="C22" s="3"/>
      <c r="D22" s="3"/>
      <c r="E22" s="3" t="s">
        <v>23</v>
      </c>
      <c r="F22" s="3"/>
      <c r="G22" s="2"/>
      <c r="H22" s="25">
        <v>36053</v>
      </c>
      <c r="I22" s="25">
        <v>-11941</v>
      </c>
      <c r="J22" s="25">
        <v>-2771</v>
      </c>
      <c r="K22" s="25">
        <v>-30539</v>
      </c>
      <c r="L22" s="55">
        <f>SUM(H22:K22)</f>
        <v>-9198</v>
      </c>
      <c r="M22" s="25">
        <v>51401</v>
      </c>
      <c r="N22" s="25">
        <v>-36648</v>
      </c>
      <c r="O22" s="25">
        <v>66695</v>
      </c>
      <c r="P22" s="25">
        <v>-62755</v>
      </c>
      <c r="Q22" s="55">
        <f>SUM(M22:P22)</f>
        <v>18693</v>
      </c>
      <c r="R22" s="54">
        <v>14308</v>
      </c>
      <c r="S22" s="54">
        <v>24091</v>
      </c>
      <c r="T22" s="54">
        <v>10250</v>
      </c>
      <c r="U22" s="139">
        <v>-1679</v>
      </c>
      <c r="V22" s="55">
        <f>SUM(R22:U22)</f>
        <v>46970</v>
      </c>
    </row>
    <row r="23" spans="1:22" x14ac:dyDescent="0.2">
      <c r="A23" s="25"/>
      <c r="B23" s="3"/>
      <c r="C23" s="3"/>
      <c r="D23" s="3"/>
      <c r="E23" s="3" t="s">
        <v>14</v>
      </c>
      <c r="F23" s="3"/>
      <c r="G23" s="2"/>
      <c r="H23" s="54">
        <v>22812</v>
      </c>
      <c r="I23" s="54">
        <v>-3086</v>
      </c>
      <c r="J23" s="54">
        <v>13003</v>
      </c>
      <c r="K23" s="54">
        <v>51083</v>
      </c>
      <c r="L23" s="55">
        <f>SUM(H23:K23)</f>
        <v>83812</v>
      </c>
      <c r="M23" s="54">
        <v>-10625</v>
      </c>
      <c r="N23" s="54">
        <v>6447</v>
      </c>
      <c r="O23" s="54">
        <v>6762</v>
      </c>
      <c r="P23" s="54">
        <v>49031</v>
      </c>
      <c r="Q23" s="55">
        <f>SUM(M23:P23)</f>
        <v>51615</v>
      </c>
      <c r="R23" s="54">
        <v>-19898</v>
      </c>
      <c r="S23" s="54">
        <v>8795</v>
      </c>
      <c r="T23" s="54">
        <v>27810</v>
      </c>
      <c r="U23" s="139">
        <v>15540</v>
      </c>
      <c r="V23" s="55">
        <f>SUM(R23:U23)</f>
        <v>32247</v>
      </c>
    </row>
    <row r="24" spans="1:22" x14ac:dyDescent="0.2">
      <c r="A24" s="25"/>
      <c r="B24" s="3"/>
      <c r="C24" s="3"/>
      <c r="D24" s="3"/>
      <c r="E24" s="3" t="s">
        <v>13</v>
      </c>
      <c r="F24" s="3"/>
      <c r="G24" s="2"/>
      <c r="H24" s="54">
        <v>-442</v>
      </c>
      <c r="I24" s="54">
        <v>59008</v>
      </c>
      <c r="J24" s="54">
        <v>-6980</v>
      </c>
      <c r="K24" s="54">
        <v>4050</v>
      </c>
      <c r="L24" s="55">
        <f>SUM(H24:K24)</f>
        <v>55636</v>
      </c>
      <c r="M24" s="54">
        <v>35922</v>
      </c>
      <c r="N24" s="54">
        <v>41624</v>
      </c>
      <c r="O24" s="54">
        <v>10883</v>
      </c>
      <c r="P24" s="54">
        <v>-39619</v>
      </c>
      <c r="Q24" s="55">
        <f>SUM(M24:P24)</f>
        <v>48810</v>
      </c>
      <c r="R24" s="54">
        <v>41232</v>
      </c>
      <c r="S24" s="54">
        <v>2099</v>
      </c>
      <c r="T24" s="54">
        <v>28957</v>
      </c>
      <c r="U24" s="139">
        <v>-3582</v>
      </c>
      <c r="V24" s="55">
        <f>SUM(R24:U24)</f>
        <v>68706</v>
      </c>
    </row>
    <row r="25" spans="1:22" x14ac:dyDescent="0.2">
      <c r="A25" s="43"/>
      <c r="B25" s="3"/>
      <c r="C25" s="3"/>
      <c r="D25" s="3"/>
      <c r="E25" s="3" t="s">
        <v>12</v>
      </c>
      <c r="F25" s="3"/>
      <c r="G25" s="2"/>
      <c r="H25" s="54">
        <v>14248</v>
      </c>
      <c r="I25" s="54">
        <v>11315</v>
      </c>
      <c r="J25" s="54">
        <v>11626</v>
      </c>
      <c r="K25" s="54">
        <v>21630</v>
      </c>
      <c r="L25" s="55">
        <f>SUM(H25:K25)</f>
        <v>58819</v>
      </c>
      <c r="M25" s="54">
        <v>10754</v>
      </c>
      <c r="N25" s="54">
        <v>16414</v>
      </c>
      <c r="O25" s="54">
        <v>27985</v>
      </c>
      <c r="P25" s="54">
        <v>16982</v>
      </c>
      <c r="Q25" s="55">
        <f>SUM(M25:P25)</f>
        <v>72135</v>
      </c>
      <c r="R25" s="54">
        <v>27502</v>
      </c>
      <c r="S25" s="54">
        <v>22753</v>
      </c>
      <c r="T25" s="54">
        <v>30230</v>
      </c>
      <c r="U25" s="139">
        <v>16266</v>
      </c>
      <c r="V25" s="55">
        <f>SUM(R25:U25)</f>
        <v>96751</v>
      </c>
    </row>
    <row r="26" spans="1:22" x14ac:dyDescent="0.2">
      <c r="A26" s="25"/>
      <c r="B26" s="3"/>
      <c r="C26" s="3"/>
      <c r="D26" s="3"/>
      <c r="E26" s="3" t="s">
        <v>56</v>
      </c>
      <c r="F26" s="3"/>
      <c r="G26" s="2"/>
      <c r="H26" s="54">
        <v>7291</v>
      </c>
      <c r="I26" s="54">
        <v>3133</v>
      </c>
      <c r="J26" s="54">
        <v>5323</v>
      </c>
      <c r="K26" s="54">
        <v>-68153</v>
      </c>
      <c r="L26" s="55">
        <f>SUM(H26:K26)</f>
        <v>-52406</v>
      </c>
      <c r="M26" s="54">
        <v>21788</v>
      </c>
      <c r="N26" s="54">
        <v>-633</v>
      </c>
      <c r="O26" s="54">
        <v>-20540</v>
      </c>
      <c r="P26" s="54">
        <v>-18981</v>
      </c>
      <c r="Q26" s="55">
        <f>SUM(M26:P26)</f>
        <v>-18366</v>
      </c>
      <c r="R26" s="56">
        <v>-29536</v>
      </c>
      <c r="S26" s="56">
        <v>-3003</v>
      </c>
      <c r="T26" s="56">
        <v>-11065</v>
      </c>
      <c r="U26" s="139">
        <v>-8690</v>
      </c>
      <c r="V26" s="55">
        <f>SUM(R26:U26)</f>
        <v>-52294</v>
      </c>
    </row>
    <row r="27" spans="1:22" x14ac:dyDescent="0.2">
      <c r="A27" s="18"/>
      <c r="B27" s="3"/>
      <c r="C27" s="3"/>
      <c r="D27" s="3"/>
      <c r="E27" s="3"/>
      <c r="F27" s="3"/>
      <c r="G27" s="3" t="s">
        <v>57</v>
      </c>
      <c r="H27" s="57">
        <f t="shared" ref="H27:V27" si="3">SUM(H9:H26)</f>
        <v>36359</v>
      </c>
      <c r="I27" s="57">
        <f t="shared" si="3"/>
        <v>56024</v>
      </c>
      <c r="J27" s="57">
        <f t="shared" si="3"/>
        <v>-37439</v>
      </c>
      <c r="K27" s="57">
        <f t="shared" si="3"/>
        <v>-38461</v>
      </c>
      <c r="L27" s="58">
        <f t="shared" si="3"/>
        <v>16483</v>
      </c>
      <c r="M27" s="57">
        <f t="shared" si="3"/>
        <v>-127382</v>
      </c>
      <c r="N27" s="57">
        <f t="shared" si="3"/>
        <v>-181342.68044999987</v>
      </c>
      <c r="O27" s="57">
        <f t="shared" si="3"/>
        <v>-195969</v>
      </c>
      <c r="P27" s="57">
        <f t="shared" si="3"/>
        <v>-244745</v>
      </c>
      <c r="Q27" s="58">
        <f t="shared" si="3"/>
        <v>-749438.68044999987</v>
      </c>
      <c r="R27" s="56">
        <f t="shared" si="3"/>
        <v>-228590</v>
      </c>
      <c r="S27" s="56">
        <f t="shared" si="3"/>
        <v>-226293</v>
      </c>
      <c r="T27" s="56">
        <f t="shared" si="3"/>
        <v>-461941</v>
      </c>
      <c r="U27" s="57">
        <f t="shared" si="3"/>
        <v>-557160</v>
      </c>
      <c r="V27" s="58">
        <f t="shared" si="3"/>
        <v>-1473984</v>
      </c>
    </row>
    <row r="28" spans="1:22" x14ac:dyDescent="0.2">
      <c r="A28" s="59" t="s">
        <v>58</v>
      </c>
      <c r="B28" s="5"/>
      <c r="C28" s="3"/>
      <c r="D28" s="3"/>
      <c r="E28" s="3"/>
      <c r="F28" s="3"/>
      <c r="G28" s="2"/>
      <c r="L28" s="55"/>
      <c r="Q28" s="55"/>
      <c r="V28" s="55"/>
    </row>
    <row r="29" spans="1:22" x14ac:dyDescent="0.2">
      <c r="A29" s="43"/>
      <c r="B29" s="3" t="s">
        <v>59</v>
      </c>
      <c r="C29" s="3"/>
      <c r="D29" s="3"/>
      <c r="E29" s="3"/>
      <c r="F29" s="3"/>
      <c r="G29" s="2"/>
      <c r="H29" s="54">
        <v>-14914</v>
      </c>
      <c r="I29" s="54">
        <v>-20981</v>
      </c>
      <c r="J29" s="54">
        <v>-15530</v>
      </c>
      <c r="K29" s="54">
        <v>-23365</v>
      </c>
      <c r="L29" s="55">
        <f t="shared" ref="L29:L34" si="4">SUM(H29:K29)</f>
        <v>-74790</v>
      </c>
      <c r="M29" s="54">
        <v>-22906</v>
      </c>
      <c r="N29" s="54">
        <v>-19786</v>
      </c>
      <c r="O29" s="54">
        <v>-14467</v>
      </c>
      <c r="P29" s="54">
        <v>-20799</v>
      </c>
      <c r="Q29" s="55">
        <f t="shared" ref="Q29:Q34" si="5">SUM(M29:P29)</f>
        <v>-77958</v>
      </c>
      <c r="R29" s="54">
        <v>-23207</v>
      </c>
      <c r="S29" s="54">
        <v>-17924</v>
      </c>
      <c r="T29" s="54">
        <v>-17249</v>
      </c>
      <c r="U29" s="139">
        <v>-18797</v>
      </c>
      <c r="V29" s="55">
        <f t="shared" ref="V29:V34" si="6">SUM(R29:U29)</f>
        <v>-77177</v>
      </c>
    </row>
    <row r="30" spans="1:22" x14ac:dyDescent="0.2">
      <c r="A30" s="43"/>
      <c r="B30" s="3" t="s">
        <v>60</v>
      </c>
      <c r="C30" s="3"/>
      <c r="D30" s="3"/>
      <c r="E30" s="3"/>
      <c r="F30" s="3"/>
      <c r="G30" s="2"/>
      <c r="H30" s="54">
        <v>-13334</v>
      </c>
      <c r="I30" s="54">
        <v>-19869</v>
      </c>
      <c r="J30" s="54">
        <v>-21032</v>
      </c>
      <c r="K30" s="54">
        <v>-15491</v>
      </c>
      <c r="L30" s="55">
        <f t="shared" si="4"/>
        <v>-69726</v>
      </c>
      <c r="M30" s="54">
        <v>-13036</v>
      </c>
      <c r="N30" s="54">
        <v>-27538</v>
      </c>
      <c r="O30" s="54">
        <v>-37820</v>
      </c>
      <c r="P30" s="54">
        <v>-12854</v>
      </c>
      <c r="Q30" s="55">
        <f t="shared" si="5"/>
        <v>-91248</v>
      </c>
      <c r="R30" s="54">
        <v>-8425</v>
      </c>
      <c r="S30" s="54">
        <v>-10814</v>
      </c>
      <c r="T30" s="54">
        <v>-27366</v>
      </c>
      <c r="U30" s="139">
        <v>-61048</v>
      </c>
      <c r="V30" s="55">
        <f t="shared" si="6"/>
        <v>-107653</v>
      </c>
    </row>
    <row r="31" spans="1:22" x14ac:dyDescent="0.2">
      <c r="A31" s="43"/>
      <c r="B31" s="3" t="s">
        <v>61</v>
      </c>
      <c r="C31" s="3"/>
      <c r="D31" s="3"/>
      <c r="E31" s="3"/>
      <c r="F31" s="3"/>
      <c r="G31" s="2"/>
      <c r="H31" s="54">
        <v>295</v>
      </c>
      <c r="I31" s="54">
        <v>1129</v>
      </c>
      <c r="J31" s="54">
        <v>341</v>
      </c>
      <c r="K31" s="54">
        <v>-431</v>
      </c>
      <c r="L31" s="55">
        <f t="shared" si="4"/>
        <v>1334</v>
      </c>
      <c r="M31" s="54">
        <v>225</v>
      </c>
      <c r="N31" s="54">
        <v>-639</v>
      </c>
      <c r="O31" s="54">
        <v>-3760</v>
      </c>
      <c r="P31" s="54">
        <v>2262</v>
      </c>
      <c r="Q31" s="55">
        <f t="shared" si="5"/>
        <v>-1912</v>
      </c>
      <c r="R31" s="54">
        <v>-356</v>
      </c>
      <c r="S31" s="54">
        <v>907</v>
      </c>
      <c r="T31" s="54">
        <v>125</v>
      </c>
      <c r="U31" s="139">
        <v>-1617</v>
      </c>
      <c r="V31" s="55">
        <f t="shared" si="6"/>
        <v>-941</v>
      </c>
    </row>
    <row r="32" spans="1:22" x14ac:dyDescent="0.2">
      <c r="A32" s="25"/>
      <c r="B32" s="3" t="s">
        <v>62</v>
      </c>
      <c r="C32" s="3"/>
      <c r="D32" s="3"/>
      <c r="E32" s="3"/>
      <c r="F32" s="3"/>
      <c r="G32" s="2"/>
      <c r="H32" s="54">
        <v>-60546</v>
      </c>
      <c r="I32" s="54">
        <v>-170908</v>
      </c>
      <c r="J32" s="25">
        <v>-123883</v>
      </c>
      <c r="K32" s="25">
        <v>-71597</v>
      </c>
      <c r="L32" s="55">
        <f t="shared" si="4"/>
        <v>-426934</v>
      </c>
      <c r="M32" s="54">
        <v>-90940</v>
      </c>
      <c r="N32" s="54">
        <v>-67949</v>
      </c>
      <c r="O32" s="54">
        <v>-66444</v>
      </c>
      <c r="P32" s="54">
        <v>-146582</v>
      </c>
      <c r="Q32" s="55">
        <f t="shared" si="5"/>
        <v>-371915</v>
      </c>
      <c r="R32" s="54">
        <v>-34962</v>
      </c>
      <c r="S32" s="54">
        <v>-18492</v>
      </c>
      <c r="T32" s="54">
        <v>-128136</v>
      </c>
      <c r="U32" s="139">
        <v>-5603</v>
      </c>
      <c r="V32" s="55">
        <f t="shared" si="6"/>
        <v>-187193</v>
      </c>
    </row>
    <row r="33" spans="1:22" x14ac:dyDescent="0.2">
      <c r="A33" s="25"/>
      <c r="B33" s="3" t="s">
        <v>63</v>
      </c>
      <c r="C33" s="3"/>
      <c r="D33" s="3"/>
      <c r="E33" s="3"/>
      <c r="F33" s="3"/>
      <c r="G33" s="2"/>
      <c r="H33" s="54">
        <v>143048</v>
      </c>
      <c r="I33" s="54">
        <v>89662</v>
      </c>
      <c r="J33" s="25">
        <v>107568</v>
      </c>
      <c r="K33" s="25">
        <v>45022</v>
      </c>
      <c r="L33" s="55">
        <f t="shared" si="4"/>
        <v>385300</v>
      </c>
      <c r="M33" s="54">
        <v>51948</v>
      </c>
      <c r="N33" s="54">
        <v>48412</v>
      </c>
      <c r="O33" s="54">
        <v>43887</v>
      </c>
      <c r="P33" s="54">
        <v>114832</v>
      </c>
      <c r="Q33" s="55">
        <f t="shared" si="5"/>
        <v>259079</v>
      </c>
      <c r="R33" s="54">
        <v>8188</v>
      </c>
      <c r="S33" s="54">
        <v>18752</v>
      </c>
      <c r="T33" s="54">
        <v>171747</v>
      </c>
      <c r="U33" s="139">
        <v>83797</v>
      </c>
      <c r="V33" s="55">
        <f t="shared" si="6"/>
        <v>282484</v>
      </c>
    </row>
    <row r="34" spans="1:22" x14ac:dyDescent="0.2">
      <c r="A34" s="25"/>
      <c r="B34" s="3" t="s">
        <v>64</v>
      </c>
      <c r="C34" s="3"/>
      <c r="D34" s="3"/>
      <c r="E34" s="3"/>
      <c r="F34" s="3"/>
      <c r="G34" s="2"/>
      <c r="H34" s="54">
        <v>3090</v>
      </c>
      <c r="I34" s="54">
        <v>92014</v>
      </c>
      <c r="J34" s="25">
        <v>32125</v>
      </c>
      <c r="K34" s="25">
        <v>14721</v>
      </c>
      <c r="L34" s="55">
        <f t="shared" si="4"/>
        <v>141950</v>
      </c>
      <c r="M34" s="54">
        <v>31887</v>
      </c>
      <c r="N34" s="54">
        <v>19170</v>
      </c>
      <c r="O34" s="54">
        <v>31125</v>
      </c>
      <c r="P34" s="54">
        <v>22580</v>
      </c>
      <c r="Q34" s="55">
        <f t="shared" si="5"/>
        <v>104762</v>
      </c>
      <c r="R34" s="54">
        <v>63025</v>
      </c>
      <c r="S34" s="54">
        <v>24675</v>
      </c>
      <c r="T34" s="54">
        <v>24855</v>
      </c>
      <c r="U34" s="139">
        <v>27690</v>
      </c>
      <c r="V34" s="55">
        <f t="shared" si="6"/>
        <v>140245</v>
      </c>
    </row>
    <row r="35" spans="1:22" x14ac:dyDescent="0.2">
      <c r="A35" s="25"/>
      <c r="B35" s="3"/>
      <c r="C35" s="3"/>
      <c r="D35" s="3"/>
      <c r="E35" s="3"/>
      <c r="F35" s="3"/>
      <c r="G35" s="3" t="s">
        <v>65</v>
      </c>
      <c r="H35" s="57">
        <f t="shared" ref="H35:V35" si="7">SUM(H29:H34)</f>
        <v>57639</v>
      </c>
      <c r="I35" s="57">
        <f t="shared" si="7"/>
        <v>-28953</v>
      </c>
      <c r="J35" s="57">
        <f t="shared" si="7"/>
        <v>-20411</v>
      </c>
      <c r="K35" s="57">
        <f t="shared" si="7"/>
        <v>-51141</v>
      </c>
      <c r="L35" s="58">
        <f t="shared" si="7"/>
        <v>-42866</v>
      </c>
      <c r="M35" s="57">
        <f t="shared" si="7"/>
        <v>-42822</v>
      </c>
      <c r="N35" s="57">
        <f t="shared" si="7"/>
        <v>-48330</v>
      </c>
      <c r="O35" s="57">
        <f t="shared" si="7"/>
        <v>-47479</v>
      </c>
      <c r="P35" s="57">
        <f t="shared" si="7"/>
        <v>-40561</v>
      </c>
      <c r="Q35" s="58">
        <f t="shared" si="7"/>
        <v>-179192</v>
      </c>
      <c r="R35" s="57">
        <f t="shared" si="7"/>
        <v>4263</v>
      </c>
      <c r="S35" s="57">
        <f t="shared" si="7"/>
        <v>-2896</v>
      </c>
      <c r="T35" s="57">
        <f t="shared" si="7"/>
        <v>23976</v>
      </c>
      <c r="U35" s="57">
        <f t="shared" si="7"/>
        <v>24422</v>
      </c>
      <c r="V35" s="58">
        <f t="shared" si="7"/>
        <v>49765</v>
      </c>
    </row>
    <row r="36" spans="1:22" x14ac:dyDescent="0.2">
      <c r="A36" s="59" t="s">
        <v>66</v>
      </c>
      <c r="B36" s="3"/>
      <c r="C36" s="3"/>
      <c r="D36" s="3"/>
      <c r="E36" s="3"/>
      <c r="F36" s="3"/>
      <c r="G36" s="2"/>
      <c r="L36" s="55"/>
      <c r="Q36" s="55"/>
      <c r="V36" s="55"/>
    </row>
    <row r="37" spans="1:22" x14ac:dyDescent="0.2">
      <c r="A37" s="18"/>
      <c r="B37" s="3" t="s">
        <v>68</v>
      </c>
      <c r="C37" s="3"/>
      <c r="D37" s="3"/>
      <c r="E37" s="3"/>
      <c r="F37" s="3"/>
      <c r="G37" s="2"/>
      <c r="H37" s="54">
        <v>400000</v>
      </c>
      <c r="I37" s="54">
        <v>0</v>
      </c>
      <c r="J37" s="54">
        <v>0</v>
      </c>
      <c r="K37" s="54">
        <v>0</v>
      </c>
      <c r="L37" s="55">
        <f>SUM(H37:K37)</f>
        <v>400000</v>
      </c>
      <c r="M37" s="54">
        <v>1500000</v>
      </c>
      <c r="N37" s="54">
        <v>0</v>
      </c>
      <c r="O37" s="54">
        <v>0</v>
      </c>
      <c r="P37" s="54">
        <v>0</v>
      </c>
      <c r="Q37" s="55">
        <f>SUM(M37:P37)</f>
        <v>1500000</v>
      </c>
      <c r="R37" s="54">
        <v>0</v>
      </c>
      <c r="S37" s="54">
        <v>0</v>
      </c>
      <c r="T37" s="54">
        <v>0</v>
      </c>
      <c r="U37" s="54">
        <v>1000000</v>
      </c>
      <c r="V37" s="55">
        <f>SUM(R37:U37)</f>
        <v>1000000</v>
      </c>
    </row>
    <row r="38" spans="1:22" x14ac:dyDescent="0.2">
      <c r="A38" s="18"/>
      <c r="B38" s="3" t="s">
        <v>69</v>
      </c>
      <c r="C38" s="3"/>
      <c r="D38" s="3"/>
      <c r="E38" s="3"/>
      <c r="F38" s="3"/>
      <c r="G38" s="2"/>
      <c r="H38" s="54">
        <v>-6727</v>
      </c>
      <c r="I38" s="54">
        <v>-353</v>
      </c>
      <c r="J38" s="54">
        <v>0</v>
      </c>
      <c r="K38" s="54">
        <v>0</v>
      </c>
      <c r="L38" s="55">
        <f>SUM(H38:K38)</f>
        <v>-7080</v>
      </c>
      <c r="M38" s="54">
        <v>-17232</v>
      </c>
      <c r="N38" s="54">
        <v>-397</v>
      </c>
      <c r="O38" s="54">
        <v>0</v>
      </c>
      <c r="P38" s="54">
        <v>0</v>
      </c>
      <c r="Q38" s="55">
        <f>SUM(M38:P38)</f>
        <v>-17629</v>
      </c>
      <c r="R38" s="54">
        <v>0</v>
      </c>
      <c r="S38" s="54">
        <v>0</v>
      </c>
      <c r="T38" s="54">
        <v>0</v>
      </c>
      <c r="U38" s="54">
        <v>-10700</v>
      </c>
      <c r="V38" s="55">
        <f>SUM(R38:U38)</f>
        <v>-10700</v>
      </c>
    </row>
    <row r="39" spans="1:22" x14ac:dyDescent="0.2">
      <c r="A39" s="18"/>
      <c r="B39" s="3" t="s">
        <v>67</v>
      </c>
      <c r="C39" s="3"/>
      <c r="D39" s="3"/>
      <c r="E39" s="3"/>
      <c r="F39" s="3"/>
      <c r="G39" s="2"/>
      <c r="H39" s="54">
        <v>32448</v>
      </c>
      <c r="I39" s="54">
        <v>14469</v>
      </c>
      <c r="J39" s="54">
        <v>9877</v>
      </c>
      <c r="K39" s="54">
        <v>3750</v>
      </c>
      <c r="L39" s="55">
        <f>SUM(H39:K39)</f>
        <v>60544</v>
      </c>
      <c r="M39" s="54">
        <v>10916</v>
      </c>
      <c r="N39" s="54">
        <v>23804</v>
      </c>
      <c r="O39" s="54">
        <v>35089</v>
      </c>
      <c r="P39" s="54">
        <v>8171</v>
      </c>
      <c r="Q39" s="55">
        <f>SUM(M39:P39)</f>
        <v>77980</v>
      </c>
      <c r="R39" s="54">
        <v>3536</v>
      </c>
      <c r="S39" s="54">
        <v>4232</v>
      </c>
      <c r="T39" s="54">
        <v>3819</v>
      </c>
      <c r="U39" s="54">
        <v>25392</v>
      </c>
      <c r="V39" s="55">
        <f t="shared" ref="V39:V41" si="8">SUM(R39:U39)</f>
        <v>36979</v>
      </c>
    </row>
    <row r="40" spans="1:22" x14ac:dyDescent="0.2">
      <c r="A40" s="18"/>
      <c r="B40" s="3" t="s">
        <v>52</v>
      </c>
      <c r="C40" s="3"/>
      <c r="D40" s="3"/>
      <c r="E40" s="3"/>
      <c r="F40" s="3"/>
      <c r="G40" s="2"/>
      <c r="H40" s="54">
        <v>32732</v>
      </c>
      <c r="I40" s="54">
        <v>14628</v>
      </c>
      <c r="J40" s="54">
        <v>21060</v>
      </c>
      <c r="K40" s="54">
        <v>20921</v>
      </c>
      <c r="L40" s="55">
        <f>SUM(H40:K40)</f>
        <v>89341</v>
      </c>
      <c r="M40" s="54">
        <v>29001</v>
      </c>
      <c r="N40" s="60">
        <v>39427</v>
      </c>
      <c r="O40" s="60">
        <v>37726</v>
      </c>
      <c r="P40" s="60">
        <v>-25683</v>
      </c>
      <c r="Q40" s="55">
        <f>SUM(M40:P40)</f>
        <v>80471</v>
      </c>
      <c r="R40" s="54">
        <v>11316</v>
      </c>
      <c r="S40" s="54">
        <v>13323</v>
      </c>
      <c r="T40" s="54">
        <v>12762</v>
      </c>
      <c r="U40" s="54">
        <v>27720</v>
      </c>
      <c r="V40" s="55">
        <f t="shared" si="8"/>
        <v>65121</v>
      </c>
    </row>
    <row r="41" spans="1:22" x14ac:dyDescent="0.2">
      <c r="A41" s="59"/>
      <c r="B41" s="3" t="s">
        <v>70</v>
      </c>
      <c r="C41" s="3"/>
      <c r="D41" s="3"/>
      <c r="E41" s="3"/>
      <c r="F41" s="3"/>
      <c r="G41" s="2"/>
      <c r="H41" s="54">
        <v>-267</v>
      </c>
      <c r="I41" s="54">
        <v>-271</v>
      </c>
      <c r="J41" s="54">
        <v>-275</v>
      </c>
      <c r="K41" s="54">
        <v>-280</v>
      </c>
      <c r="L41" s="55">
        <f>SUM(H41:K41)</f>
        <v>-1093</v>
      </c>
      <c r="M41" s="54">
        <v>-251</v>
      </c>
      <c r="N41" s="60">
        <v>-287</v>
      </c>
      <c r="O41" s="60">
        <v>-61</v>
      </c>
      <c r="P41" s="60">
        <v>54</v>
      </c>
      <c r="Q41" s="55">
        <f>SUM(M41:P41)</f>
        <v>-545</v>
      </c>
      <c r="R41" s="54">
        <v>55</v>
      </c>
      <c r="S41" s="54">
        <v>57</v>
      </c>
      <c r="T41" s="54">
        <v>58</v>
      </c>
      <c r="U41" s="54">
        <v>60</v>
      </c>
      <c r="V41" s="55">
        <f t="shared" si="8"/>
        <v>230</v>
      </c>
    </row>
    <row r="42" spans="1:22" x14ac:dyDescent="0.2">
      <c r="A42" s="18"/>
      <c r="B42" s="3"/>
      <c r="C42" s="3"/>
      <c r="D42" s="3"/>
      <c r="E42" s="3"/>
      <c r="F42" s="3"/>
      <c r="G42" s="3" t="s">
        <v>111</v>
      </c>
      <c r="H42" s="57">
        <f t="shared" ref="H42:V42" si="9">SUM(H37:H41)</f>
        <v>458186</v>
      </c>
      <c r="I42" s="57">
        <f t="shared" si="9"/>
        <v>28473</v>
      </c>
      <c r="J42" s="57">
        <f t="shared" si="9"/>
        <v>30662</v>
      </c>
      <c r="K42" s="57">
        <f t="shared" si="9"/>
        <v>24391</v>
      </c>
      <c r="L42" s="58">
        <f t="shared" si="9"/>
        <v>541712</v>
      </c>
      <c r="M42" s="57">
        <f t="shared" si="9"/>
        <v>1522434</v>
      </c>
      <c r="N42" s="57">
        <f t="shared" si="9"/>
        <v>62547</v>
      </c>
      <c r="O42" s="57">
        <f t="shared" si="9"/>
        <v>72754</v>
      </c>
      <c r="P42" s="57">
        <f t="shared" si="9"/>
        <v>-17458</v>
      </c>
      <c r="Q42" s="58">
        <f t="shared" si="9"/>
        <v>1640277</v>
      </c>
      <c r="R42" s="57">
        <f t="shared" si="9"/>
        <v>14907</v>
      </c>
      <c r="S42" s="57">
        <f t="shared" si="9"/>
        <v>17612</v>
      </c>
      <c r="T42" s="57">
        <f t="shared" si="9"/>
        <v>16639</v>
      </c>
      <c r="U42" s="57">
        <f t="shared" si="9"/>
        <v>1042472</v>
      </c>
      <c r="V42" s="58">
        <f t="shared" si="9"/>
        <v>1091630</v>
      </c>
    </row>
    <row r="43" spans="1:22" x14ac:dyDescent="0.2">
      <c r="A43" s="18"/>
      <c r="B43" s="3"/>
      <c r="C43" s="3"/>
      <c r="D43" s="3"/>
      <c r="E43" s="3"/>
      <c r="F43" s="3"/>
      <c r="G43" s="3"/>
      <c r="H43" s="25"/>
      <c r="I43" s="25"/>
      <c r="J43" s="25"/>
      <c r="K43" s="25"/>
      <c r="L43" s="55"/>
      <c r="M43" s="25"/>
      <c r="N43" s="25"/>
      <c r="O43" s="25"/>
      <c r="P43" s="25"/>
      <c r="Q43" s="55"/>
      <c r="R43" s="25"/>
      <c r="S43" s="25"/>
      <c r="T43" s="25"/>
      <c r="U43" s="25"/>
      <c r="V43" s="55"/>
    </row>
    <row r="44" spans="1:22" x14ac:dyDescent="0.2">
      <c r="A44" s="18" t="s">
        <v>71</v>
      </c>
      <c r="B44" s="3"/>
      <c r="C44" s="3"/>
      <c r="D44" s="3"/>
      <c r="E44" s="3"/>
      <c r="F44" s="3"/>
      <c r="G44" s="3"/>
      <c r="H44" s="25">
        <v>301</v>
      </c>
      <c r="I44" s="25">
        <v>1250</v>
      </c>
      <c r="J44" s="25">
        <v>-3839</v>
      </c>
      <c r="K44" s="25">
        <v>-4398</v>
      </c>
      <c r="L44" s="55">
        <f>SUM(H44:K44)</f>
        <v>-6686</v>
      </c>
      <c r="M44" s="25">
        <v>-11061</v>
      </c>
      <c r="N44" s="25">
        <v>6221</v>
      </c>
      <c r="O44" s="25">
        <v>-7741</v>
      </c>
      <c r="P44" s="25">
        <v>-3343</v>
      </c>
      <c r="Q44" s="55">
        <f>SUM(M44:P44)</f>
        <v>-15924</v>
      </c>
      <c r="R44" s="25">
        <v>5334</v>
      </c>
      <c r="S44" s="25">
        <v>-2742</v>
      </c>
      <c r="T44" s="25">
        <v>-441</v>
      </c>
      <c r="U44" s="25">
        <v>-11316</v>
      </c>
      <c r="V44" s="55">
        <f>SUM(R44:U44)</f>
        <v>-9165</v>
      </c>
    </row>
    <row r="45" spans="1:22" x14ac:dyDescent="0.2">
      <c r="A45" s="18" t="s">
        <v>72</v>
      </c>
      <c r="B45" s="3"/>
      <c r="C45" s="3"/>
      <c r="D45" s="3"/>
      <c r="E45" s="3"/>
      <c r="F45" s="3"/>
      <c r="G45" s="2"/>
      <c r="H45" s="25">
        <f t="shared" ref="H45:U45" si="10">H27+H35+H42+H44</f>
        <v>552485</v>
      </c>
      <c r="I45" s="25">
        <f t="shared" si="10"/>
        <v>56794</v>
      </c>
      <c r="J45" s="25">
        <f t="shared" si="10"/>
        <v>-31027</v>
      </c>
      <c r="K45" s="25">
        <f t="shared" si="10"/>
        <v>-69609</v>
      </c>
      <c r="L45" s="55">
        <f t="shared" si="10"/>
        <v>508643</v>
      </c>
      <c r="M45" s="25">
        <f t="shared" si="10"/>
        <v>1341169</v>
      </c>
      <c r="N45" s="25">
        <f t="shared" si="10"/>
        <v>-160904.68044999987</v>
      </c>
      <c r="O45" s="25">
        <f t="shared" si="10"/>
        <v>-178435</v>
      </c>
      <c r="P45" s="25">
        <f t="shared" si="10"/>
        <v>-306107</v>
      </c>
      <c r="Q45" s="55">
        <f t="shared" si="10"/>
        <v>695722.31955000013</v>
      </c>
      <c r="R45" s="25">
        <f t="shared" si="10"/>
        <v>-204086</v>
      </c>
      <c r="S45" s="25">
        <f t="shared" si="10"/>
        <v>-214319</v>
      </c>
      <c r="T45" s="25">
        <f t="shared" si="10"/>
        <v>-421767</v>
      </c>
      <c r="U45" s="25">
        <f t="shared" si="10"/>
        <v>498418</v>
      </c>
      <c r="V45" s="55">
        <f>SUM(R45:U45)</f>
        <v>-341754</v>
      </c>
    </row>
    <row r="46" spans="1:22" x14ac:dyDescent="0.2">
      <c r="A46" s="18" t="s">
        <v>73</v>
      </c>
      <c r="B46" s="3"/>
      <c r="C46" s="3"/>
      <c r="D46" s="3"/>
      <c r="E46" s="3"/>
      <c r="F46" s="3"/>
      <c r="G46" s="2"/>
      <c r="H46" s="25">
        <v>604965</v>
      </c>
      <c r="I46" s="25">
        <f>H47</f>
        <v>1157450</v>
      </c>
      <c r="J46" s="25">
        <f>I47</f>
        <v>1214244</v>
      </c>
      <c r="K46" s="25">
        <f>J47</f>
        <v>1183217</v>
      </c>
      <c r="L46" s="55">
        <f>H46</f>
        <v>604965</v>
      </c>
      <c r="M46" s="25">
        <f>L47</f>
        <v>1113608</v>
      </c>
      <c r="N46" s="25">
        <f>M47</f>
        <v>2454777</v>
      </c>
      <c r="O46" s="25">
        <f>N47</f>
        <v>2293872.3195500001</v>
      </c>
      <c r="P46" s="25">
        <f>O47</f>
        <v>2115437.3195500001</v>
      </c>
      <c r="Q46" s="55">
        <f>L47</f>
        <v>1113608</v>
      </c>
      <c r="R46" s="25">
        <f>Q47</f>
        <v>1809330.3195500001</v>
      </c>
      <c r="S46" s="25">
        <f>R47</f>
        <v>1605244.3195500001</v>
      </c>
      <c r="T46" s="25">
        <f>S47</f>
        <v>1390925.3195500001</v>
      </c>
      <c r="U46" s="25">
        <f>T47</f>
        <v>969158.31955000013</v>
      </c>
      <c r="V46" s="55">
        <f>Q47</f>
        <v>1809330.3195500001</v>
      </c>
    </row>
    <row r="47" spans="1:22" ht="15" thickBot="1" x14ac:dyDescent="0.25">
      <c r="A47" s="61" t="s">
        <v>74</v>
      </c>
      <c r="B47" s="3"/>
      <c r="C47" s="3"/>
      <c r="D47" s="3"/>
      <c r="E47" s="3"/>
      <c r="F47" s="3"/>
      <c r="G47" s="2"/>
      <c r="H47" s="62">
        <f t="shared" ref="H47:Q47" si="11">SUM(H45:H46)</f>
        <v>1157450</v>
      </c>
      <c r="I47" s="62">
        <f t="shared" si="11"/>
        <v>1214244</v>
      </c>
      <c r="J47" s="62">
        <f t="shared" si="11"/>
        <v>1183217</v>
      </c>
      <c r="K47" s="62">
        <f t="shared" si="11"/>
        <v>1113608</v>
      </c>
      <c r="L47" s="63">
        <f t="shared" si="11"/>
        <v>1113608</v>
      </c>
      <c r="M47" s="62">
        <f t="shared" si="11"/>
        <v>2454777</v>
      </c>
      <c r="N47" s="62">
        <f t="shared" si="11"/>
        <v>2293872.3195500001</v>
      </c>
      <c r="O47" s="62">
        <f t="shared" si="11"/>
        <v>2115437.3195500001</v>
      </c>
      <c r="P47" s="62">
        <f t="shared" si="11"/>
        <v>1809330.3195500001</v>
      </c>
      <c r="Q47" s="63">
        <f t="shared" si="11"/>
        <v>1809330.3195500001</v>
      </c>
      <c r="R47" s="62">
        <f>SUM(R45:R46)</f>
        <v>1605244.3195500001</v>
      </c>
      <c r="S47" s="62">
        <f>SUM(S45:S46)</f>
        <v>1390925.3195500001</v>
      </c>
      <c r="T47" s="62">
        <f>SUM(T45:T46)</f>
        <v>969158.31955000013</v>
      </c>
      <c r="U47" s="62">
        <f>SUM(U45:U46)</f>
        <v>1467576.3195500001</v>
      </c>
      <c r="V47" s="63">
        <f>SUM(V45:V46)</f>
        <v>1467576.3195500001</v>
      </c>
    </row>
    <row r="48" spans="1:22" x14ac:dyDescent="0.2">
      <c r="A48" s="64"/>
      <c r="B48" s="3"/>
      <c r="C48" s="3"/>
      <c r="D48" s="3"/>
      <c r="E48" s="3"/>
      <c r="F48" s="3"/>
      <c r="G48" s="2"/>
      <c r="L48" s="55"/>
      <c r="Q48" s="55"/>
      <c r="V48" s="55"/>
    </row>
    <row r="49" spans="1:22" x14ac:dyDescent="0.2">
      <c r="A49" s="65" t="s">
        <v>75</v>
      </c>
      <c r="B49" s="32"/>
      <c r="C49" s="32"/>
      <c r="D49" s="3"/>
      <c r="E49" s="3"/>
      <c r="F49" s="3"/>
      <c r="G49" s="2"/>
      <c r="L49" s="66"/>
      <c r="Q49" s="66"/>
      <c r="V49" s="66"/>
    </row>
    <row r="50" spans="1:22" x14ac:dyDescent="0.2">
      <c r="A50" s="67"/>
      <c r="B50" s="3" t="s">
        <v>57</v>
      </c>
      <c r="C50" s="32"/>
      <c r="D50" s="3"/>
      <c r="E50" s="3"/>
      <c r="F50" s="3"/>
      <c r="G50" s="2"/>
      <c r="H50" s="48">
        <f t="shared" ref="H50:P50" si="12">H27</f>
        <v>36359</v>
      </c>
      <c r="I50" s="48">
        <f t="shared" si="12"/>
        <v>56024</v>
      </c>
      <c r="J50" s="48">
        <f t="shared" si="12"/>
        <v>-37439</v>
      </c>
      <c r="K50" s="48">
        <f t="shared" si="12"/>
        <v>-38461</v>
      </c>
      <c r="L50" s="49">
        <f t="shared" si="12"/>
        <v>16483</v>
      </c>
      <c r="M50" s="48">
        <f t="shared" si="12"/>
        <v>-127382</v>
      </c>
      <c r="N50" s="48">
        <f t="shared" si="12"/>
        <v>-181342.68044999987</v>
      </c>
      <c r="O50" s="48">
        <f t="shared" si="12"/>
        <v>-195969</v>
      </c>
      <c r="P50" s="48">
        <f t="shared" si="12"/>
        <v>-244745</v>
      </c>
      <c r="Q50" s="55">
        <f>SUM(M50:P50)</f>
        <v>-749438.68044999987</v>
      </c>
      <c r="R50" s="48">
        <f>R27</f>
        <v>-228590</v>
      </c>
      <c r="S50" s="48">
        <f>S27</f>
        <v>-226293</v>
      </c>
      <c r="T50" s="48">
        <f>T27</f>
        <v>-461941</v>
      </c>
      <c r="U50" s="48">
        <f>U27</f>
        <v>-557160</v>
      </c>
      <c r="V50" s="55">
        <f>SUM(R50:U50)</f>
        <v>-1473984</v>
      </c>
    </row>
    <row r="51" spans="1:22" x14ac:dyDescent="0.2">
      <c r="A51" s="68"/>
      <c r="B51" s="3" t="s">
        <v>59</v>
      </c>
      <c r="C51" s="3"/>
      <c r="D51" s="3"/>
      <c r="E51" s="3"/>
      <c r="F51" s="3"/>
      <c r="G51" s="2"/>
      <c r="H51" s="25">
        <f t="shared" ref="H51:P51" si="13">H29</f>
        <v>-14914</v>
      </c>
      <c r="I51" s="25">
        <f t="shared" si="13"/>
        <v>-20981</v>
      </c>
      <c r="J51" s="25">
        <f t="shared" si="13"/>
        <v>-15530</v>
      </c>
      <c r="K51" s="25">
        <f t="shared" si="13"/>
        <v>-23365</v>
      </c>
      <c r="L51" s="69">
        <f t="shared" si="13"/>
        <v>-74790</v>
      </c>
      <c r="M51" s="25">
        <f t="shared" si="13"/>
        <v>-22906</v>
      </c>
      <c r="N51" s="25">
        <f t="shared" si="13"/>
        <v>-19786</v>
      </c>
      <c r="O51" s="25">
        <f t="shared" si="13"/>
        <v>-14467</v>
      </c>
      <c r="P51" s="25">
        <f t="shared" si="13"/>
        <v>-20799</v>
      </c>
      <c r="Q51" s="55">
        <f>SUM(M51:P51)</f>
        <v>-77958</v>
      </c>
      <c r="R51" s="25">
        <f t="shared" ref="R51:U53" si="14">R29</f>
        <v>-23207</v>
      </c>
      <c r="S51" s="25">
        <f t="shared" si="14"/>
        <v>-17924</v>
      </c>
      <c r="T51" s="25">
        <f t="shared" si="14"/>
        <v>-17249</v>
      </c>
      <c r="U51" s="25">
        <f t="shared" si="14"/>
        <v>-18797</v>
      </c>
      <c r="V51" s="55">
        <f>SUM(R51:U51)</f>
        <v>-77177</v>
      </c>
    </row>
    <row r="52" spans="1:22" x14ac:dyDescent="0.2">
      <c r="A52" s="68"/>
      <c r="B52" s="3" t="s">
        <v>60</v>
      </c>
      <c r="C52" s="3"/>
      <c r="D52" s="3"/>
      <c r="E52" s="3"/>
      <c r="F52" s="3"/>
      <c r="G52" s="2"/>
      <c r="H52" s="25">
        <f t="shared" ref="H52:P52" si="15">H30</f>
        <v>-13334</v>
      </c>
      <c r="I52" s="25">
        <f t="shared" si="15"/>
        <v>-19869</v>
      </c>
      <c r="J52" s="25">
        <f t="shared" si="15"/>
        <v>-21032</v>
      </c>
      <c r="K52" s="25">
        <f t="shared" si="15"/>
        <v>-15491</v>
      </c>
      <c r="L52" s="69">
        <f t="shared" si="15"/>
        <v>-69726</v>
      </c>
      <c r="M52" s="25">
        <f t="shared" si="15"/>
        <v>-13036</v>
      </c>
      <c r="N52" s="25">
        <f t="shared" si="15"/>
        <v>-27538</v>
      </c>
      <c r="O52" s="25">
        <f t="shared" si="15"/>
        <v>-37820</v>
      </c>
      <c r="P52" s="25">
        <f t="shared" si="15"/>
        <v>-12854</v>
      </c>
      <c r="Q52" s="55">
        <f>SUM(M52:P52)</f>
        <v>-91248</v>
      </c>
      <c r="R52" s="25">
        <f t="shared" si="14"/>
        <v>-8425</v>
      </c>
      <c r="S52" s="25">
        <f t="shared" si="14"/>
        <v>-10814</v>
      </c>
      <c r="T52" s="25">
        <f t="shared" si="14"/>
        <v>-27366</v>
      </c>
      <c r="U52" s="25">
        <f t="shared" si="14"/>
        <v>-61048</v>
      </c>
      <c r="V52" s="55">
        <f>SUM(R52:U52)</f>
        <v>-107653</v>
      </c>
    </row>
    <row r="53" spans="1:22" x14ac:dyDescent="0.2">
      <c r="A53" s="70"/>
      <c r="B53" s="3" t="s">
        <v>61</v>
      </c>
      <c r="C53" s="3"/>
      <c r="D53" s="3"/>
      <c r="E53" s="3"/>
      <c r="F53" s="3"/>
      <c r="G53" s="2"/>
      <c r="H53" s="25">
        <f t="shared" ref="H53:P53" si="16">H31</f>
        <v>295</v>
      </c>
      <c r="I53" s="25">
        <f t="shared" si="16"/>
        <v>1129</v>
      </c>
      <c r="J53" s="25">
        <f t="shared" si="16"/>
        <v>341</v>
      </c>
      <c r="K53" s="25">
        <f t="shared" si="16"/>
        <v>-431</v>
      </c>
      <c r="L53" s="69">
        <f t="shared" si="16"/>
        <v>1334</v>
      </c>
      <c r="M53" s="25">
        <f t="shared" si="16"/>
        <v>225</v>
      </c>
      <c r="N53" s="25">
        <f t="shared" si="16"/>
        <v>-639</v>
      </c>
      <c r="O53" s="25">
        <f t="shared" si="16"/>
        <v>-3760</v>
      </c>
      <c r="P53" s="25">
        <f t="shared" si="16"/>
        <v>2262</v>
      </c>
      <c r="Q53" s="55">
        <f>SUM(M53:P53)</f>
        <v>-1912</v>
      </c>
      <c r="R53" s="25">
        <f t="shared" si="14"/>
        <v>-356</v>
      </c>
      <c r="S53" s="25">
        <f t="shared" si="14"/>
        <v>907</v>
      </c>
      <c r="T53" s="25">
        <f t="shared" si="14"/>
        <v>125</v>
      </c>
      <c r="U53" s="25">
        <f t="shared" si="14"/>
        <v>-1617</v>
      </c>
      <c r="V53" s="55">
        <f>SUM(R53:U53)</f>
        <v>-941</v>
      </c>
    </row>
    <row r="54" spans="1:22" ht="15" thickBot="1" x14ac:dyDescent="0.25">
      <c r="A54" s="71"/>
      <c r="B54" s="72" t="s">
        <v>76</v>
      </c>
      <c r="C54" s="5"/>
      <c r="D54" s="5"/>
      <c r="E54" s="5"/>
      <c r="F54" s="5"/>
      <c r="G54" s="2"/>
      <c r="H54" s="73">
        <f t="shared" ref="H54:S54" si="17">SUM(H50:H53)</f>
        <v>8406</v>
      </c>
      <c r="I54" s="73">
        <f t="shared" si="17"/>
        <v>16303</v>
      </c>
      <c r="J54" s="73">
        <f t="shared" si="17"/>
        <v>-73660</v>
      </c>
      <c r="K54" s="73">
        <f t="shared" si="17"/>
        <v>-77748</v>
      </c>
      <c r="L54" s="74">
        <f t="shared" si="17"/>
        <v>-126699</v>
      </c>
      <c r="M54" s="73">
        <f t="shared" si="17"/>
        <v>-163099</v>
      </c>
      <c r="N54" s="73">
        <f t="shared" si="17"/>
        <v>-229305.68044999987</v>
      </c>
      <c r="O54" s="73">
        <f t="shared" si="17"/>
        <v>-252016</v>
      </c>
      <c r="P54" s="73">
        <f t="shared" si="17"/>
        <v>-276136</v>
      </c>
      <c r="Q54" s="74">
        <f t="shared" si="17"/>
        <v>-920556.68044999987</v>
      </c>
      <c r="R54" s="73">
        <f t="shared" si="17"/>
        <v>-260578</v>
      </c>
      <c r="S54" s="73">
        <f t="shared" si="17"/>
        <v>-254124</v>
      </c>
      <c r="T54" s="73">
        <f t="shared" ref="T54" si="18">SUM(T50:T53)</f>
        <v>-506431</v>
      </c>
      <c r="U54" s="73">
        <f t="shared" ref="U54" si="19">SUM(U50:U53)</f>
        <v>-638622</v>
      </c>
      <c r="V54" s="74">
        <f>SUM(V50:V53)</f>
        <v>-1659755</v>
      </c>
    </row>
    <row r="55" spans="1:22" x14ac:dyDescent="0.2">
      <c r="L55" s="46"/>
      <c r="Q55" s="46"/>
    </row>
    <row r="56" spans="1:22" x14ac:dyDescent="0.2">
      <c r="A56" s="1" t="s">
        <v>0</v>
      </c>
      <c r="L56" s="46"/>
      <c r="Q56" s="46"/>
    </row>
    <row r="57" spans="1:22" x14ac:dyDescent="0.2">
      <c r="L57" s="46"/>
      <c r="Q57" s="46"/>
    </row>
    <row r="58" spans="1:22" x14ac:dyDescent="0.2">
      <c r="L58" s="46"/>
      <c r="Q58" s="46"/>
    </row>
    <row r="59" spans="1:22" x14ac:dyDescent="0.2">
      <c r="L59" s="75"/>
      <c r="Q59" s="75"/>
    </row>
    <row r="60" spans="1:22" x14ac:dyDescent="0.2">
      <c r="L60" s="76"/>
      <c r="Q60" s="76"/>
    </row>
    <row r="61" spans="1:22" x14ac:dyDescent="0.2">
      <c r="L61" s="77"/>
      <c r="Q61" s="77"/>
    </row>
    <row r="62" spans="1:22" x14ac:dyDescent="0.2">
      <c r="L62" s="46"/>
      <c r="Q62" s="46"/>
    </row>
    <row r="63" spans="1:22" x14ac:dyDescent="0.2">
      <c r="L63" s="46"/>
      <c r="Q63" s="46"/>
    </row>
    <row r="64" spans="1:22" x14ac:dyDescent="0.2">
      <c r="L64" s="46"/>
      <c r="Q64" s="46"/>
    </row>
    <row r="65" spans="12:17" x14ac:dyDescent="0.2">
      <c r="L65" s="46"/>
      <c r="Q65" s="46"/>
    </row>
    <row r="66" spans="12:17" x14ac:dyDescent="0.2">
      <c r="L66" s="46"/>
      <c r="Q66" s="46"/>
    </row>
    <row r="67" spans="12:17" x14ac:dyDescent="0.2">
      <c r="L67" s="46"/>
      <c r="Q67" s="46"/>
    </row>
    <row r="68" spans="12:17" x14ac:dyDescent="0.2">
      <c r="L68" s="46"/>
      <c r="Q68" s="46"/>
    </row>
    <row r="69" spans="12:17" x14ac:dyDescent="0.2">
      <c r="L69" s="46"/>
      <c r="Q69" s="46"/>
    </row>
    <row r="70" spans="12:17" x14ac:dyDescent="0.2">
      <c r="L70" s="46"/>
      <c r="Q70" s="46"/>
    </row>
    <row r="71" spans="12:17" x14ac:dyDescent="0.2">
      <c r="L71" s="46"/>
      <c r="Q71" s="46"/>
    </row>
    <row r="72" spans="12:17" x14ac:dyDescent="0.2">
      <c r="L72" s="46"/>
      <c r="Q72" s="46"/>
    </row>
    <row r="73" spans="12:17" x14ac:dyDescent="0.2">
      <c r="L73" s="46"/>
      <c r="Q73" s="46"/>
    </row>
    <row r="74" spans="12:17" x14ac:dyDescent="0.2">
      <c r="L74" s="46"/>
      <c r="Q74" s="46"/>
    </row>
    <row r="75" spans="12:17" x14ac:dyDescent="0.2">
      <c r="L75" s="46"/>
      <c r="Q75" s="46"/>
    </row>
    <row r="76" spans="12:17" x14ac:dyDescent="0.2">
      <c r="L76" s="46"/>
      <c r="Q76" s="46"/>
    </row>
    <row r="77" spans="12:17" x14ac:dyDescent="0.2">
      <c r="L77" s="46"/>
      <c r="Q77" s="46"/>
    </row>
    <row r="78" spans="12:17" x14ac:dyDescent="0.2">
      <c r="L78" s="46"/>
      <c r="Q78" s="46"/>
    </row>
    <row r="79" spans="12:17" x14ac:dyDescent="0.2">
      <c r="L79" s="46"/>
      <c r="Q79" s="46"/>
    </row>
    <row r="80" spans="12:17" x14ac:dyDescent="0.2">
      <c r="L80" s="46"/>
      <c r="Q80" s="46"/>
    </row>
    <row r="81" spans="12:17" x14ac:dyDescent="0.2">
      <c r="L81" s="46"/>
      <c r="Q81" s="46"/>
    </row>
    <row r="82" spans="12:17" x14ac:dyDescent="0.2">
      <c r="L82" s="46"/>
      <c r="Q82" s="46"/>
    </row>
    <row r="83" spans="12:17" x14ac:dyDescent="0.2">
      <c r="L83" s="46"/>
      <c r="Q83" s="46"/>
    </row>
    <row r="84" spans="12:17" x14ac:dyDescent="0.2">
      <c r="L84" s="46"/>
      <c r="Q84" s="46"/>
    </row>
    <row r="85" spans="12:17" x14ac:dyDescent="0.2">
      <c r="L85" s="46"/>
      <c r="Q85" s="46"/>
    </row>
    <row r="86" spans="12:17" x14ac:dyDescent="0.2">
      <c r="L86" s="46"/>
      <c r="Q86" s="46"/>
    </row>
    <row r="87" spans="12:17" x14ac:dyDescent="0.2">
      <c r="L87" s="46"/>
      <c r="Q87" s="46"/>
    </row>
    <row r="88" spans="12:17" x14ac:dyDescent="0.2">
      <c r="L88" s="46"/>
      <c r="Q88" s="46"/>
    </row>
    <row r="89" spans="12:17" x14ac:dyDescent="0.2">
      <c r="L89" s="46"/>
      <c r="Q89" s="46"/>
    </row>
    <row r="90" spans="12:17" x14ac:dyDescent="0.2">
      <c r="L90" s="46"/>
      <c r="Q90" s="46"/>
    </row>
    <row r="91" spans="12:17" x14ac:dyDescent="0.2">
      <c r="L91" s="46"/>
      <c r="Q91" s="46"/>
    </row>
    <row r="92" spans="12:17" x14ac:dyDescent="0.2">
      <c r="L92" s="46"/>
      <c r="Q92" s="46"/>
    </row>
    <row r="93" spans="12:17" x14ac:dyDescent="0.2">
      <c r="L93" s="46"/>
      <c r="Q93" s="46"/>
    </row>
    <row r="94" spans="12:17" x14ac:dyDescent="0.2">
      <c r="L94" s="46"/>
      <c r="Q94" s="46"/>
    </row>
    <row r="95" spans="12:17" x14ac:dyDescent="0.2">
      <c r="L95" s="46"/>
      <c r="Q95" s="46"/>
    </row>
    <row r="96" spans="12:17" x14ac:dyDescent="0.2">
      <c r="L96" s="46"/>
      <c r="Q96" s="46"/>
    </row>
    <row r="97" spans="12:17" x14ac:dyDescent="0.2">
      <c r="L97" s="46"/>
      <c r="Q97" s="46"/>
    </row>
    <row r="98" spans="12:17" x14ac:dyDescent="0.2">
      <c r="L98" s="46"/>
      <c r="Q98" s="46"/>
    </row>
    <row r="99" spans="12:17" x14ac:dyDescent="0.2">
      <c r="L99" s="46"/>
      <c r="Q99" s="46"/>
    </row>
    <row r="100" spans="12:17" x14ac:dyDescent="0.2">
      <c r="L100" s="46"/>
      <c r="Q100" s="46"/>
    </row>
    <row r="101" spans="12:17" x14ac:dyDescent="0.2">
      <c r="L101" s="46"/>
      <c r="Q101" s="46"/>
    </row>
    <row r="102" spans="12:17" x14ac:dyDescent="0.2">
      <c r="L102" s="77"/>
      <c r="Q102" s="77"/>
    </row>
    <row r="103" spans="12:17" x14ac:dyDescent="0.2">
      <c r="L103" s="46"/>
      <c r="Q103" s="46"/>
    </row>
    <row r="104" spans="12:17" x14ac:dyDescent="0.2">
      <c r="L104" s="5"/>
      <c r="Q104" s="5"/>
    </row>
    <row r="105" spans="12:17" x14ac:dyDescent="0.2">
      <c r="L105" s="77"/>
      <c r="Q105" s="77"/>
    </row>
    <row r="106" spans="12:17" x14ac:dyDescent="0.2">
      <c r="L106" s="46"/>
      <c r="Q106" s="46"/>
    </row>
    <row r="107" spans="12:17" x14ac:dyDescent="0.2">
      <c r="L107" s="46"/>
      <c r="Q107" s="46"/>
    </row>
    <row r="108" spans="12:17" x14ac:dyDescent="0.2">
      <c r="L108" s="46"/>
      <c r="Q108" s="46"/>
    </row>
    <row r="109" spans="12:17" x14ac:dyDescent="0.2">
      <c r="L109" s="46"/>
      <c r="Q109" s="46"/>
    </row>
    <row r="110" spans="12:17" x14ac:dyDescent="0.2">
      <c r="L110" s="75"/>
      <c r="Q110" s="75"/>
    </row>
    <row r="111" spans="12:17" x14ac:dyDescent="0.2">
      <c r="L111" s="76"/>
      <c r="Q111" s="76"/>
    </row>
    <row r="112" spans="12:17" x14ac:dyDescent="0.2">
      <c r="L112" s="77"/>
      <c r="Q112" s="77"/>
    </row>
    <row r="113" spans="12:17" x14ac:dyDescent="0.2">
      <c r="L113" s="46"/>
      <c r="Q113" s="46"/>
    </row>
    <row r="114" spans="12:17" x14ac:dyDescent="0.2">
      <c r="L114" s="46"/>
      <c r="Q114" s="46"/>
    </row>
    <row r="115" spans="12:17" x14ac:dyDescent="0.2">
      <c r="L115" s="46"/>
      <c r="Q115" s="46"/>
    </row>
    <row r="116" spans="12:17" x14ac:dyDescent="0.2">
      <c r="L116" s="46"/>
      <c r="Q116" s="46"/>
    </row>
    <row r="117" spans="12:17" x14ac:dyDescent="0.2">
      <c r="L117" s="46"/>
      <c r="Q117" s="46"/>
    </row>
    <row r="118" spans="12:17" x14ac:dyDescent="0.2">
      <c r="L118" s="46"/>
      <c r="Q118" s="46"/>
    </row>
    <row r="119" spans="12:17" x14ac:dyDescent="0.2">
      <c r="L119" s="46"/>
      <c r="Q119" s="46"/>
    </row>
    <row r="120" spans="12:17" x14ac:dyDescent="0.2">
      <c r="L120" s="46"/>
      <c r="Q120" s="46"/>
    </row>
    <row r="121" spans="12:17" x14ac:dyDescent="0.2">
      <c r="L121" s="46"/>
      <c r="Q121" s="46"/>
    </row>
    <row r="122" spans="12:17" x14ac:dyDescent="0.2">
      <c r="L122" s="46"/>
      <c r="Q122" s="46"/>
    </row>
    <row r="123" spans="12:17" x14ac:dyDescent="0.2">
      <c r="L123" s="46"/>
      <c r="Q123" s="46"/>
    </row>
    <row r="124" spans="12:17" x14ac:dyDescent="0.2">
      <c r="L124" s="46"/>
      <c r="Q124" s="46"/>
    </row>
    <row r="125" spans="12:17" x14ac:dyDescent="0.2">
      <c r="L125" s="46"/>
      <c r="Q125" s="46"/>
    </row>
    <row r="126" spans="12:17" x14ac:dyDescent="0.2">
      <c r="L126" s="46"/>
      <c r="Q126" s="46"/>
    </row>
    <row r="127" spans="12:17" x14ac:dyDescent="0.2">
      <c r="L127" s="46"/>
      <c r="Q127" s="46"/>
    </row>
    <row r="128" spans="12:17" x14ac:dyDescent="0.2">
      <c r="L128" s="46"/>
      <c r="Q128" s="46"/>
    </row>
    <row r="129" spans="12:17" x14ac:dyDescent="0.2">
      <c r="L129" s="46"/>
      <c r="Q129" s="46"/>
    </row>
    <row r="130" spans="12:17" x14ac:dyDescent="0.2">
      <c r="L130" s="46"/>
      <c r="Q130" s="46"/>
    </row>
    <row r="131" spans="12:17" x14ac:dyDescent="0.2">
      <c r="L131" s="46"/>
      <c r="Q131" s="46"/>
    </row>
    <row r="132" spans="12:17" x14ac:dyDescent="0.2">
      <c r="L132" s="46"/>
      <c r="Q132" s="46"/>
    </row>
    <row r="133" spans="12:17" x14ac:dyDescent="0.2">
      <c r="L133" s="46"/>
      <c r="Q133" s="46"/>
    </row>
    <row r="134" spans="12:17" x14ac:dyDescent="0.2">
      <c r="L134" s="46"/>
      <c r="Q134" s="46"/>
    </row>
    <row r="135" spans="12:17" x14ac:dyDescent="0.2">
      <c r="L135" s="46"/>
      <c r="Q135" s="46"/>
    </row>
    <row r="136" spans="12:17" x14ac:dyDescent="0.2">
      <c r="L136" s="46"/>
      <c r="Q136" s="46"/>
    </row>
    <row r="137" spans="12:17" x14ac:dyDescent="0.2">
      <c r="L137" s="46"/>
      <c r="Q137" s="46"/>
    </row>
    <row r="138" spans="12:17" x14ac:dyDescent="0.2">
      <c r="L138" s="46"/>
      <c r="Q138" s="46"/>
    </row>
    <row r="139" spans="12:17" x14ac:dyDescent="0.2">
      <c r="L139" s="46"/>
      <c r="Q139" s="46"/>
    </row>
    <row r="140" spans="12:17" x14ac:dyDescent="0.2">
      <c r="L140" s="46"/>
      <c r="Q140" s="46"/>
    </row>
    <row r="141" spans="12:17" x14ac:dyDescent="0.2">
      <c r="L141" s="46"/>
      <c r="Q141" s="46"/>
    </row>
    <row r="142" spans="12:17" x14ac:dyDescent="0.2">
      <c r="L142" s="46"/>
      <c r="Q142" s="46"/>
    </row>
    <row r="143" spans="12:17" x14ac:dyDescent="0.2">
      <c r="L143" s="46"/>
      <c r="Q143" s="46"/>
    </row>
    <row r="144" spans="12:17" x14ac:dyDescent="0.2">
      <c r="L144" s="46"/>
      <c r="Q144" s="46"/>
    </row>
    <row r="145" spans="12:17" x14ac:dyDescent="0.2">
      <c r="L145" s="46"/>
      <c r="Q145" s="46"/>
    </row>
    <row r="146" spans="12:17" x14ac:dyDescent="0.2">
      <c r="L146" s="46"/>
      <c r="Q146" s="46"/>
    </row>
    <row r="147" spans="12:17" x14ac:dyDescent="0.2">
      <c r="L147" s="46"/>
      <c r="Q147" s="46"/>
    </row>
    <row r="148" spans="12:17" x14ac:dyDescent="0.2">
      <c r="L148" s="46"/>
      <c r="Q148" s="46"/>
    </row>
    <row r="149" spans="12:17" x14ac:dyDescent="0.2">
      <c r="L149" s="46"/>
      <c r="Q149" s="46"/>
    </row>
    <row r="150" spans="12:17" x14ac:dyDescent="0.2">
      <c r="L150" s="46"/>
      <c r="Q150" s="46"/>
    </row>
    <row r="151" spans="12:17" x14ac:dyDescent="0.2">
      <c r="L151" s="46"/>
      <c r="Q151" s="46"/>
    </row>
    <row r="152" spans="12:17" x14ac:dyDescent="0.2">
      <c r="L152" s="46"/>
      <c r="Q152" s="46"/>
    </row>
    <row r="153" spans="12:17" x14ac:dyDescent="0.2">
      <c r="L153" s="77"/>
      <c r="Q153" s="77"/>
    </row>
    <row r="154" spans="12:17" x14ac:dyDescent="0.2">
      <c r="L154" s="46"/>
      <c r="Q154" s="46"/>
    </row>
    <row r="155" spans="12:17" x14ac:dyDescent="0.2">
      <c r="L155" s="5"/>
      <c r="Q155" s="5"/>
    </row>
    <row r="156" spans="12:17" x14ac:dyDescent="0.2">
      <c r="L156" s="77"/>
      <c r="Q156" s="77"/>
    </row>
    <row r="157" spans="12:17" x14ac:dyDescent="0.2">
      <c r="L157" s="46"/>
      <c r="Q157" s="46"/>
    </row>
    <row r="158" spans="12:17" x14ac:dyDescent="0.2">
      <c r="L158" s="46"/>
      <c r="Q158" s="46"/>
    </row>
    <row r="159" spans="12:17" x14ac:dyDescent="0.2">
      <c r="L159" s="46"/>
      <c r="Q159" s="46"/>
    </row>
    <row r="160" spans="12:17" x14ac:dyDescent="0.2">
      <c r="L160" s="46"/>
      <c r="Q160" s="46"/>
    </row>
    <row r="161" spans="12:17" x14ac:dyDescent="0.2">
      <c r="L161" s="75"/>
      <c r="Q161" s="75"/>
    </row>
    <row r="162" spans="12:17" x14ac:dyDescent="0.2">
      <c r="L162" s="76"/>
      <c r="Q162" s="76"/>
    </row>
    <row r="163" spans="12:17" x14ac:dyDescent="0.2">
      <c r="L163" s="77"/>
      <c r="Q163" s="77"/>
    </row>
    <row r="164" spans="12:17" x14ac:dyDescent="0.2">
      <c r="L164" s="46"/>
      <c r="Q164" s="46"/>
    </row>
    <row r="165" spans="12:17" x14ac:dyDescent="0.2">
      <c r="L165" s="46"/>
      <c r="Q165" s="46"/>
    </row>
    <row r="166" spans="12:17" x14ac:dyDescent="0.2">
      <c r="L166" s="46"/>
      <c r="Q166" s="46"/>
    </row>
    <row r="167" spans="12:17" x14ac:dyDescent="0.2">
      <c r="L167" s="46"/>
      <c r="Q167" s="46"/>
    </row>
    <row r="168" spans="12:17" x14ac:dyDescent="0.2">
      <c r="L168" s="46"/>
      <c r="Q168" s="46"/>
    </row>
    <row r="169" spans="12:17" x14ac:dyDescent="0.2">
      <c r="L169" s="46"/>
      <c r="Q169" s="46"/>
    </row>
    <row r="170" spans="12:17" x14ac:dyDescent="0.2">
      <c r="L170" s="46"/>
      <c r="Q170" s="46"/>
    </row>
    <row r="171" spans="12:17" x14ac:dyDescent="0.2">
      <c r="L171" s="46"/>
      <c r="Q171" s="46"/>
    </row>
    <row r="172" spans="12:17" x14ac:dyDescent="0.2">
      <c r="L172" s="46"/>
      <c r="Q172" s="46"/>
    </row>
    <row r="173" spans="12:17" x14ac:dyDescent="0.2">
      <c r="L173" s="46"/>
      <c r="Q173" s="46"/>
    </row>
    <row r="174" spans="12:17" x14ac:dyDescent="0.2">
      <c r="L174" s="46"/>
      <c r="Q174" s="46"/>
    </row>
    <row r="175" spans="12:17" x14ac:dyDescent="0.2">
      <c r="L175" s="46"/>
      <c r="Q175" s="46"/>
    </row>
    <row r="176" spans="12:17" x14ac:dyDescent="0.2">
      <c r="L176" s="46"/>
      <c r="Q176" s="46"/>
    </row>
    <row r="177" spans="12:17" x14ac:dyDescent="0.2">
      <c r="L177" s="46"/>
      <c r="Q177" s="46"/>
    </row>
    <row r="178" spans="12:17" x14ac:dyDescent="0.2">
      <c r="L178" s="46"/>
      <c r="Q178" s="46"/>
    </row>
    <row r="179" spans="12:17" x14ac:dyDescent="0.2">
      <c r="L179" s="46"/>
      <c r="Q179" s="46"/>
    </row>
    <row r="180" spans="12:17" x14ac:dyDescent="0.2">
      <c r="L180" s="46"/>
      <c r="Q180" s="46"/>
    </row>
    <row r="181" spans="12:17" x14ac:dyDescent="0.2">
      <c r="L181" s="46"/>
      <c r="Q181" s="46"/>
    </row>
    <row r="182" spans="12:17" x14ac:dyDescent="0.2">
      <c r="L182" s="46"/>
      <c r="Q182" s="46"/>
    </row>
    <row r="183" spans="12:17" x14ac:dyDescent="0.2">
      <c r="L183" s="46"/>
      <c r="Q183" s="46"/>
    </row>
    <row r="184" spans="12:17" x14ac:dyDescent="0.2">
      <c r="L184" s="46"/>
      <c r="Q184" s="46"/>
    </row>
    <row r="185" spans="12:17" x14ac:dyDescent="0.2">
      <c r="L185" s="46"/>
      <c r="Q185" s="46"/>
    </row>
    <row r="186" spans="12:17" x14ac:dyDescent="0.2">
      <c r="L186" s="46"/>
      <c r="Q186" s="46"/>
    </row>
    <row r="187" spans="12:17" x14ac:dyDescent="0.2">
      <c r="L187" s="46"/>
      <c r="Q187" s="46"/>
    </row>
    <row r="188" spans="12:17" x14ac:dyDescent="0.2">
      <c r="L188" s="46"/>
      <c r="Q188" s="46"/>
    </row>
    <row r="189" spans="12:17" x14ac:dyDescent="0.2">
      <c r="L189" s="46"/>
      <c r="Q189" s="46"/>
    </row>
    <row r="190" spans="12:17" x14ac:dyDescent="0.2">
      <c r="L190" s="46"/>
      <c r="Q190" s="46"/>
    </row>
    <row r="191" spans="12:17" x14ac:dyDescent="0.2">
      <c r="L191" s="46"/>
      <c r="Q191" s="46"/>
    </row>
    <row r="192" spans="12:17" x14ac:dyDescent="0.2">
      <c r="L192" s="46"/>
      <c r="Q192" s="46"/>
    </row>
    <row r="193" spans="12:17" x14ac:dyDescent="0.2">
      <c r="L193" s="46"/>
      <c r="Q193" s="46"/>
    </row>
    <row r="194" spans="12:17" x14ac:dyDescent="0.2">
      <c r="L194" s="46"/>
      <c r="Q194" s="46"/>
    </row>
    <row r="195" spans="12:17" x14ac:dyDescent="0.2">
      <c r="L195" s="46"/>
      <c r="Q195" s="46"/>
    </row>
    <row r="196" spans="12:17" x14ac:dyDescent="0.2">
      <c r="L196" s="46"/>
      <c r="Q196" s="46"/>
    </row>
    <row r="197" spans="12:17" x14ac:dyDescent="0.2">
      <c r="L197" s="46"/>
      <c r="Q197" s="46"/>
    </row>
    <row r="198" spans="12:17" x14ac:dyDescent="0.2">
      <c r="L198" s="46"/>
      <c r="Q198" s="46"/>
    </row>
    <row r="199" spans="12:17" x14ac:dyDescent="0.2">
      <c r="L199" s="46"/>
      <c r="Q199" s="46"/>
    </row>
    <row r="200" spans="12:17" x14ac:dyDescent="0.2">
      <c r="L200" s="46"/>
      <c r="Q200" s="46"/>
    </row>
    <row r="201" spans="12:17" x14ac:dyDescent="0.2">
      <c r="L201" s="46"/>
      <c r="Q201" s="46"/>
    </row>
    <row r="202" spans="12:17" x14ac:dyDescent="0.2">
      <c r="L202" s="46"/>
      <c r="Q202" s="46"/>
    </row>
    <row r="203" spans="12:17" x14ac:dyDescent="0.2">
      <c r="L203" s="46"/>
      <c r="Q203" s="46"/>
    </row>
    <row r="204" spans="12:17" x14ac:dyDescent="0.2">
      <c r="L204" s="77"/>
      <c r="Q204" s="77"/>
    </row>
    <row r="205" spans="12:17" x14ac:dyDescent="0.2">
      <c r="L205" s="46"/>
      <c r="Q205" s="46"/>
    </row>
    <row r="206" spans="12:17" x14ac:dyDescent="0.2">
      <c r="L206" s="5"/>
      <c r="Q206" s="5"/>
    </row>
    <row r="207" spans="12:17" x14ac:dyDescent="0.2">
      <c r="L207" s="77"/>
      <c r="Q207" s="77"/>
    </row>
    <row r="208" spans="12:17" x14ac:dyDescent="0.2">
      <c r="L208" s="46"/>
      <c r="Q208" s="46"/>
    </row>
    <row r="209" spans="12:17" x14ac:dyDescent="0.2">
      <c r="L209" s="46"/>
      <c r="Q209" s="46"/>
    </row>
    <row r="210" spans="12:17" x14ac:dyDescent="0.2">
      <c r="L210" s="46"/>
      <c r="Q210" s="46"/>
    </row>
    <row r="211" spans="12:17" x14ac:dyDescent="0.2">
      <c r="L211" s="46"/>
      <c r="Q211" s="46"/>
    </row>
    <row r="212" spans="12:17" x14ac:dyDescent="0.2">
      <c r="L212" s="75"/>
      <c r="Q212" s="75"/>
    </row>
    <row r="213" spans="12:17" x14ac:dyDescent="0.2">
      <c r="L213" s="76"/>
      <c r="Q213" s="76"/>
    </row>
    <row r="214" spans="12:17" x14ac:dyDescent="0.2">
      <c r="L214" s="77"/>
      <c r="Q214" s="77"/>
    </row>
    <row r="215" spans="12:17" x14ac:dyDescent="0.2">
      <c r="L215" s="46"/>
      <c r="Q215" s="46"/>
    </row>
    <row r="216" spans="12:17" x14ac:dyDescent="0.2">
      <c r="L216" s="46"/>
      <c r="Q216" s="46"/>
    </row>
    <row r="217" spans="12:17" x14ac:dyDescent="0.2">
      <c r="L217" s="46"/>
      <c r="Q217" s="46"/>
    </row>
    <row r="218" spans="12:17" x14ac:dyDescent="0.2">
      <c r="L218" s="46"/>
      <c r="Q218" s="46"/>
    </row>
    <row r="219" spans="12:17" x14ac:dyDescent="0.2">
      <c r="L219" s="46"/>
      <c r="Q219" s="46"/>
    </row>
    <row r="220" spans="12:17" x14ac:dyDescent="0.2">
      <c r="L220" s="46"/>
      <c r="Q220" s="46"/>
    </row>
    <row r="221" spans="12:17" x14ac:dyDescent="0.2">
      <c r="L221" s="46"/>
      <c r="Q221" s="46"/>
    </row>
    <row r="222" spans="12:17" x14ac:dyDescent="0.2">
      <c r="L222" s="46"/>
      <c r="Q222" s="46"/>
    </row>
    <row r="223" spans="12:17" x14ac:dyDescent="0.2">
      <c r="L223" s="46"/>
      <c r="Q223" s="46"/>
    </row>
    <row r="224" spans="12:17" x14ac:dyDescent="0.2">
      <c r="L224" s="46"/>
      <c r="Q224" s="46"/>
    </row>
    <row r="225" spans="12:17" x14ac:dyDescent="0.2">
      <c r="L225" s="46"/>
      <c r="Q225" s="46"/>
    </row>
    <row r="226" spans="12:17" x14ac:dyDescent="0.2">
      <c r="L226" s="46"/>
      <c r="Q226" s="46"/>
    </row>
    <row r="227" spans="12:17" x14ac:dyDescent="0.2">
      <c r="L227" s="46"/>
      <c r="Q227" s="46"/>
    </row>
    <row r="228" spans="12:17" x14ac:dyDescent="0.2">
      <c r="L228" s="46"/>
      <c r="Q228" s="46"/>
    </row>
    <row r="229" spans="12:17" x14ac:dyDescent="0.2">
      <c r="L229" s="46"/>
      <c r="Q229" s="46"/>
    </row>
    <row r="230" spans="12:17" x14ac:dyDescent="0.2">
      <c r="L230" s="46"/>
      <c r="Q230" s="46"/>
    </row>
    <row r="231" spans="12:17" x14ac:dyDescent="0.2">
      <c r="L231" s="46"/>
      <c r="Q231" s="46"/>
    </row>
    <row r="232" spans="12:17" x14ac:dyDescent="0.2">
      <c r="L232" s="46"/>
      <c r="Q232" s="46"/>
    </row>
    <row r="233" spans="12:17" x14ac:dyDescent="0.2">
      <c r="L233" s="46"/>
      <c r="Q233" s="46"/>
    </row>
    <row r="234" spans="12:17" x14ac:dyDescent="0.2">
      <c r="L234" s="46"/>
      <c r="Q234" s="46"/>
    </row>
    <row r="235" spans="12:17" x14ac:dyDescent="0.2">
      <c r="L235" s="46"/>
      <c r="Q235" s="46"/>
    </row>
    <row r="236" spans="12:17" x14ac:dyDescent="0.2">
      <c r="L236" s="46"/>
      <c r="Q236" s="46"/>
    </row>
    <row r="237" spans="12:17" x14ac:dyDescent="0.2">
      <c r="L237" s="46"/>
      <c r="Q237" s="46"/>
    </row>
    <row r="238" spans="12:17" x14ac:dyDescent="0.2">
      <c r="L238" s="46"/>
      <c r="Q238" s="46"/>
    </row>
    <row r="239" spans="12:17" x14ac:dyDescent="0.2">
      <c r="L239" s="46"/>
      <c r="Q239" s="46"/>
    </row>
    <row r="240" spans="12:17" x14ac:dyDescent="0.2">
      <c r="L240" s="46"/>
      <c r="Q240" s="46"/>
    </row>
    <row r="241" spans="12:17" x14ac:dyDescent="0.2">
      <c r="L241" s="46"/>
      <c r="Q241" s="46"/>
    </row>
    <row r="242" spans="12:17" x14ac:dyDescent="0.2">
      <c r="L242" s="46"/>
      <c r="Q242" s="46"/>
    </row>
    <row r="243" spans="12:17" x14ac:dyDescent="0.2">
      <c r="L243" s="46"/>
      <c r="Q243" s="46"/>
    </row>
    <row r="244" spans="12:17" x14ac:dyDescent="0.2">
      <c r="L244" s="46"/>
      <c r="Q244" s="46"/>
    </row>
    <row r="245" spans="12:17" x14ac:dyDescent="0.2">
      <c r="L245" s="46"/>
      <c r="Q245" s="46"/>
    </row>
    <row r="246" spans="12:17" x14ac:dyDescent="0.2">
      <c r="L246" s="46"/>
      <c r="Q246" s="46"/>
    </row>
    <row r="247" spans="12:17" x14ac:dyDescent="0.2">
      <c r="L247" s="46"/>
      <c r="Q247" s="46"/>
    </row>
    <row r="248" spans="12:17" x14ac:dyDescent="0.2">
      <c r="L248" s="46"/>
      <c r="Q248" s="46"/>
    </row>
    <row r="249" spans="12:17" x14ac:dyDescent="0.2">
      <c r="L249" s="46"/>
      <c r="Q249" s="46"/>
    </row>
    <row r="250" spans="12:17" x14ac:dyDescent="0.2">
      <c r="L250" s="46"/>
      <c r="Q250" s="46"/>
    </row>
    <row r="251" spans="12:17" x14ac:dyDescent="0.2">
      <c r="L251" s="46"/>
      <c r="Q251" s="46"/>
    </row>
    <row r="252" spans="12:17" x14ac:dyDescent="0.2">
      <c r="L252" s="46"/>
      <c r="Q252" s="46"/>
    </row>
    <row r="253" spans="12:17" x14ac:dyDescent="0.2">
      <c r="L253" s="46"/>
      <c r="Q253" s="46"/>
    </row>
    <row r="254" spans="12:17" x14ac:dyDescent="0.2">
      <c r="L254" s="46"/>
      <c r="Q254" s="46"/>
    </row>
    <row r="255" spans="12:17" x14ac:dyDescent="0.2">
      <c r="L255" s="77"/>
      <c r="Q255" s="77"/>
    </row>
    <row r="256" spans="12:17" x14ac:dyDescent="0.2">
      <c r="L256" s="46"/>
      <c r="Q256" s="46"/>
    </row>
    <row r="257" spans="12:17" x14ac:dyDescent="0.2">
      <c r="L257" s="5"/>
      <c r="Q257" s="5"/>
    </row>
    <row r="258" spans="12:17" x14ac:dyDescent="0.2">
      <c r="L258" s="77"/>
      <c r="Q258" s="77"/>
    </row>
    <row r="259" spans="12:17" x14ac:dyDescent="0.2">
      <c r="L259" s="46"/>
      <c r="Q259" s="46"/>
    </row>
    <row r="260" spans="12:17" x14ac:dyDescent="0.2">
      <c r="L260" s="46"/>
      <c r="Q260" s="46"/>
    </row>
    <row r="261" spans="12:17" x14ac:dyDescent="0.2">
      <c r="L261" s="46"/>
      <c r="Q261" s="46"/>
    </row>
    <row r="262" spans="12:17" x14ac:dyDescent="0.2">
      <c r="L262" s="46"/>
      <c r="Q262" s="46"/>
    </row>
    <row r="263" spans="12:17" x14ac:dyDescent="0.2">
      <c r="L263" s="75"/>
      <c r="Q263" s="75"/>
    </row>
    <row r="264" spans="12:17" x14ac:dyDescent="0.2">
      <c r="L264" s="76"/>
      <c r="Q264" s="76"/>
    </row>
    <row r="265" spans="12:17" x14ac:dyDescent="0.2">
      <c r="L265" s="77"/>
      <c r="Q265" s="77"/>
    </row>
    <row r="266" spans="12:17" x14ac:dyDescent="0.2">
      <c r="L266" s="46"/>
      <c r="Q266" s="46"/>
    </row>
    <row r="267" spans="12:17" x14ac:dyDescent="0.2">
      <c r="L267" s="46"/>
      <c r="Q267" s="46"/>
    </row>
    <row r="268" spans="12:17" x14ac:dyDescent="0.2">
      <c r="L268" s="46"/>
      <c r="Q268" s="46"/>
    </row>
    <row r="269" spans="12:17" x14ac:dyDescent="0.2">
      <c r="L269" s="46"/>
      <c r="Q269" s="46"/>
    </row>
    <row r="270" spans="12:17" x14ac:dyDescent="0.2">
      <c r="L270" s="46"/>
      <c r="Q270" s="46"/>
    </row>
    <row r="271" spans="12:17" x14ac:dyDescent="0.2">
      <c r="L271" s="46"/>
      <c r="Q271" s="46"/>
    </row>
    <row r="272" spans="12:17" x14ac:dyDescent="0.2">
      <c r="L272" s="46"/>
      <c r="Q272" s="46"/>
    </row>
    <row r="273" spans="12:17" x14ac:dyDescent="0.2">
      <c r="L273" s="46"/>
      <c r="Q273" s="46"/>
    </row>
    <row r="274" spans="12:17" x14ac:dyDescent="0.2">
      <c r="L274" s="46"/>
      <c r="Q274" s="46"/>
    </row>
    <row r="275" spans="12:17" x14ac:dyDescent="0.2">
      <c r="L275" s="46"/>
      <c r="Q275" s="46"/>
    </row>
    <row r="276" spans="12:17" x14ac:dyDescent="0.2">
      <c r="L276" s="46"/>
      <c r="Q276" s="46"/>
    </row>
    <row r="277" spans="12:17" x14ac:dyDescent="0.2">
      <c r="L277" s="46"/>
      <c r="Q277" s="46"/>
    </row>
    <row r="278" spans="12:17" x14ac:dyDescent="0.2">
      <c r="L278" s="46"/>
      <c r="Q278" s="46"/>
    </row>
    <row r="279" spans="12:17" x14ac:dyDescent="0.2">
      <c r="L279" s="46"/>
      <c r="Q279" s="46"/>
    </row>
    <row r="280" spans="12:17" x14ac:dyDescent="0.2">
      <c r="L280" s="46"/>
      <c r="Q280" s="46"/>
    </row>
    <row r="281" spans="12:17" x14ac:dyDescent="0.2">
      <c r="L281" s="46"/>
      <c r="Q281" s="46"/>
    </row>
    <row r="282" spans="12:17" x14ac:dyDescent="0.2">
      <c r="L282" s="46"/>
      <c r="Q282" s="46"/>
    </row>
    <row r="283" spans="12:17" x14ac:dyDescent="0.2">
      <c r="L283" s="46"/>
      <c r="Q283" s="46"/>
    </row>
    <row r="284" spans="12:17" x14ac:dyDescent="0.2">
      <c r="L284" s="46"/>
      <c r="Q284" s="46"/>
    </row>
    <row r="285" spans="12:17" x14ac:dyDescent="0.2">
      <c r="L285" s="46"/>
      <c r="Q285" s="46"/>
    </row>
    <row r="286" spans="12:17" x14ac:dyDescent="0.2">
      <c r="L286" s="46"/>
      <c r="Q286" s="46"/>
    </row>
    <row r="287" spans="12:17" x14ac:dyDescent="0.2">
      <c r="L287" s="46"/>
      <c r="Q287" s="46"/>
    </row>
    <row r="288" spans="12:17" x14ac:dyDescent="0.2">
      <c r="L288" s="46"/>
      <c r="Q288" s="46"/>
    </row>
    <row r="289" spans="12:17" x14ac:dyDescent="0.2">
      <c r="L289" s="46"/>
      <c r="Q289" s="46"/>
    </row>
    <row r="290" spans="12:17" x14ac:dyDescent="0.2">
      <c r="L290" s="46"/>
      <c r="Q290" s="46"/>
    </row>
    <row r="291" spans="12:17" x14ac:dyDescent="0.2">
      <c r="L291" s="46"/>
      <c r="Q291" s="46"/>
    </row>
    <row r="292" spans="12:17" x14ac:dyDescent="0.2">
      <c r="L292" s="46"/>
      <c r="Q292" s="46"/>
    </row>
    <row r="293" spans="12:17" x14ac:dyDescent="0.2">
      <c r="L293" s="46"/>
      <c r="Q293" s="46"/>
    </row>
    <row r="294" spans="12:17" x14ac:dyDescent="0.2">
      <c r="L294" s="46"/>
      <c r="Q294" s="46"/>
    </row>
    <row r="295" spans="12:17" x14ac:dyDescent="0.2">
      <c r="L295" s="46"/>
      <c r="Q295" s="46"/>
    </row>
    <row r="296" spans="12:17" x14ac:dyDescent="0.2">
      <c r="L296" s="46"/>
      <c r="Q296" s="46"/>
    </row>
    <row r="297" spans="12:17" x14ac:dyDescent="0.2">
      <c r="L297" s="46"/>
      <c r="Q297" s="46"/>
    </row>
    <row r="298" spans="12:17" x14ac:dyDescent="0.2">
      <c r="L298" s="46"/>
      <c r="Q298" s="46"/>
    </row>
    <row r="299" spans="12:17" x14ac:dyDescent="0.2">
      <c r="L299" s="46"/>
      <c r="Q299" s="46"/>
    </row>
    <row r="300" spans="12:17" x14ac:dyDescent="0.2">
      <c r="L300" s="46"/>
      <c r="Q300" s="46"/>
    </row>
    <row r="301" spans="12:17" x14ac:dyDescent="0.2">
      <c r="L301" s="46"/>
      <c r="Q301" s="46"/>
    </row>
    <row r="302" spans="12:17" x14ac:dyDescent="0.2">
      <c r="L302" s="46"/>
      <c r="Q302" s="46"/>
    </row>
    <row r="303" spans="12:17" x14ac:dyDescent="0.2">
      <c r="L303" s="46"/>
      <c r="Q303" s="46"/>
    </row>
    <row r="304" spans="12:17" x14ac:dyDescent="0.2">
      <c r="L304" s="46"/>
      <c r="Q304" s="46"/>
    </row>
    <row r="305" spans="12:17" x14ac:dyDescent="0.2">
      <c r="L305" s="46"/>
      <c r="Q305" s="46"/>
    </row>
    <row r="306" spans="12:17" x14ac:dyDescent="0.2">
      <c r="L306" s="77"/>
      <c r="Q306" s="77"/>
    </row>
    <row r="307" spans="12:17" x14ac:dyDescent="0.2">
      <c r="L307" s="46"/>
      <c r="Q307" s="46"/>
    </row>
    <row r="308" spans="12:17" x14ac:dyDescent="0.2">
      <c r="L308" s="5"/>
      <c r="Q308" s="5"/>
    </row>
    <row r="309" spans="12:17" x14ac:dyDescent="0.2">
      <c r="L309" s="77"/>
      <c r="Q309" s="77"/>
    </row>
    <row r="310" spans="12:17" x14ac:dyDescent="0.2">
      <c r="L310" s="46"/>
      <c r="Q310" s="46"/>
    </row>
    <row r="311" spans="12:17" x14ac:dyDescent="0.2">
      <c r="L311" s="46"/>
      <c r="Q311" s="46"/>
    </row>
    <row r="312" spans="12:17" x14ac:dyDescent="0.2">
      <c r="L312" s="46"/>
      <c r="Q312" s="46"/>
    </row>
    <row r="313" spans="12:17" x14ac:dyDescent="0.2">
      <c r="L313" s="46"/>
      <c r="Q313" s="46"/>
    </row>
    <row r="314" spans="12:17" x14ac:dyDescent="0.2">
      <c r="L314" s="75"/>
      <c r="Q314" s="75"/>
    </row>
    <row r="315" spans="12:17" x14ac:dyDescent="0.2">
      <c r="L315" s="76"/>
      <c r="Q315" s="76"/>
    </row>
    <row r="316" spans="12:17" x14ac:dyDescent="0.2">
      <c r="L316" s="77"/>
      <c r="Q316" s="77"/>
    </row>
    <row r="317" spans="12:17" x14ac:dyDescent="0.2">
      <c r="L317" s="46"/>
      <c r="Q317" s="46"/>
    </row>
    <row r="318" spans="12:17" x14ac:dyDescent="0.2">
      <c r="L318" s="46"/>
      <c r="Q318" s="46"/>
    </row>
    <row r="319" spans="12:17" x14ac:dyDescent="0.2">
      <c r="L319" s="46"/>
      <c r="Q319" s="46"/>
    </row>
    <row r="320" spans="12:17" x14ac:dyDescent="0.2">
      <c r="L320" s="46"/>
      <c r="Q320" s="46"/>
    </row>
    <row r="321" spans="12:17" x14ac:dyDescent="0.2">
      <c r="L321" s="46"/>
      <c r="Q321" s="46"/>
    </row>
    <row r="322" spans="12:17" x14ac:dyDescent="0.2">
      <c r="L322" s="46"/>
      <c r="Q322" s="46"/>
    </row>
    <row r="323" spans="12:17" x14ac:dyDescent="0.2">
      <c r="L323" s="46"/>
      <c r="Q323" s="46"/>
    </row>
    <row r="324" spans="12:17" x14ac:dyDescent="0.2">
      <c r="L324" s="46"/>
      <c r="Q324" s="46"/>
    </row>
    <row r="325" spans="12:17" x14ac:dyDescent="0.2">
      <c r="L325" s="46"/>
      <c r="Q325" s="46"/>
    </row>
    <row r="326" spans="12:17" x14ac:dyDescent="0.2">
      <c r="L326" s="46"/>
      <c r="Q326" s="46"/>
    </row>
    <row r="327" spans="12:17" x14ac:dyDescent="0.2">
      <c r="L327" s="46"/>
      <c r="Q327" s="46"/>
    </row>
    <row r="328" spans="12:17" x14ac:dyDescent="0.2">
      <c r="L328" s="46"/>
      <c r="Q328" s="46"/>
    </row>
    <row r="329" spans="12:17" x14ac:dyDescent="0.2">
      <c r="L329" s="46"/>
      <c r="Q329" s="46"/>
    </row>
    <row r="330" spans="12:17" x14ac:dyDescent="0.2">
      <c r="L330" s="46"/>
      <c r="Q330" s="46"/>
    </row>
    <row r="331" spans="12:17" x14ac:dyDescent="0.2">
      <c r="L331" s="46"/>
      <c r="Q331" s="46"/>
    </row>
    <row r="332" spans="12:17" x14ac:dyDescent="0.2">
      <c r="L332" s="46"/>
      <c r="Q332" s="46"/>
    </row>
    <row r="333" spans="12:17" x14ac:dyDescent="0.2">
      <c r="L333" s="46"/>
      <c r="Q333" s="46"/>
    </row>
    <row r="334" spans="12:17" x14ac:dyDescent="0.2">
      <c r="L334" s="46"/>
      <c r="Q334" s="46"/>
    </row>
    <row r="335" spans="12:17" x14ac:dyDescent="0.2">
      <c r="L335" s="46"/>
      <c r="Q335" s="46"/>
    </row>
    <row r="336" spans="12:17" x14ac:dyDescent="0.2">
      <c r="L336" s="46"/>
      <c r="Q336" s="46"/>
    </row>
    <row r="337" spans="12:17" x14ac:dyDescent="0.2">
      <c r="L337" s="46"/>
      <c r="Q337" s="46"/>
    </row>
    <row r="338" spans="12:17" x14ac:dyDescent="0.2">
      <c r="L338" s="46"/>
      <c r="Q338" s="46"/>
    </row>
    <row r="339" spans="12:17" x14ac:dyDescent="0.2">
      <c r="L339" s="46"/>
      <c r="Q339" s="46"/>
    </row>
    <row r="340" spans="12:17" x14ac:dyDescent="0.2">
      <c r="L340" s="46"/>
      <c r="Q340" s="46"/>
    </row>
    <row r="341" spans="12:17" x14ac:dyDescent="0.2">
      <c r="L341" s="46"/>
      <c r="Q341" s="46"/>
    </row>
    <row r="342" spans="12:17" x14ac:dyDescent="0.2">
      <c r="L342" s="46"/>
      <c r="Q342" s="46"/>
    </row>
    <row r="343" spans="12:17" x14ac:dyDescent="0.2">
      <c r="L343" s="46"/>
      <c r="Q343" s="46"/>
    </row>
    <row r="344" spans="12:17" x14ac:dyDescent="0.2">
      <c r="L344" s="46"/>
      <c r="Q344" s="46"/>
    </row>
    <row r="345" spans="12:17" x14ac:dyDescent="0.2">
      <c r="L345" s="46"/>
      <c r="Q345" s="46"/>
    </row>
    <row r="346" spans="12:17" x14ac:dyDescent="0.2">
      <c r="L346" s="46"/>
      <c r="Q346" s="46"/>
    </row>
    <row r="347" spans="12:17" x14ac:dyDescent="0.2">
      <c r="L347" s="46"/>
      <c r="Q347" s="46"/>
    </row>
    <row r="348" spans="12:17" x14ac:dyDescent="0.2">
      <c r="L348" s="46"/>
      <c r="Q348" s="46"/>
    </row>
    <row r="349" spans="12:17" x14ac:dyDescent="0.2">
      <c r="L349" s="46"/>
      <c r="Q349" s="46"/>
    </row>
    <row r="350" spans="12:17" x14ac:dyDescent="0.2">
      <c r="L350" s="46"/>
      <c r="Q350" s="46"/>
    </row>
    <row r="351" spans="12:17" x14ac:dyDescent="0.2">
      <c r="L351" s="46"/>
      <c r="Q351" s="46"/>
    </row>
    <row r="352" spans="12:17" x14ac:dyDescent="0.2">
      <c r="L352" s="46"/>
      <c r="Q352" s="46"/>
    </row>
    <row r="353" spans="12:17" x14ac:dyDescent="0.2">
      <c r="L353" s="46"/>
      <c r="Q353" s="46"/>
    </row>
    <row r="354" spans="12:17" x14ac:dyDescent="0.2">
      <c r="L354" s="46"/>
      <c r="Q354" s="46"/>
    </row>
    <row r="355" spans="12:17" x14ac:dyDescent="0.2">
      <c r="L355" s="46"/>
      <c r="Q355" s="46"/>
    </row>
    <row r="356" spans="12:17" x14ac:dyDescent="0.2">
      <c r="L356" s="46"/>
      <c r="Q356" s="46"/>
    </row>
    <row r="357" spans="12:17" x14ac:dyDescent="0.2">
      <c r="L357" s="77"/>
      <c r="Q357" s="77"/>
    </row>
    <row r="358" spans="12:17" x14ac:dyDescent="0.2">
      <c r="L358" s="46"/>
      <c r="Q358" s="46"/>
    </row>
    <row r="359" spans="12:17" x14ac:dyDescent="0.2">
      <c r="L359" s="5"/>
      <c r="Q359" s="5"/>
    </row>
    <row r="360" spans="12:17" x14ac:dyDescent="0.2">
      <c r="L360" s="77"/>
      <c r="Q360" s="77"/>
    </row>
    <row r="361" spans="12:17" x14ac:dyDescent="0.2">
      <c r="L361" s="46"/>
      <c r="Q361" s="46"/>
    </row>
    <row r="362" spans="12:17" x14ac:dyDescent="0.2">
      <c r="L362" s="46"/>
      <c r="Q362" s="46"/>
    </row>
    <row r="363" spans="12:17" x14ac:dyDescent="0.2">
      <c r="L363" s="46"/>
      <c r="Q363" s="46"/>
    </row>
    <row r="364" spans="12:17" x14ac:dyDescent="0.2">
      <c r="L364" s="46"/>
      <c r="Q364" s="46"/>
    </row>
    <row r="365" spans="12:17" x14ac:dyDescent="0.2">
      <c r="L365" s="75"/>
      <c r="Q365" s="75"/>
    </row>
    <row r="366" spans="12:17" x14ac:dyDescent="0.2">
      <c r="L366" s="76"/>
      <c r="Q366" s="76"/>
    </row>
    <row r="367" spans="12:17" x14ac:dyDescent="0.2">
      <c r="L367" s="77"/>
      <c r="Q367" s="77"/>
    </row>
    <row r="368" spans="12:17" x14ac:dyDescent="0.2">
      <c r="L368" s="46"/>
      <c r="Q368" s="46"/>
    </row>
    <row r="369" spans="12:17" x14ac:dyDescent="0.2">
      <c r="L369" s="46"/>
      <c r="Q369" s="46"/>
    </row>
    <row r="370" spans="12:17" x14ac:dyDescent="0.2">
      <c r="L370" s="46"/>
      <c r="Q370" s="46"/>
    </row>
    <row r="371" spans="12:17" x14ac:dyDescent="0.2">
      <c r="L371" s="46"/>
      <c r="Q371" s="46"/>
    </row>
    <row r="372" spans="12:17" x14ac:dyDescent="0.2">
      <c r="L372" s="46"/>
      <c r="Q372" s="46"/>
    </row>
    <row r="373" spans="12:17" x14ac:dyDescent="0.2">
      <c r="L373" s="46"/>
      <c r="Q373" s="46"/>
    </row>
    <row r="374" spans="12:17" x14ac:dyDescent="0.2">
      <c r="L374" s="46"/>
      <c r="Q374" s="46"/>
    </row>
    <row r="375" spans="12:17" x14ac:dyDescent="0.2">
      <c r="L375" s="46"/>
      <c r="Q375" s="46"/>
    </row>
    <row r="376" spans="12:17" x14ac:dyDescent="0.2">
      <c r="L376" s="46"/>
      <c r="Q376" s="46"/>
    </row>
    <row r="377" spans="12:17" x14ac:dyDescent="0.2">
      <c r="L377" s="46"/>
      <c r="Q377" s="46"/>
    </row>
    <row r="378" spans="12:17" x14ac:dyDescent="0.2">
      <c r="L378" s="46"/>
      <c r="Q378" s="46"/>
    </row>
    <row r="379" spans="12:17" x14ac:dyDescent="0.2">
      <c r="L379" s="46"/>
      <c r="Q379" s="46"/>
    </row>
    <row r="380" spans="12:17" x14ac:dyDescent="0.2">
      <c r="L380" s="46"/>
      <c r="Q380" s="46"/>
    </row>
    <row r="381" spans="12:17" x14ac:dyDescent="0.2">
      <c r="L381" s="46"/>
      <c r="Q381" s="46"/>
    </row>
    <row r="382" spans="12:17" x14ac:dyDescent="0.2">
      <c r="L382" s="46"/>
      <c r="Q382" s="46"/>
    </row>
    <row r="383" spans="12:17" x14ac:dyDescent="0.2">
      <c r="L383" s="46"/>
      <c r="Q383" s="46"/>
    </row>
    <row r="384" spans="12:17" x14ac:dyDescent="0.2">
      <c r="L384" s="46"/>
      <c r="Q384" s="46"/>
    </row>
    <row r="385" spans="12:17" x14ac:dyDescent="0.2">
      <c r="L385" s="46"/>
      <c r="Q385" s="46"/>
    </row>
    <row r="386" spans="12:17" x14ac:dyDescent="0.2">
      <c r="L386" s="46"/>
      <c r="Q386" s="46"/>
    </row>
    <row r="387" spans="12:17" x14ac:dyDescent="0.2">
      <c r="L387" s="46"/>
      <c r="Q387" s="46"/>
    </row>
    <row r="388" spans="12:17" x14ac:dyDescent="0.2">
      <c r="L388" s="46"/>
      <c r="Q388" s="46"/>
    </row>
    <row r="389" spans="12:17" x14ac:dyDescent="0.2">
      <c r="L389" s="46"/>
      <c r="Q389" s="46"/>
    </row>
    <row r="390" spans="12:17" x14ac:dyDescent="0.2">
      <c r="L390" s="46"/>
      <c r="Q390" s="46"/>
    </row>
    <row r="391" spans="12:17" x14ac:dyDescent="0.2">
      <c r="L391" s="46"/>
      <c r="Q391" s="46"/>
    </row>
    <row r="392" spans="12:17" x14ac:dyDescent="0.2">
      <c r="L392" s="46"/>
      <c r="Q392" s="46"/>
    </row>
    <row r="393" spans="12:17" x14ac:dyDescent="0.2">
      <c r="L393" s="46"/>
      <c r="Q393" s="46"/>
    </row>
    <row r="394" spans="12:17" x14ac:dyDescent="0.2">
      <c r="L394" s="46"/>
      <c r="Q394" s="46"/>
    </row>
    <row r="395" spans="12:17" x14ac:dyDescent="0.2">
      <c r="L395" s="46"/>
      <c r="Q395" s="46"/>
    </row>
    <row r="396" spans="12:17" x14ac:dyDescent="0.2">
      <c r="L396" s="46"/>
      <c r="Q396" s="46"/>
    </row>
    <row r="397" spans="12:17" x14ac:dyDescent="0.2">
      <c r="L397" s="46"/>
      <c r="Q397" s="46"/>
    </row>
    <row r="398" spans="12:17" x14ac:dyDescent="0.2">
      <c r="L398" s="46"/>
      <c r="Q398" s="46"/>
    </row>
    <row r="399" spans="12:17" x14ac:dyDescent="0.2">
      <c r="L399" s="46"/>
      <c r="Q399" s="46"/>
    </row>
    <row r="400" spans="12:17" x14ac:dyDescent="0.2">
      <c r="L400" s="46"/>
      <c r="Q400" s="46"/>
    </row>
    <row r="401" spans="12:17" x14ac:dyDescent="0.2">
      <c r="L401" s="46"/>
      <c r="Q401" s="46"/>
    </row>
    <row r="402" spans="12:17" x14ac:dyDescent="0.2">
      <c r="L402" s="46"/>
      <c r="Q402" s="46"/>
    </row>
    <row r="403" spans="12:17" x14ac:dyDescent="0.2">
      <c r="L403" s="46"/>
      <c r="Q403" s="46"/>
    </row>
    <row r="404" spans="12:17" x14ac:dyDescent="0.2">
      <c r="L404" s="46"/>
      <c r="Q404" s="46"/>
    </row>
    <row r="405" spans="12:17" x14ac:dyDescent="0.2">
      <c r="L405" s="46"/>
      <c r="Q405" s="46"/>
    </row>
    <row r="406" spans="12:17" x14ac:dyDescent="0.2">
      <c r="L406" s="46"/>
      <c r="Q406" s="46"/>
    </row>
    <row r="407" spans="12:17" x14ac:dyDescent="0.2">
      <c r="L407" s="46"/>
      <c r="Q407" s="46"/>
    </row>
    <row r="408" spans="12:17" x14ac:dyDescent="0.2">
      <c r="L408" s="77"/>
      <c r="Q408" s="77"/>
    </row>
    <row r="409" spans="12:17" x14ac:dyDescent="0.2">
      <c r="L409" s="46"/>
      <c r="Q409" s="46"/>
    </row>
    <row r="410" spans="12:17" x14ac:dyDescent="0.2">
      <c r="L410" s="5"/>
      <c r="Q410" s="5"/>
    </row>
    <row r="411" spans="12:17" x14ac:dyDescent="0.2">
      <c r="L411" s="77"/>
      <c r="Q411" s="77"/>
    </row>
    <row r="412" spans="12:17" x14ac:dyDescent="0.2">
      <c r="L412" s="46"/>
      <c r="Q412" s="46"/>
    </row>
    <row r="413" spans="12:17" x14ac:dyDescent="0.2">
      <c r="L413" s="46"/>
      <c r="Q413" s="46"/>
    </row>
    <row r="414" spans="12:17" x14ac:dyDescent="0.2">
      <c r="L414" s="46"/>
      <c r="Q414" s="46"/>
    </row>
    <row r="415" spans="12:17" x14ac:dyDescent="0.2">
      <c r="L415" s="46"/>
      <c r="Q415" s="46"/>
    </row>
    <row r="416" spans="12:17" x14ac:dyDescent="0.2">
      <c r="L416" s="75"/>
      <c r="Q416" s="75"/>
    </row>
    <row r="417" spans="12:17" x14ac:dyDescent="0.2">
      <c r="L417" s="76"/>
      <c r="Q417" s="76"/>
    </row>
    <row r="418" spans="12:17" x14ac:dyDescent="0.2">
      <c r="L418" s="77"/>
      <c r="Q418" s="77"/>
    </row>
    <row r="419" spans="12:17" x14ac:dyDescent="0.2">
      <c r="L419" s="46"/>
      <c r="Q419" s="46"/>
    </row>
    <row r="420" spans="12:17" x14ac:dyDescent="0.2">
      <c r="L420" s="46"/>
      <c r="Q420" s="46"/>
    </row>
    <row r="421" spans="12:17" x14ac:dyDescent="0.2">
      <c r="L421" s="46"/>
      <c r="Q421" s="46"/>
    </row>
    <row r="422" spans="12:17" x14ac:dyDescent="0.2">
      <c r="L422" s="46"/>
      <c r="Q422" s="46"/>
    </row>
    <row r="423" spans="12:17" x14ac:dyDescent="0.2">
      <c r="L423" s="46"/>
      <c r="Q423" s="46"/>
    </row>
    <row r="424" spans="12:17" x14ac:dyDescent="0.2">
      <c r="L424" s="46"/>
      <c r="Q424" s="46"/>
    </row>
    <row r="425" spans="12:17" x14ac:dyDescent="0.2">
      <c r="L425" s="46"/>
      <c r="Q425" s="46"/>
    </row>
    <row r="426" spans="12:17" x14ac:dyDescent="0.2">
      <c r="L426" s="46"/>
      <c r="Q426" s="46"/>
    </row>
    <row r="427" spans="12:17" x14ac:dyDescent="0.2">
      <c r="L427" s="46"/>
      <c r="Q427" s="46"/>
    </row>
    <row r="428" spans="12:17" x14ac:dyDescent="0.2">
      <c r="L428" s="46"/>
      <c r="Q428" s="46"/>
    </row>
    <row r="429" spans="12:17" x14ac:dyDescent="0.2">
      <c r="L429" s="46"/>
      <c r="Q429" s="46"/>
    </row>
    <row r="430" spans="12:17" x14ac:dyDescent="0.2">
      <c r="L430" s="46"/>
      <c r="Q430" s="46"/>
    </row>
    <row r="431" spans="12:17" x14ac:dyDescent="0.2">
      <c r="L431" s="46"/>
      <c r="Q431" s="46"/>
    </row>
    <row r="432" spans="12:17" x14ac:dyDescent="0.2">
      <c r="L432" s="46"/>
      <c r="Q432" s="46"/>
    </row>
    <row r="433" spans="12:17" x14ac:dyDescent="0.2">
      <c r="L433" s="46"/>
      <c r="Q433" s="46"/>
    </row>
    <row r="434" spans="12:17" x14ac:dyDescent="0.2">
      <c r="L434" s="46"/>
      <c r="Q434" s="46"/>
    </row>
    <row r="435" spans="12:17" x14ac:dyDescent="0.2">
      <c r="L435" s="46"/>
      <c r="Q435" s="46"/>
    </row>
    <row r="436" spans="12:17" x14ac:dyDescent="0.2">
      <c r="L436" s="46"/>
      <c r="Q436" s="46"/>
    </row>
    <row r="437" spans="12:17" x14ac:dyDescent="0.2">
      <c r="L437" s="46"/>
      <c r="Q437" s="46"/>
    </row>
    <row r="438" spans="12:17" x14ac:dyDescent="0.2">
      <c r="L438" s="59"/>
      <c r="Q438" s="59"/>
    </row>
    <row r="439" spans="12:17" x14ac:dyDescent="0.2">
      <c r="L439" s="59"/>
      <c r="Q439" s="59"/>
    </row>
    <row r="440" spans="12:17" x14ac:dyDescent="0.2">
      <c r="L440" s="46"/>
      <c r="Q440" s="46"/>
    </row>
    <row r="441" spans="12:17" x14ac:dyDescent="0.2">
      <c r="L441" s="78"/>
      <c r="Q441" s="78"/>
    </row>
    <row r="442" spans="12:17" x14ac:dyDescent="0.2">
      <c r="L442" s="46"/>
      <c r="Q442" s="46"/>
    </row>
    <row r="443" spans="12:17" x14ac:dyDescent="0.2">
      <c r="L443" s="46"/>
      <c r="Q443" s="46"/>
    </row>
    <row r="444" spans="12:17" x14ac:dyDescent="0.2">
      <c r="L444" s="78"/>
      <c r="Q444" s="78"/>
    </row>
    <row r="445" spans="12:17" x14ac:dyDescent="0.2">
      <c r="L445" s="46"/>
      <c r="Q445" s="46"/>
    </row>
    <row r="446" spans="12:17" x14ac:dyDescent="0.2">
      <c r="L446" s="59"/>
      <c r="Q446" s="59"/>
    </row>
    <row r="447" spans="12:17" x14ac:dyDescent="0.2">
      <c r="L447" s="59"/>
      <c r="Q447" s="59"/>
    </row>
    <row r="448" spans="12:17" x14ac:dyDescent="0.2">
      <c r="L448" s="46"/>
      <c r="Q448" s="46"/>
    </row>
    <row r="449" spans="12:17" x14ac:dyDescent="0.2">
      <c r="L449" s="46"/>
      <c r="Q449" s="46"/>
    </row>
    <row r="450" spans="12:17" x14ac:dyDescent="0.2">
      <c r="L450" s="78"/>
      <c r="Q450" s="78"/>
    </row>
    <row r="451" spans="12:17" x14ac:dyDescent="0.2">
      <c r="L451" s="78"/>
      <c r="Q451" s="78"/>
    </row>
    <row r="452" spans="12:17" x14ac:dyDescent="0.2">
      <c r="L452" s="78"/>
      <c r="Q452" s="78"/>
    </row>
    <row r="453" spans="12:17" x14ac:dyDescent="0.2">
      <c r="L453" s="78"/>
      <c r="Q453" s="78"/>
    </row>
    <row r="454" spans="12:17" x14ac:dyDescent="0.2">
      <c r="L454" s="46"/>
      <c r="Q454" s="46"/>
    </row>
    <row r="455" spans="12:17" x14ac:dyDescent="0.2">
      <c r="L455" s="59"/>
      <c r="Q455" s="59"/>
    </row>
    <row r="456" spans="12:17" x14ac:dyDescent="0.2">
      <c r="L456" s="78"/>
      <c r="Q456" s="78"/>
    </row>
    <row r="457" spans="12:17" x14ac:dyDescent="0.2">
      <c r="L457" s="59"/>
      <c r="Q457" s="59"/>
    </row>
    <row r="458" spans="12:17" x14ac:dyDescent="0.2">
      <c r="L458" s="59"/>
      <c r="Q458" s="59"/>
    </row>
    <row r="459" spans="12:17" x14ac:dyDescent="0.2">
      <c r="L459" s="10"/>
      <c r="Q459" s="10"/>
    </row>
    <row r="460" spans="12:17" x14ac:dyDescent="0.2">
      <c r="L460" s="59"/>
      <c r="Q460" s="59"/>
    </row>
    <row r="461" spans="12:17" x14ac:dyDescent="0.2">
      <c r="L461" s="5"/>
      <c r="Q461" s="5"/>
    </row>
    <row r="462" spans="12:17" x14ac:dyDescent="0.2">
      <c r="L462" s="10"/>
      <c r="Q462" s="10"/>
    </row>
    <row r="463" spans="12:17" x14ac:dyDescent="0.2">
      <c r="L463" s="59"/>
      <c r="Q463" s="59"/>
    </row>
    <row r="464" spans="12:17" x14ac:dyDescent="0.2">
      <c r="L464" s="59"/>
      <c r="Q464" s="59"/>
    </row>
    <row r="465" spans="12:17" x14ac:dyDescent="0.2">
      <c r="L465" s="59"/>
      <c r="Q465" s="59"/>
    </row>
    <row r="466" spans="12:17" x14ac:dyDescent="0.2">
      <c r="L466" s="59"/>
      <c r="Q466" s="59"/>
    </row>
    <row r="467" spans="12:17" x14ac:dyDescent="0.2">
      <c r="L467" s="75"/>
      <c r="Q467" s="75"/>
    </row>
    <row r="468" spans="12:17" x14ac:dyDescent="0.2">
      <c r="L468" s="64"/>
      <c r="Q468" s="64"/>
    </row>
    <row r="469" spans="12:17" x14ac:dyDescent="0.2">
      <c r="L469" s="10"/>
      <c r="Q469" s="10"/>
    </row>
    <row r="470" spans="12:17" x14ac:dyDescent="0.2">
      <c r="L470" s="59"/>
      <c r="Q470" s="59"/>
    </row>
    <row r="471" spans="12:17" x14ac:dyDescent="0.2">
      <c r="L471" s="59"/>
      <c r="Q471" s="59"/>
    </row>
    <row r="472" spans="12:17" x14ac:dyDescent="0.2">
      <c r="L472" s="78"/>
      <c r="Q472" s="78"/>
    </row>
    <row r="473" spans="12:17" x14ac:dyDescent="0.2">
      <c r="L473" s="78"/>
      <c r="Q473" s="78"/>
    </row>
    <row r="474" spans="12:17" x14ac:dyDescent="0.2">
      <c r="L474" s="78"/>
      <c r="Q474" s="78"/>
    </row>
    <row r="475" spans="12:17" x14ac:dyDescent="0.2">
      <c r="L475" s="59"/>
      <c r="Q475" s="59"/>
    </row>
    <row r="476" spans="12:17" x14ac:dyDescent="0.2">
      <c r="L476" s="78"/>
      <c r="Q476" s="78"/>
    </row>
    <row r="477" spans="12:17" x14ac:dyDescent="0.2">
      <c r="L477" s="59"/>
      <c r="Q477" s="59"/>
    </row>
    <row r="478" spans="12:17" x14ac:dyDescent="0.2">
      <c r="L478" s="78"/>
      <c r="Q478" s="78"/>
    </row>
    <row r="479" spans="12:17" x14ac:dyDescent="0.2">
      <c r="L479" s="78"/>
      <c r="Q479" s="78"/>
    </row>
    <row r="480" spans="12:17" x14ac:dyDescent="0.2">
      <c r="L480" s="78"/>
      <c r="Q480" s="78"/>
    </row>
    <row r="481" spans="12:17" x14ac:dyDescent="0.2">
      <c r="L481" s="78"/>
      <c r="Q481" s="78"/>
    </row>
    <row r="482" spans="12:17" x14ac:dyDescent="0.2">
      <c r="L482" s="78"/>
      <c r="Q482" s="78"/>
    </row>
    <row r="483" spans="12:17" x14ac:dyDescent="0.2">
      <c r="L483" s="78"/>
      <c r="Q483" s="78"/>
    </row>
    <row r="484" spans="12:17" x14ac:dyDescent="0.2">
      <c r="L484" s="46"/>
      <c r="Q484" s="46"/>
    </row>
    <row r="485" spans="12:17" x14ac:dyDescent="0.2">
      <c r="L485" s="46"/>
      <c r="Q485" s="46"/>
    </row>
    <row r="486" spans="12:17" x14ac:dyDescent="0.2">
      <c r="L486" s="46"/>
      <c r="Q486" s="46"/>
    </row>
    <row r="487" spans="12:17" x14ac:dyDescent="0.2">
      <c r="L487" s="46"/>
      <c r="Q487" s="46"/>
    </row>
    <row r="488" spans="12:17" x14ac:dyDescent="0.2">
      <c r="L488" s="46"/>
      <c r="Q488" s="46"/>
    </row>
    <row r="489" spans="12:17" x14ac:dyDescent="0.2">
      <c r="L489" s="59"/>
      <c r="Q489" s="59"/>
    </row>
    <row r="490" spans="12:17" x14ac:dyDescent="0.2">
      <c r="L490" s="59"/>
      <c r="Q490" s="59"/>
    </row>
    <row r="491" spans="12:17" x14ac:dyDescent="0.2">
      <c r="L491" s="46"/>
      <c r="Q491" s="46"/>
    </row>
    <row r="492" spans="12:17" x14ac:dyDescent="0.2">
      <c r="L492" s="78"/>
      <c r="Q492" s="78"/>
    </row>
    <row r="493" spans="12:17" x14ac:dyDescent="0.2">
      <c r="L493" s="46"/>
      <c r="Q493" s="46"/>
    </row>
    <row r="494" spans="12:17" x14ac:dyDescent="0.2">
      <c r="L494" s="46"/>
      <c r="Q494" s="46"/>
    </row>
    <row r="495" spans="12:17" x14ac:dyDescent="0.2">
      <c r="L495" s="78"/>
      <c r="Q495" s="78"/>
    </row>
    <row r="496" spans="12:17" x14ac:dyDescent="0.2">
      <c r="L496" s="46"/>
      <c r="Q496" s="46"/>
    </row>
    <row r="497" spans="12:17" x14ac:dyDescent="0.2">
      <c r="L497" s="59"/>
      <c r="Q497" s="59"/>
    </row>
    <row r="498" spans="12:17" x14ac:dyDescent="0.2">
      <c r="L498" s="59"/>
      <c r="Q498" s="59"/>
    </row>
    <row r="499" spans="12:17" x14ac:dyDescent="0.2">
      <c r="L499" s="46"/>
      <c r="Q499" s="46"/>
    </row>
    <row r="500" spans="12:17" x14ac:dyDescent="0.2">
      <c r="L500" s="46"/>
      <c r="Q500" s="46"/>
    </row>
    <row r="501" spans="12:17" x14ac:dyDescent="0.2">
      <c r="L501" s="78"/>
      <c r="Q501" s="78"/>
    </row>
    <row r="502" spans="12:17" x14ac:dyDescent="0.2">
      <c r="L502" s="78"/>
      <c r="Q502" s="78"/>
    </row>
    <row r="503" spans="12:17" x14ac:dyDescent="0.2">
      <c r="L503" s="78"/>
      <c r="Q503" s="78"/>
    </row>
    <row r="504" spans="12:17" x14ac:dyDescent="0.2">
      <c r="L504" s="78"/>
      <c r="Q504" s="78"/>
    </row>
    <row r="505" spans="12:17" x14ac:dyDescent="0.2">
      <c r="L505" s="46"/>
      <c r="Q505" s="46"/>
    </row>
    <row r="506" spans="12:17" x14ac:dyDescent="0.2">
      <c r="L506" s="59"/>
      <c r="Q506" s="59"/>
    </row>
    <row r="507" spans="12:17" x14ac:dyDescent="0.2">
      <c r="L507" s="78"/>
      <c r="Q507" s="78"/>
    </row>
    <row r="508" spans="12:17" x14ac:dyDescent="0.2">
      <c r="L508" s="59"/>
      <c r="Q508" s="59"/>
    </row>
    <row r="509" spans="12:17" x14ac:dyDescent="0.2">
      <c r="L509" s="59"/>
      <c r="Q509" s="59"/>
    </row>
    <row r="510" spans="12:17" x14ac:dyDescent="0.2">
      <c r="L510" s="10"/>
      <c r="Q510" s="10"/>
    </row>
    <row r="511" spans="12:17" x14ac:dyDescent="0.2">
      <c r="L511" s="59"/>
      <c r="Q511" s="59"/>
    </row>
    <row r="512" spans="12:17" x14ac:dyDescent="0.2">
      <c r="L512" s="5"/>
      <c r="Q512" s="5"/>
    </row>
    <row r="513" spans="12:17" x14ac:dyDescent="0.2">
      <c r="L513" s="10"/>
      <c r="Q513" s="10"/>
    </row>
    <row r="514" spans="12:17" x14ac:dyDescent="0.2">
      <c r="L514" s="59"/>
      <c r="Q514" s="59"/>
    </row>
    <row r="515" spans="12:17" x14ac:dyDescent="0.2">
      <c r="L515" s="59"/>
      <c r="Q515" s="59"/>
    </row>
    <row r="516" spans="12:17" x14ac:dyDescent="0.2">
      <c r="L516" s="59"/>
      <c r="Q516" s="59"/>
    </row>
    <row r="517" spans="12:17" x14ac:dyDescent="0.2">
      <c r="L517" s="59"/>
      <c r="Q517" s="59"/>
    </row>
    <row r="518" spans="12:17" x14ac:dyDescent="0.2">
      <c r="L518" s="75"/>
      <c r="Q518" s="75"/>
    </row>
    <row r="519" spans="12:17" x14ac:dyDescent="0.2">
      <c r="L519" s="64"/>
      <c r="Q519" s="64"/>
    </row>
    <row r="520" spans="12:17" x14ac:dyDescent="0.2">
      <c r="L520" s="10"/>
      <c r="Q520" s="10"/>
    </row>
    <row r="521" spans="12:17" x14ac:dyDescent="0.2">
      <c r="L521" s="59"/>
      <c r="Q521" s="59"/>
    </row>
    <row r="522" spans="12:17" x14ac:dyDescent="0.2">
      <c r="L522" s="59"/>
      <c r="Q522" s="59"/>
    </row>
    <row r="523" spans="12:17" x14ac:dyDescent="0.2">
      <c r="L523" s="78"/>
      <c r="Q523" s="78"/>
    </row>
    <row r="524" spans="12:17" x14ac:dyDescent="0.2">
      <c r="L524" s="78"/>
      <c r="Q524" s="78"/>
    </row>
    <row r="525" spans="12:17" x14ac:dyDescent="0.2">
      <c r="L525" s="78"/>
      <c r="Q525" s="78"/>
    </row>
    <row r="526" spans="12:17" x14ac:dyDescent="0.2">
      <c r="L526" s="59"/>
      <c r="Q526" s="59"/>
    </row>
    <row r="527" spans="12:17" x14ac:dyDescent="0.2">
      <c r="L527" s="78"/>
      <c r="Q527" s="78"/>
    </row>
    <row r="528" spans="12:17" x14ac:dyDescent="0.2">
      <c r="L528" s="59"/>
      <c r="Q528" s="59"/>
    </row>
    <row r="529" spans="12:17" x14ac:dyDescent="0.2">
      <c r="L529" s="78"/>
      <c r="Q529" s="78"/>
    </row>
    <row r="530" spans="12:17" x14ac:dyDescent="0.2">
      <c r="L530" s="78"/>
      <c r="Q530" s="78"/>
    </row>
    <row r="531" spans="12:17" x14ac:dyDescent="0.2">
      <c r="L531" s="78"/>
      <c r="Q531" s="78"/>
    </row>
    <row r="532" spans="12:17" x14ac:dyDescent="0.2">
      <c r="L532" s="78"/>
      <c r="Q532" s="78"/>
    </row>
    <row r="533" spans="12:17" x14ac:dyDescent="0.2">
      <c r="L533" s="78"/>
      <c r="Q533" s="78"/>
    </row>
    <row r="534" spans="12:17" x14ac:dyDescent="0.2">
      <c r="L534" s="78"/>
      <c r="Q534" s="78"/>
    </row>
    <row r="535" spans="12:17" x14ac:dyDescent="0.2">
      <c r="L535" s="46"/>
      <c r="Q535" s="46"/>
    </row>
    <row r="536" spans="12:17" x14ac:dyDescent="0.2">
      <c r="L536" s="46"/>
      <c r="Q536" s="46"/>
    </row>
    <row r="537" spans="12:17" x14ac:dyDescent="0.2">
      <c r="L537" s="46"/>
      <c r="Q537" s="46"/>
    </row>
    <row r="538" spans="12:17" x14ac:dyDescent="0.2">
      <c r="L538" s="46"/>
      <c r="Q538" s="46"/>
    </row>
    <row r="539" spans="12:17" x14ac:dyDescent="0.2">
      <c r="L539" s="46"/>
      <c r="Q539" s="46"/>
    </row>
    <row r="540" spans="12:17" x14ac:dyDescent="0.2">
      <c r="L540" s="59"/>
      <c r="Q540" s="59"/>
    </row>
    <row r="541" spans="12:17" x14ac:dyDescent="0.2">
      <c r="L541" s="59"/>
      <c r="Q541" s="59"/>
    </row>
    <row r="542" spans="12:17" x14ac:dyDescent="0.2">
      <c r="L542" s="46"/>
      <c r="Q542" s="46"/>
    </row>
    <row r="543" spans="12:17" x14ac:dyDescent="0.2">
      <c r="L543" s="78"/>
      <c r="Q543" s="78"/>
    </row>
    <row r="544" spans="12:17" x14ac:dyDescent="0.2">
      <c r="L544" s="46"/>
      <c r="Q544" s="46"/>
    </row>
    <row r="545" spans="12:17" x14ac:dyDescent="0.2">
      <c r="L545" s="46"/>
      <c r="Q545" s="46"/>
    </row>
    <row r="546" spans="12:17" x14ac:dyDescent="0.2">
      <c r="L546" s="78"/>
      <c r="Q546" s="78"/>
    </row>
    <row r="547" spans="12:17" x14ac:dyDescent="0.2">
      <c r="L547" s="46"/>
      <c r="Q547" s="46"/>
    </row>
    <row r="548" spans="12:17" x14ac:dyDescent="0.2">
      <c r="L548" s="59"/>
      <c r="Q548" s="59"/>
    </row>
    <row r="549" spans="12:17" x14ac:dyDescent="0.2">
      <c r="L549" s="59"/>
      <c r="Q549" s="59"/>
    </row>
    <row r="550" spans="12:17" x14ac:dyDescent="0.2">
      <c r="L550" s="46"/>
      <c r="Q550" s="46"/>
    </row>
    <row r="551" spans="12:17" x14ac:dyDescent="0.2">
      <c r="L551" s="46"/>
      <c r="Q551" s="46"/>
    </row>
    <row r="552" spans="12:17" x14ac:dyDescent="0.2">
      <c r="L552" s="78"/>
      <c r="Q552" s="78"/>
    </row>
    <row r="553" spans="12:17" x14ac:dyDescent="0.2">
      <c r="L553" s="78"/>
      <c r="Q553" s="78"/>
    </row>
    <row r="554" spans="12:17" x14ac:dyDescent="0.2">
      <c r="L554" s="78"/>
      <c r="Q554" s="78"/>
    </row>
    <row r="555" spans="12:17" x14ac:dyDescent="0.2">
      <c r="L555" s="78"/>
      <c r="Q555" s="78"/>
    </row>
    <row r="556" spans="12:17" x14ac:dyDescent="0.2">
      <c r="L556" s="46"/>
      <c r="Q556" s="46"/>
    </row>
    <row r="557" spans="12:17" x14ac:dyDescent="0.2">
      <c r="L557" s="59"/>
      <c r="Q557" s="59"/>
    </row>
    <row r="558" spans="12:17" x14ac:dyDescent="0.2">
      <c r="L558" s="78"/>
      <c r="Q558" s="78"/>
    </row>
    <row r="559" spans="12:17" x14ac:dyDescent="0.2">
      <c r="L559" s="59"/>
      <c r="Q559" s="59"/>
    </row>
    <row r="560" spans="12:17" x14ac:dyDescent="0.2">
      <c r="L560" s="59"/>
      <c r="Q560" s="59"/>
    </row>
    <row r="561" spans="12:17" x14ac:dyDescent="0.2">
      <c r="L561" s="10"/>
      <c r="Q561" s="10"/>
    </row>
    <row r="562" spans="12:17" x14ac:dyDescent="0.2">
      <c r="L562" s="59"/>
      <c r="Q562" s="59"/>
    </row>
    <row r="563" spans="12:17" x14ac:dyDescent="0.2">
      <c r="L563" s="5"/>
      <c r="Q563" s="5"/>
    </row>
    <row r="564" spans="12:17" x14ac:dyDescent="0.2">
      <c r="L564" s="10"/>
      <c r="Q564" s="10"/>
    </row>
    <row r="565" spans="12:17" x14ac:dyDescent="0.2">
      <c r="L565" s="59"/>
      <c r="Q565" s="59"/>
    </row>
    <row r="566" spans="12:17" x14ac:dyDescent="0.2">
      <c r="L566" s="59"/>
      <c r="Q566" s="59"/>
    </row>
    <row r="567" spans="12:17" x14ac:dyDescent="0.2">
      <c r="L567" s="59"/>
      <c r="Q567" s="59"/>
    </row>
    <row r="568" spans="12:17" x14ac:dyDescent="0.2">
      <c r="L568" s="59"/>
      <c r="Q568" s="59"/>
    </row>
    <row r="569" spans="12:17" x14ac:dyDescent="0.2">
      <c r="L569" s="75"/>
      <c r="Q569" s="75"/>
    </row>
    <row r="570" spans="12:17" x14ac:dyDescent="0.2">
      <c r="L570" s="64"/>
      <c r="Q570" s="64"/>
    </row>
    <row r="571" spans="12:17" x14ac:dyDescent="0.2">
      <c r="L571" s="10"/>
      <c r="Q571" s="10"/>
    </row>
    <row r="572" spans="12:17" x14ac:dyDescent="0.2">
      <c r="L572" s="59"/>
      <c r="Q572" s="59"/>
    </row>
    <row r="573" spans="12:17" x14ac:dyDescent="0.2">
      <c r="L573" s="59"/>
      <c r="Q573" s="59"/>
    </row>
    <row r="574" spans="12:17" x14ac:dyDescent="0.2">
      <c r="L574" s="78"/>
      <c r="Q574" s="78"/>
    </row>
    <row r="575" spans="12:17" x14ac:dyDescent="0.2">
      <c r="L575" s="78"/>
      <c r="Q575" s="78"/>
    </row>
    <row r="576" spans="12:17" x14ac:dyDescent="0.2">
      <c r="L576" s="78"/>
      <c r="Q576" s="78"/>
    </row>
    <row r="577" spans="12:17" x14ac:dyDescent="0.2">
      <c r="L577" s="59"/>
      <c r="Q577" s="59"/>
    </row>
    <row r="578" spans="12:17" x14ac:dyDescent="0.2">
      <c r="L578" s="78"/>
      <c r="Q578" s="78"/>
    </row>
    <row r="579" spans="12:17" x14ac:dyDescent="0.2">
      <c r="L579" s="59"/>
      <c r="Q579" s="59"/>
    </row>
    <row r="580" spans="12:17" x14ac:dyDescent="0.2">
      <c r="L580" s="78"/>
      <c r="Q580" s="78"/>
    </row>
    <row r="581" spans="12:17" x14ac:dyDescent="0.2">
      <c r="L581" s="78"/>
      <c r="Q581" s="78"/>
    </row>
    <row r="582" spans="12:17" x14ac:dyDescent="0.2">
      <c r="L582" s="78"/>
      <c r="Q582" s="78"/>
    </row>
    <row r="583" spans="12:17" x14ac:dyDescent="0.2">
      <c r="L583" s="78"/>
      <c r="Q583" s="78"/>
    </row>
    <row r="584" spans="12:17" x14ac:dyDescent="0.2">
      <c r="L584" s="78"/>
      <c r="Q584" s="78"/>
    </row>
    <row r="585" spans="12:17" x14ac:dyDescent="0.2">
      <c r="L585" s="78"/>
      <c r="Q585" s="78"/>
    </row>
    <row r="586" spans="12:17" x14ac:dyDescent="0.2">
      <c r="L586" s="46"/>
      <c r="Q586" s="46"/>
    </row>
    <row r="587" spans="12:17" x14ac:dyDescent="0.2">
      <c r="L587" s="46"/>
      <c r="Q587" s="46"/>
    </row>
    <row r="588" spans="12:17" x14ac:dyDescent="0.2">
      <c r="L588" s="46"/>
      <c r="Q588" s="46"/>
    </row>
    <row r="589" spans="12:17" x14ac:dyDescent="0.2">
      <c r="L589" s="46"/>
      <c r="Q589" s="46"/>
    </row>
    <row r="590" spans="12:17" x14ac:dyDescent="0.2">
      <c r="L590" s="46"/>
      <c r="Q590" s="46"/>
    </row>
    <row r="591" spans="12:17" x14ac:dyDescent="0.2">
      <c r="L591" s="59"/>
      <c r="Q591" s="59"/>
    </row>
    <row r="592" spans="12:17" x14ac:dyDescent="0.2">
      <c r="L592" s="59"/>
      <c r="Q592" s="59"/>
    </row>
    <row r="593" spans="12:17" x14ac:dyDescent="0.2">
      <c r="L593" s="46"/>
      <c r="Q593" s="46"/>
    </row>
    <row r="594" spans="12:17" x14ac:dyDescent="0.2">
      <c r="L594" s="78"/>
      <c r="Q594" s="78"/>
    </row>
    <row r="595" spans="12:17" x14ac:dyDescent="0.2">
      <c r="L595" s="46"/>
      <c r="Q595" s="46"/>
    </row>
    <row r="596" spans="12:17" x14ac:dyDescent="0.2">
      <c r="L596" s="46"/>
      <c r="Q596" s="46"/>
    </row>
    <row r="597" spans="12:17" x14ac:dyDescent="0.2">
      <c r="L597" s="78"/>
      <c r="Q597" s="78"/>
    </row>
    <row r="598" spans="12:17" x14ac:dyDescent="0.2">
      <c r="L598" s="46"/>
      <c r="Q598" s="46"/>
    </row>
    <row r="599" spans="12:17" x14ac:dyDescent="0.2">
      <c r="L599" s="59"/>
      <c r="Q599" s="59"/>
    </row>
    <row r="600" spans="12:17" x14ac:dyDescent="0.2">
      <c r="L600" s="59"/>
      <c r="Q600" s="59"/>
    </row>
    <row r="601" spans="12:17" x14ac:dyDescent="0.2">
      <c r="L601" s="46"/>
      <c r="Q601" s="46"/>
    </row>
    <row r="602" spans="12:17" x14ac:dyDescent="0.2">
      <c r="L602" s="46"/>
      <c r="Q602" s="46"/>
    </row>
    <row r="603" spans="12:17" x14ac:dyDescent="0.2">
      <c r="L603" s="78"/>
      <c r="Q603" s="78"/>
    </row>
    <row r="604" spans="12:17" x14ac:dyDescent="0.2">
      <c r="L604" s="78"/>
      <c r="Q604" s="78"/>
    </row>
    <row r="605" spans="12:17" x14ac:dyDescent="0.2">
      <c r="L605" s="78"/>
      <c r="Q605" s="78"/>
    </row>
    <row r="606" spans="12:17" x14ac:dyDescent="0.2">
      <c r="L606" s="78"/>
      <c r="Q606" s="78"/>
    </row>
    <row r="607" spans="12:17" x14ac:dyDescent="0.2">
      <c r="L607" s="46"/>
      <c r="Q607" s="46"/>
    </row>
    <row r="608" spans="12:17" x14ac:dyDescent="0.2">
      <c r="L608" s="59"/>
      <c r="Q608" s="59"/>
    </row>
    <row r="609" spans="12:17" x14ac:dyDescent="0.2">
      <c r="L609" s="78"/>
      <c r="Q609" s="78"/>
    </row>
    <row r="610" spans="12:17" x14ac:dyDescent="0.2">
      <c r="L610" s="59"/>
      <c r="Q610" s="59"/>
    </row>
    <row r="611" spans="12:17" x14ac:dyDescent="0.2">
      <c r="L611" s="59"/>
      <c r="Q611" s="59"/>
    </row>
    <row r="612" spans="12:17" x14ac:dyDescent="0.2">
      <c r="L612" s="10"/>
      <c r="Q612" s="10"/>
    </row>
    <row r="613" spans="12:17" x14ac:dyDescent="0.2">
      <c r="L613" s="59"/>
      <c r="Q613" s="59"/>
    </row>
    <row r="614" spans="12:17" x14ac:dyDescent="0.2">
      <c r="L614" s="5"/>
      <c r="Q614" s="5"/>
    </row>
    <row r="615" spans="12:17" x14ac:dyDescent="0.2">
      <c r="L615" s="10"/>
      <c r="Q615" s="10"/>
    </row>
    <row r="616" spans="12:17" x14ac:dyDescent="0.2">
      <c r="L616" s="59"/>
      <c r="Q616" s="59"/>
    </row>
    <row r="617" spans="12:17" x14ac:dyDescent="0.2">
      <c r="L617" s="59"/>
      <c r="Q617" s="59"/>
    </row>
    <row r="618" spans="12:17" x14ac:dyDescent="0.2">
      <c r="L618" s="59"/>
      <c r="Q618" s="59"/>
    </row>
    <row r="619" spans="12:17" x14ac:dyDescent="0.2">
      <c r="L619" s="59"/>
      <c r="Q619" s="59"/>
    </row>
    <row r="620" spans="12:17" x14ac:dyDescent="0.2">
      <c r="L620" s="75"/>
      <c r="Q620" s="75"/>
    </row>
    <row r="621" spans="12:17" x14ac:dyDescent="0.2">
      <c r="L621" s="64"/>
      <c r="Q621" s="64"/>
    </row>
    <row r="622" spans="12:17" x14ac:dyDescent="0.2">
      <c r="L622" s="10"/>
      <c r="Q622" s="10"/>
    </row>
    <row r="623" spans="12:17" x14ac:dyDescent="0.2">
      <c r="L623" s="59"/>
      <c r="Q623" s="59"/>
    </row>
    <row r="624" spans="12:17" x14ac:dyDescent="0.2">
      <c r="L624" s="59"/>
      <c r="Q624" s="59"/>
    </row>
    <row r="625" spans="12:17" x14ac:dyDescent="0.2">
      <c r="L625" s="78"/>
      <c r="Q625" s="78"/>
    </row>
    <row r="626" spans="12:17" x14ac:dyDescent="0.2">
      <c r="L626" s="78"/>
      <c r="Q626" s="78"/>
    </row>
    <row r="627" spans="12:17" x14ac:dyDescent="0.2">
      <c r="L627" s="78"/>
      <c r="Q627" s="78"/>
    </row>
    <row r="628" spans="12:17" x14ac:dyDescent="0.2">
      <c r="L628" s="59"/>
      <c r="Q628" s="59"/>
    </row>
    <row r="629" spans="12:17" x14ac:dyDescent="0.2">
      <c r="L629" s="78"/>
      <c r="Q629" s="78"/>
    </row>
    <row r="630" spans="12:17" x14ac:dyDescent="0.2">
      <c r="L630" s="59"/>
      <c r="Q630" s="59"/>
    </row>
    <row r="631" spans="12:17" x14ac:dyDescent="0.2">
      <c r="L631" s="78"/>
      <c r="Q631" s="78"/>
    </row>
    <row r="632" spans="12:17" x14ac:dyDescent="0.2">
      <c r="L632" s="78"/>
      <c r="Q632" s="78"/>
    </row>
    <row r="633" spans="12:17" x14ac:dyDescent="0.2">
      <c r="L633" s="78"/>
      <c r="Q633" s="78"/>
    </row>
    <row r="634" spans="12:17" x14ac:dyDescent="0.2">
      <c r="L634" s="78"/>
      <c r="Q634" s="78"/>
    </row>
    <row r="635" spans="12:17" x14ac:dyDescent="0.2">
      <c r="L635" s="78"/>
      <c r="Q635" s="78"/>
    </row>
    <row r="636" spans="12:17" x14ac:dyDescent="0.2">
      <c r="L636" s="78"/>
      <c r="Q636" s="78"/>
    </row>
    <row r="637" spans="12:17" x14ac:dyDescent="0.2">
      <c r="L637" s="46"/>
      <c r="Q637" s="46"/>
    </row>
    <row r="638" spans="12:17" x14ac:dyDescent="0.2">
      <c r="L638" s="46"/>
      <c r="Q638" s="46"/>
    </row>
    <row r="639" spans="12:17" x14ac:dyDescent="0.2">
      <c r="L639" s="46"/>
      <c r="Q639" s="46"/>
    </row>
    <row r="640" spans="12:17" x14ac:dyDescent="0.2">
      <c r="L640" s="46"/>
      <c r="Q640" s="46"/>
    </row>
    <row r="641" spans="12:17" x14ac:dyDescent="0.2">
      <c r="L641" s="46"/>
      <c r="Q641" s="46"/>
    </row>
    <row r="642" spans="12:17" x14ac:dyDescent="0.2">
      <c r="L642" s="59"/>
      <c r="Q642" s="59"/>
    </row>
    <row r="643" spans="12:17" x14ac:dyDescent="0.2">
      <c r="L643" s="59"/>
      <c r="Q643" s="59"/>
    </row>
    <row r="644" spans="12:17" x14ac:dyDescent="0.2">
      <c r="L644" s="46"/>
      <c r="Q644" s="46"/>
    </row>
    <row r="645" spans="12:17" x14ac:dyDescent="0.2">
      <c r="L645" s="78"/>
      <c r="Q645" s="78"/>
    </row>
    <row r="646" spans="12:17" x14ac:dyDescent="0.2">
      <c r="L646" s="46"/>
      <c r="Q646" s="46"/>
    </row>
    <row r="647" spans="12:17" x14ac:dyDescent="0.2">
      <c r="L647" s="46"/>
      <c r="Q647" s="46"/>
    </row>
    <row r="648" spans="12:17" x14ac:dyDescent="0.2">
      <c r="L648" s="78"/>
      <c r="Q648" s="78"/>
    </row>
    <row r="649" spans="12:17" x14ac:dyDescent="0.2">
      <c r="L649" s="46"/>
      <c r="Q649" s="46"/>
    </row>
    <row r="650" spans="12:17" x14ac:dyDescent="0.2">
      <c r="L650" s="59"/>
      <c r="Q650" s="59"/>
    </row>
    <row r="651" spans="12:17" x14ac:dyDescent="0.2">
      <c r="L651" s="59"/>
      <c r="Q651" s="59"/>
    </row>
    <row r="652" spans="12:17" x14ac:dyDescent="0.2">
      <c r="L652" s="46"/>
      <c r="Q652" s="46"/>
    </row>
    <row r="653" spans="12:17" x14ac:dyDescent="0.2">
      <c r="L653" s="46"/>
      <c r="Q653" s="46"/>
    </row>
    <row r="654" spans="12:17" x14ac:dyDescent="0.2">
      <c r="L654" s="78"/>
      <c r="Q654" s="78"/>
    </row>
    <row r="655" spans="12:17" x14ac:dyDescent="0.2">
      <c r="L655" s="78"/>
      <c r="Q655" s="78"/>
    </row>
    <row r="656" spans="12:17" x14ac:dyDescent="0.2">
      <c r="L656" s="78"/>
      <c r="Q656" s="78"/>
    </row>
    <row r="657" spans="12:17" x14ac:dyDescent="0.2">
      <c r="L657" s="78"/>
      <c r="Q657" s="78"/>
    </row>
    <row r="658" spans="12:17" x14ac:dyDescent="0.2">
      <c r="L658" s="46"/>
      <c r="Q658" s="46"/>
    </row>
    <row r="659" spans="12:17" x14ac:dyDescent="0.2">
      <c r="L659" s="59"/>
      <c r="Q659" s="59"/>
    </row>
    <row r="660" spans="12:17" x14ac:dyDescent="0.2">
      <c r="L660" s="78"/>
      <c r="Q660" s="78"/>
    </row>
    <row r="661" spans="12:17" x14ac:dyDescent="0.2">
      <c r="L661" s="59"/>
      <c r="Q661" s="59"/>
    </row>
    <row r="662" spans="12:17" x14ac:dyDescent="0.2">
      <c r="L662" s="59"/>
      <c r="Q662" s="59"/>
    </row>
    <row r="663" spans="12:17" x14ac:dyDescent="0.2">
      <c r="L663" s="10"/>
      <c r="Q663" s="10"/>
    </row>
    <row r="664" spans="12:17" x14ac:dyDescent="0.2">
      <c r="L664" s="59"/>
      <c r="Q664" s="59"/>
    </row>
    <row r="665" spans="12:17" x14ac:dyDescent="0.2">
      <c r="L665" s="5"/>
      <c r="Q665" s="5"/>
    </row>
    <row r="666" spans="12:17" x14ac:dyDescent="0.2">
      <c r="L666" s="10"/>
      <c r="Q666" s="10"/>
    </row>
    <row r="667" spans="12:17" x14ac:dyDescent="0.2">
      <c r="L667" s="59"/>
      <c r="Q667" s="59"/>
    </row>
    <row r="668" spans="12:17" x14ac:dyDescent="0.2">
      <c r="L668" s="59"/>
      <c r="Q668" s="59"/>
    </row>
    <row r="669" spans="12:17" x14ac:dyDescent="0.2">
      <c r="L669" s="59"/>
      <c r="Q669" s="59"/>
    </row>
    <row r="670" spans="12:17" x14ac:dyDescent="0.2">
      <c r="L670" s="59"/>
      <c r="Q670" s="59"/>
    </row>
    <row r="671" spans="12:17" x14ac:dyDescent="0.2">
      <c r="L671" s="75"/>
      <c r="Q671" s="75"/>
    </row>
    <row r="672" spans="12:17" x14ac:dyDescent="0.2">
      <c r="L672" s="64"/>
      <c r="Q672" s="64"/>
    </row>
    <row r="673" spans="12:17" x14ac:dyDescent="0.2">
      <c r="L673" s="10"/>
      <c r="Q673" s="10"/>
    </row>
    <row r="674" spans="12:17" x14ac:dyDescent="0.2">
      <c r="L674" s="59"/>
      <c r="Q674" s="59"/>
    </row>
    <row r="675" spans="12:17" x14ac:dyDescent="0.2">
      <c r="L675" s="59"/>
      <c r="Q675" s="59"/>
    </row>
    <row r="676" spans="12:17" x14ac:dyDescent="0.2">
      <c r="L676" s="78"/>
      <c r="Q676" s="78"/>
    </row>
    <row r="677" spans="12:17" x14ac:dyDescent="0.2">
      <c r="L677" s="78"/>
      <c r="Q677" s="78"/>
    </row>
    <row r="678" spans="12:17" x14ac:dyDescent="0.2">
      <c r="L678" s="78"/>
      <c r="Q678" s="78"/>
    </row>
    <row r="679" spans="12:17" x14ac:dyDescent="0.2">
      <c r="L679" s="59"/>
      <c r="Q679" s="59"/>
    </row>
    <row r="680" spans="12:17" x14ac:dyDescent="0.2">
      <c r="L680" s="78"/>
      <c r="Q680" s="78"/>
    </row>
    <row r="681" spans="12:17" x14ac:dyDescent="0.2">
      <c r="L681" s="59"/>
      <c r="Q681" s="59"/>
    </row>
    <row r="682" spans="12:17" x14ac:dyDescent="0.2">
      <c r="L682" s="78"/>
      <c r="Q682" s="78"/>
    </row>
    <row r="683" spans="12:17" x14ac:dyDescent="0.2">
      <c r="L683" s="78"/>
      <c r="Q683" s="78"/>
    </row>
    <row r="684" spans="12:17" x14ac:dyDescent="0.2">
      <c r="L684" s="78"/>
      <c r="Q684" s="78"/>
    </row>
    <row r="685" spans="12:17" x14ac:dyDescent="0.2">
      <c r="L685" s="78"/>
      <c r="Q685" s="78"/>
    </row>
    <row r="686" spans="12:17" x14ac:dyDescent="0.2">
      <c r="L686" s="78"/>
      <c r="Q686" s="78"/>
    </row>
    <row r="687" spans="12:17" x14ac:dyDescent="0.2">
      <c r="L687" s="78"/>
      <c r="Q687" s="78"/>
    </row>
    <row r="688" spans="12:17" x14ac:dyDescent="0.2">
      <c r="L688" s="46"/>
      <c r="Q688" s="46"/>
    </row>
    <row r="689" spans="12:17" x14ac:dyDescent="0.2">
      <c r="L689" s="46"/>
      <c r="Q689" s="46"/>
    </row>
    <row r="690" spans="12:17" x14ac:dyDescent="0.2">
      <c r="L690" s="46"/>
      <c r="Q690" s="46"/>
    </row>
    <row r="691" spans="12:17" x14ac:dyDescent="0.2">
      <c r="L691" s="46"/>
      <c r="Q691" s="46"/>
    </row>
    <row r="692" spans="12:17" x14ac:dyDescent="0.2">
      <c r="L692" s="46"/>
      <c r="Q692" s="46"/>
    </row>
    <row r="693" spans="12:17" x14ac:dyDescent="0.2">
      <c r="L693" s="59"/>
      <c r="Q693" s="59"/>
    </row>
    <row r="694" spans="12:17" x14ac:dyDescent="0.2">
      <c r="L694" s="59"/>
      <c r="Q694" s="59"/>
    </row>
    <row r="695" spans="12:17" x14ac:dyDescent="0.2">
      <c r="L695" s="46"/>
      <c r="Q695" s="46"/>
    </row>
    <row r="696" spans="12:17" x14ac:dyDescent="0.2">
      <c r="L696" s="78"/>
      <c r="Q696" s="78"/>
    </row>
    <row r="697" spans="12:17" x14ac:dyDescent="0.2">
      <c r="L697" s="46"/>
      <c r="Q697" s="46"/>
    </row>
    <row r="698" spans="12:17" x14ac:dyDescent="0.2">
      <c r="L698" s="46"/>
      <c r="Q698" s="46"/>
    </row>
    <row r="699" spans="12:17" x14ac:dyDescent="0.2">
      <c r="L699" s="78"/>
      <c r="Q699" s="78"/>
    </row>
    <row r="700" spans="12:17" x14ac:dyDescent="0.2">
      <c r="L700" s="46"/>
      <c r="Q700" s="46"/>
    </row>
    <row r="701" spans="12:17" x14ac:dyDescent="0.2">
      <c r="L701" s="59"/>
      <c r="Q701" s="59"/>
    </row>
    <row r="702" spans="12:17" x14ac:dyDescent="0.2">
      <c r="L702" s="59"/>
      <c r="Q702" s="59"/>
    </row>
    <row r="703" spans="12:17" x14ac:dyDescent="0.2">
      <c r="L703" s="46"/>
      <c r="Q703" s="46"/>
    </row>
    <row r="704" spans="12:17" x14ac:dyDescent="0.2">
      <c r="L704" s="46"/>
      <c r="Q704" s="46"/>
    </row>
    <row r="705" spans="12:17" x14ac:dyDescent="0.2">
      <c r="L705" s="78"/>
      <c r="Q705" s="78"/>
    </row>
    <row r="706" spans="12:17" x14ac:dyDescent="0.2">
      <c r="L706" s="78"/>
      <c r="Q706" s="78"/>
    </row>
    <row r="707" spans="12:17" x14ac:dyDescent="0.2">
      <c r="L707" s="78"/>
      <c r="Q707" s="78"/>
    </row>
    <row r="708" spans="12:17" x14ac:dyDescent="0.2">
      <c r="L708" s="78"/>
      <c r="Q708" s="78"/>
    </row>
    <row r="709" spans="12:17" x14ac:dyDescent="0.2">
      <c r="L709" s="46"/>
      <c r="Q709" s="46"/>
    </row>
    <row r="710" spans="12:17" x14ac:dyDescent="0.2">
      <c r="L710" s="59"/>
      <c r="Q710" s="59"/>
    </row>
    <row r="711" spans="12:17" x14ac:dyDescent="0.2">
      <c r="L711" s="78"/>
      <c r="Q711" s="78"/>
    </row>
    <row r="712" spans="12:17" x14ac:dyDescent="0.2">
      <c r="L712" s="59"/>
      <c r="Q712" s="59"/>
    </row>
    <row r="713" spans="12:17" x14ac:dyDescent="0.2">
      <c r="L713" s="59"/>
      <c r="Q713" s="59"/>
    </row>
    <row r="714" spans="12:17" x14ac:dyDescent="0.2">
      <c r="L714" s="10"/>
      <c r="Q714" s="10"/>
    </row>
    <row r="715" spans="12:17" x14ac:dyDescent="0.2">
      <c r="L715" s="59"/>
      <c r="Q715" s="59"/>
    </row>
    <row r="716" spans="12:17" x14ac:dyDescent="0.2">
      <c r="L716" s="5"/>
      <c r="Q716" s="5"/>
    </row>
    <row r="717" spans="12:17" x14ac:dyDescent="0.2">
      <c r="L717" s="10"/>
      <c r="Q717" s="10"/>
    </row>
    <row r="718" spans="12:17" x14ac:dyDescent="0.2">
      <c r="L718" s="59"/>
      <c r="Q718" s="59"/>
    </row>
    <row r="719" spans="12:17" x14ac:dyDescent="0.2">
      <c r="L719" s="59"/>
      <c r="Q719" s="59"/>
    </row>
    <row r="720" spans="12:17" x14ac:dyDescent="0.2">
      <c r="L720" s="59"/>
      <c r="Q720" s="59"/>
    </row>
    <row r="721" spans="12:17" x14ac:dyDescent="0.2">
      <c r="L721" s="59"/>
      <c r="Q721" s="59"/>
    </row>
    <row r="722" spans="12:17" x14ac:dyDescent="0.2">
      <c r="L722" s="75"/>
      <c r="Q722" s="75"/>
    </row>
    <row r="723" spans="12:17" x14ac:dyDescent="0.2">
      <c r="L723" s="64"/>
      <c r="Q723" s="64"/>
    </row>
    <row r="724" spans="12:17" x14ac:dyDescent="0.2">
      <c r="L724" s="10"/>
      <c r="Q724" s="10"/>
    </row>
    <row r="725" spans="12:17" x14ac:dyDescent="0.2">
      <c r="L725" s="59"/>
      <c r="Q725" s="59"/>
    </row>
    <row r="726" spans="12:17" x14ac:dyDescent="0.2">
      <c r="L726" s="59"/>
      <c r="Q726" s="59"/>
    </row>
    <row r="727" spans="12:17" x14ac:dyDescent="0.2">
      <c r="L727" s="78"/>
      <c r="Q727" s="78"/>
    </row>
    <row r="728" spans="12:17" x14ac:dyDescent="0.2">
      <c r="L728" s="78"/>
      <c r="Q728" s="78"/>
    </row>
    <row r="729" spans="12:17" x14ac:dyDescent="0.2">
      <c r="L729" s="78"/>
      <c r="Q729" s="78"/>
    </row>
    <row r="730" spans="12:17" x14ac:dyDescent="0.2">
      <c r="L730" s="59"/>
      <c r="Q730" s="59"/>
    </row>
    <row r="731" spans="12:17" x14ac:dyDescent="0.2">
      <c r="L731" s="78"/>
      <c r="Q731" s="78"/>
    </row>
    <row r="732" spans="12:17" x14ac:dyDescent="0.2">
      <c r="L732" s="59"/>
      <c r="Q732" s="59"/>
    </row>
    <row r="733" spans="12:17" x14ac:dyDescent="0.2">
      <c r="L733" s="78"/>
      <c r="Q733" s="78"/>
    </row>
    <row r="734" spans="12:17" x14ac:dyDescent="0.2">
      <c r="L734" s="78"/>
      <c r="Q734" s="78"/>
    </row>
    <row r="735" spans="12:17" x14ac:dyDescent="0.2">
      <c r="L735" s="78"/>
      <c r="Q735" s="78"/>
    </row>
    <row r="736" spans="12:17" x14ac:dyDescent="0.2">
      <c r="L736" s="78"/>
      <c r="Q736" s="78"/>
    </row>
    <row r="737" spans="12:17" x14ac:dyDescent="0.2">
      <c r="L737" s="78"/>
      <c r="Q737" s="78"/>
    </row>
    <row r="738" spans="12:17" x14ac:dyDescent="0.2">
      <c r="L738" s="78"/>
      <c r="Q738" s="78"/>
    </row>
    <row r="739" spans="12:17" x14ac:dyDescent="0.2">
      <c r="L739" s="46"/>
      <c r="Q739" s="46"/>
    </row>
    <row r="740" spans="12:17" x14ac:dyDescent="0.2">
      <c r="L740" s="46"/>
      <c r="Q740" s="46"/>
    </row>
    <row r="741" spans="12:17" x14ac:dyDescent="0.2">
      <c r="L741" s="46"/>
      <c r="Q741" s="46"/>
    </row>
    <row r="742" spans="12:17" x14ac:dyDescent="0.2">
      <c r="L742" s="46"/>
      <c r="Q742" s="46"/>
    </row>
    <row r="743" spans="12:17" x14ac:dyDescent="0.2">
      <c r="L743" s="46"/>
      <c r="Q743" s="46"/>
    </row>
    <row r="744" spans="12:17" x14ac:dyDescent="0.2">
      <c r="L744" s="59"/>
      <c r="Q744" s="59"/>
    </row>
    <row r="745" spans="12:17" x14ac:dyDescent="0.2">
      <c r="L745" s="59"/>
      <c r="Q745" s="59"/>
    </row>
    <row r="746" spans="12:17" x14ac:dyDescent="0.2">
      <c r="L746" s="46"/>
      <c r="Q746" s="46"/>
    </row>
    <row r="747" spans="12:17" x14ac:dyDescent="0.2">
      <c r="L747" s="78"/>
      <c r="Q747" s="78"/>
    </row>
    <row r="748" spans="12:17" x14ac:dyDescent="0.2">
      <c r="L748" s="46"/>
      <c r="Q748" s="46"/>
    </row>
    <row r="749" spans="12:17" x14ac:dyDescent="0.2">
      <c r="L749" s="46"/>
      <c r="Q749" s="46"/>
    </row>
    <row r="750" spans="12:17" x14ac:dyDescent="0.2">
      <c r="L750" s="78"/>
      <c r="Q750" s="78"/>
    </row>
    <row r="751" spans="12:17" x14ac:dyDescent="0.2">
      <c r="L751" s="46"/>
      <c r="Q751" s="46"/>
    </row>
    <row r="752" spans="12:17" x14ac:dyDescent="0.2">
      <c r="L752" s="59"/>
      <c r="Q752" s="59"/>
    </row>
    <row r="753" spans="12:17" x14ac:dyDescent="0.2">
      <c r="L753" s="59"/>
      <c r="Q753" s="59"/>
    </row>
    <row r="754" spans="12:17" x14ac:dyDescent="0.2">
      <c r="L754" s="46"/>
      <c r="Q754" s="46"/>
    </row>
    <row r="755" spans="12:17" x14ac:dyDescent="0.2">
      <c r="L755" s="46"/>
      <c r="Q755" s="46"/>
    </row>
    <row r="756" spans="12:17" x14ac:dyDescent="0.2">
      <c r="L756" s="78"/>
      <c r="Q756" s="78"/>
    </row>
    <row r="757" spans="12:17" x14ac:dyDescent="0.2">
      <c r="L757" s="78"/>
      <c r="Q757" s="78"/>
    </row>
    <row r="758" spans="12:17" x14ac:dyDescent="0.2">
      <c r="L758" s="78"/>
      <c r="Q758" s="78"/>
    </row>
  </sheetData>
  <mergeCells count="3">
    <mergeCell ref="H5:K5"/>
    <mergeCell ref="M5:P5"/>
    <mergeCell ref="R5:U5"/>
  </mergeCells>
  <phoneticPr fontId="16" type="noConversion"/>
  <pageMargins left="0.17" right="0.17" top="0.28000000000000003" bottom="0.75" header="0.17" footer="0.3"/>
  <pageSetup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66"/>
  <sheetViews>
    <sheetView view="pageBreakPreview" zoomScale="150" zoomScaleNormal="150" zoomScaleSheetLayoutView="100" zoomScalePageLayoutView="150" workbookViewId="0">
      <pane xSplit="6" topLeftCell="G1" activePane="topRight" state="frozen"/>
      <selection activeCell="A2" sqref="A2"/>
      <selection pane="topRight" activeCell="Q5" sqref="Q5:T5"/>
    </sheetView>
  </sheetViews>
  <sheetFormatPr baseColWidth="10" defaultColWidth="8.83203125" defaultRowHeight="14" x14ac:dyDescent="0.2"/>
  <cols>
    <col min="1" max="5" width="1.5" style="7" customWidth="1"/>
    <col min="6" max="6" width="28" style="7" customWidth="1"/>
    <col min="7" max="10" width="13.5" style="7" customWidth="1"/>
    <col min="11" max="11" width="13.1640625" style="7" bestFit="1" customWidth="1"/>
    <col min="12" max="15" width="14.6640625" style="7" customWidth="1"/>
    <col min="16" max="16" width="13.1640625" style="7" bestFit="1" customWidth="1"/>
    <col min="17" max="20" width="13.6640625" style="7" customWidth="1"/>
    <col min="21" max="21" width="15.1640625" style="7" customWidth="1"/>
    <col min="22" max="254" width="8.83203125" style="7"/>
    <col min="255" max="259" width="1.5" style="7" customWidth="1"/>
    <col min="260" max="260" width="37" style="7" customWidth="1"/>
    <col min="261" max="261" width="12.33203125" style="7" bestFit="1" customWidth="1"/>
    <col min="262" max="262" width="11" style="7" bestFit="1" customWidth="1"/>
    <col min="263" max="263" width="12.6640625" style="7" bestFit="1" customWidth="1"/>
    <col min="264" max="264" width="12" style="7" bestFit="1" customWidth="1"/>
    <col min="265" max="265" width="13.1640625" style="7" bestFit="1" customWidth="1"/>
    <col min="266" max="269" width="13.5" style="7" customWidth="1"/>
    <col min="270" max="270" width="13.1640625" style="7" bestFit="1" customWidth="1"/>
    <col min="271" max="274" width="14.6640625" style="7" customWidth="1"/>
    <col min="275" max="275" width="13.1640625" style="7" bestFit="1" customWidth="1"/>
    <col min="276" max="510" width="8.83203125" style="7"/>
    <col min="511" max="515" width="1.5" style="7" customWidth="1"/>
    <col min="516" max="516" width="37" style="7" customWidth="1"/>
    <col min="517" max="517" width="12.33203125" style="7" bestFit="1" customWidth="1"/>
    <col min="518" max="518" width="11" style="7" bestFit="1" customWidth="1"/>
    <col min="519" max="519" width="12.6640625" style="7" bestFit="1" customWidth="1"/>
    <col min="520" max="520" width="12" style="7" bestFit="1" customWidth="1"/>
    <col min="521" max="521" width="13.1640625" style="7" bestFit="1" customWidth="1"/>
    <col min="522" max="525" width="13.5" style="7" customWidth="1"/>
    <col min="526" max="526" width="13.1640625" style="7" bestFit="1" customWidth="1"/>
    <col min="527" max="530" width="14.6640625" style="7" customWidth="1"/>
    <col min="531" max="531" width="13.1640625" style="7" bestFit="1" customWidth="1"/>
    <col min="532" max="766" width="8.83203125" style="7"/>
    <col min="767" max="771" width="1.5" style="7" customWidth="1"/>
    <col min="772" max="772" width="37" style="7" customWidth="1"/>
    <col min="773" max="773" width="12.33203125" style="7" bestFit="1" customWidth="1"/>
    <col min="774" max="774" width="11" style="7" bestFit="1" customWidth="1"/>
    <col min="775" max="775" width="12.6640625" style="7" bestFit="1" customWidth="1"/>
    <col min="776" max="776" width="12" style="7" bestFit="1" customWidth="1"/>
    <col min="777" max="777" width="13.1640625" style="7" bestFit="1" customWidth="1"/>
    <col min="778" max="781" width="13.5" style="7" customWidth="1"/>
    <col min="782" max="782" width="13.1640625" style="7" bestFit="1" customWidth="1"/>
    <col min="783" max="786" width="14.6640625" style="7" customWidth="1"/>
    <col min="787" max="787" width="13.1640625" style="7" bestFit="1" customWidth="1"/>
    <col min="788" max="1022" width="8.83203125" style="7"/>
    <col min="1023" max="1027" width="1.5" style="7" customWidth="1"/>
    <col min="1028" max="1028" width="37" style="7" customWidth="1"/>
    <col min="1029" max="1029" width="12.33203125" style="7" bestFit="1" customWidth="1"/>
    <col min="1030" max="1030" width="11" style="7" bestFit="1" customWidth="1"/>
    <col min="1031" max="1031" width="12.6640625" style="7" bestFit="1" customWidth="1"/>
    <col min="1032" max="1032" width="12" style="7" bestFit="1" customWidth="1"/>
    <col min="1033" max="1033" width="13.1640625" style="7" bestFit="1" customWidth="1"/>
    <col min="1034" max="1037" width="13.5" style="7" customWidth="1"/>
    <col min="1038" max="1038" width="13.1640625" style="7" bestFit="1" customWidth="1"/>
    <col min="1039" max="1042" width="14.6640625" style="7" customWidth="1"/>
    <col min="1043" max="1043" width="13.1640625" style="7" bestFit="1" customWidth="1"/>
    <col min="1044" max="1278" width="8.83203125" style="7"/>
    <col min="1279" max="1283" width="1.5" style="7" customWidth="1"/>
    <col min="1284" max="1284" width="37" style="7" customWidth="1"/>
    <col min="1285" max="1285" width="12.33203125" style="7" bestFit="1" customWidth="1"/>
    <col min="1286" max="1286" width="11" style="7" bestFit="1" customWidth="1"/>
    <col min="1287" max="1287" width="12.6640625" style="7" bestFit="1" customWidth="1"/>
    <col min="1288" max="1288" width="12" style="7" bestFit="1" customWidth="1"/>
    <col min="1289" max="1289" width="13.1640625" style="7" bestFit="1" customWidth="1"/>
    <col min="1290" max="1293" width="13.5" style="7" customWidth="1"/>
    <col min="1294" max="1294" width="13.1640625" style="7" bestFit="1" customWidth="1"/>
    <col min="1295" max="1298" width="14.6640625" style="7" customWidth="1"/>
    <col min="1299" max="1299" width="13.1640625" style="7" bestFit="1" customWidth="1"/>
    <col min="1300" max="1534" width="8.83203125" style="7"/>
    <col min="1535" max="1539" width="1.5" style="7" customWidth="1"/>
    <col min="1540" max="1540" width="37" style="7" customWidth="1"/>
    <col min="1541" max="1541" width="12.33203125" style="7" bestFit="1" customWidth="1"/>
    <col min="1542" max="1542" width="11" style="7" bestFit="1" customWidth="1"/>
    <col min="1543" max="1543" width="12.6640625" style="7" bestFit="1" customWidth="1"/>
    <col min="1544" max="1544" width="12" style="7" bestFit="1" customWidth="1"/>
    <col min="1545" max="1545" width="13.1640625" style="7" bestFit="1" customWidth="1"/>
    <col min="1546" max="1549" width="13.5" style="7" customWidth="1"/>
    <col min="1550" max="1550" width="13.1640625" style="7" bestFit="1" customWidth="1"/>
    <col min="1551" max="1554" width="14.6640625" style="7" customWidth="1"/>
    <col min="1555" max="1555" width="13.1640625" style="7" bestFit="1" customWidth="1"/>
    <col min="1556" max="1790" width="8.83203125" style="7"/>
    <col min="1791" max="1795" width="1.5" style="7" customWidth="1"/>
    <col min="1796" max="1796" width="37" style="7" customWidth="1"/>
    <col min="1797" max="1797" width="12.33203125" style="7" bestFit="1" customWidth="1"/>
    <col min="1798" max="1798" width="11" style="7" bestFit="1" customWidth="1"/>
    <col min="1799" max="1799" width="12.6640625" style="7" bestFit="1" customWidth="1"/>
    <col min="1800" max="1800" width="12" style="7" bestFit="1" customWidth="1"/>
    <col min="1801" max="1801" width="13.1640625" style="7" bestFit="1" customWidth="1"/>
    <col min="1802" max="1805" width="13.5" style="7" customWidth="1"/>
    <col min="1806" max="1806" width="13.1640625" style="7" bestFit="1" customWidth="1"/>
    <col min="1807" max="1810" width="14.6640625" style="7" customWidth="1"/>
    <col min="1811" max="1811" width="13.1640625" style="7" bestFit="1" customWidth="1"/>
    <col min="1812" max="2046" width="8.83203125" style="7"/>
    <col min="2047" max="2051" width="1.5" style="7" customWidth="1"/>
    <col min="2052" max="2052" width="37" style="7" customWidth="1"/>
    <col min="2053" max="2053" width="12.33203125" style="7" bestFit="1" customWidth="1"/>
    <col min="2054" max="2054" width="11" style="7" bestFit="1" customWidth="1"/>
    <col min="2055" max="2055" width="12.6640625" style="7" bestFit="1" customWidth="1"/>
    <col min="2056" max="2056" width="12" style="7" bestFit="1" customWidth="1"/>
    <col min="2057" max="2057" width="13.1640625" style="7" bestFit="1" customWidth="1"/>
    <col min="2058" max="2061" width="13.5" style="7" customWidth="1"/>
    <col min="2062" max="2062" width="13.1640625" style="7" bestFit="1" customWidth="1"/>
    <col min="2063" max="2066" width="14.6640625" style="7" customWidth="1"/>
    <col min="2067" max="2067" width="13.1640625" style="7" bestFit="1" customWidth="1"/>
    <col min="2068" max="2302" width="8.83203125" style="7"/>
    <col min="2303" max="2307" width="1.5" style="7" customWidth="1"/>
    <col min="2308" max="2308" width="37" style="7" customWidth="1"/>
    <col min="2309" max="2309" width="12.33203125" style="7" bestFit="1" customWidth="1"/>
    <col min="2310" max="2310" width="11" style="7" bestFit="1" customWidth="1"/>
    <col min="2311" max="2311" width="12.6640625" style="7" bestFit="1" customWidth="1"/>
    <col min="2312" max="2312" width="12" style="7" bestFit="1" customWidth="1"/>
    <col min="2313" max="2313" width="13.1640625" style="7" bestFit="1" customWidth="1"/>
    <col min="2314" max="2317" width="13.5" style="7" customWidth="1"/>
    <col min="2318" max="2318" width="13.1640625" style="7" bestFit="1" customWidth="1"/>
    <col min="2319" max="2322" width="14.6640625" style="7" customWidth="1"/>
    <col min="2323" max="2323" width="13.1640625" style="7" bestFit="1" customWidth="1"/>
    <col min="2324" max="2558" width="8.83203125" style="7"/>
    <col min="2559" max="2563" width="1.5" style="7" customWidth="1"/>
    <col min="2564" max="2564" width="37" style="7" customWidth="1"/>
    <col min="2565" max="2565" width="12.33203125" style="7" bestFit="1" customWidth="1"/>
    <col min="2566" max="2566" width="11" style="7" bestFit="1" customWidth="1"/>
    <col min="2567" max="2567" width="12.6640625" style="7" bestFit="1" customWidth="1"/>
    <col min="2568" max="2568" width="12" style="7" bestFit="1" customWidth="1"/>
    <col min="2569" max="2569" width="13.1640625" style="7" bestFit="1" customWidth="1"/>
    <col min="2570" max="2573" width="13.5" style="7" customWidth="1"/>
    <col min="2574" max="2574" width="13.1640625" style="7" bestFit="1" customWidth="1"/>
    <col min="2575" max="2578" width="14.6640625" style="7" customWidth="1"/>
    <col min="2579" max="2579" width="13.1640625" style="7" bestFit="1" customWidth="1"/>
    <col min="2580" max="2814" width="8.83203125" style="7"/>
    <col min="2815" max="2819" width="1.5" style="7" customWidth="1"/>
    <col min="2820" max="2820" width="37" style="7" customWidth="1"/>
    <col min="2821" max="2821" width="12.33203125" style="7" bestFit="1" customWidth="1"/>
    <col min="2822" max="2822" width="11" style="7" bestFit="1" customWidth="1"/>
    <col min="2823" max="2823" width="12.6640625" style="7" bestFit="1" customWidth="1"/>
    <col min="2824" max="2824" width="12" style="7" bestFit="1" customWidth="1"/>
    <col min="2825" max="2825" width="13.1640625" style="7" bestFit="1" customWidth="1"/>
    <col min="2826" max="2829" width="13.5" style="7" customWidth="1"/>
    <col min="2830" max="2830" width="13.1640625" style="7" bestFit="1" customWidth="1"/>
    <col min="2831" max="2834" width="14.6640625" style="7" customWidth="1"/>
    <col min="2835" max="2835" width="13.1640625" style="7" bestFit="1" customWidth="1"/>
    <col min="2836" max="3070" width="8.83203125" style="7"/>
    <col min="3071" max="3075" width="1.5" style="7" customWidth="1"/>
    <col min="3076" max="3076" width="37" style="7" customWidth="1"/>
    <col min="3077" max="3077" width="12.33203125" style="7" bestFit="1" customWidth="1"/>
    <col min="3078" max="3078" width="11" style="7" bestFit="1" customWidth="1"/>
    <col min="3079" max="3079" width="12.6640625" style="7" bestFit="1" customWidth="1"/>
    <col min="3080" max="3080" width="12" style="7" bestFit="1" customWidth="1"/>
    <col min="3081" max="3081" width="13.1640625" style="7" bestFit="1" customWidth="1"/>
    <col min="3082" max="3085" width="13.5" style="7" customWidth="1"/>
    <col min="3086" max="3086" width="13.1640625" style="7" bestFit="1" customWidth="1"/>
    <col min="3087" max="3090" width="14.6640625" style="7" customWidth="1"/>
    <col min="3091" max="3091" width="13.1640625" style="7" bestFit="1" customWidth="1"/>
    <col min="3092" max="3326" width="8.83203125" style="7"/>
    <col min="3327" max="3331" width="1.5" style="7" customWidth="1"/>
    <col min="3332" max="3332" width="37" style="7" customWidth="1"/>
    <col min="3333" max="3333" width="12.33203125" style="7" bestFit="1" customWidth="1"/>
    <col min="3334" max="3334" width="11" style="7" bestFit="1" customWidth="1"/>
    <col min="3335" max="3335" width="12.6640625" style="7" bestFit="1" customWidth="1"/>
    <col min="3336" max="3336" width="12" style="7" bestFit="1" customWidth="1"/>
    <col min="3337" max="3337" width="13.1640625" style="7" bestFit="1" customWidth="1"/>
    <col min="3338" max="3341" width="13.5" style="7" customWidth="1"/>
    <col min="3342" max="3342" width="13.1640625" style="7" bestFit="1" customWidth="1"/>
    <col min="3343" max="3346" width="14.6640625" style="7" customWidth="1"/>
    <col min="3347" max="3347" width="13.1640625" style="7" bestFit="1" customWidth="1"/>
    <col min="3348" max="3582" width="8.83203125" style="7"/>
    <col min="3583" max="3587" width="1.5" style="7" customWidth="1"/>
    <col min="3588" max="3588" width="37" style="7" customWidth="1"/>
    <col min="3589" max="3589" width="12.33203125" style="7" bestFit="1" customWidth="1"/>
    <col min="3590" max="3590" width="11" style="7" bestFit="1" customWidth="1"/>
    <col min="3591" max="3591" width="12.6640625" style="7" bestFit="1" customWidth="1"/>
    <col min="3592" max="3592" width="12" style="7" bestFit="1" customWidth="1"/>
    <col min="3593" max="3593" width="13.1640625" style="7" bestFit="1" customWidth="1"/>
    <col min="3594" max="3597" width="13.5" style="7" customWidth="1"/>
    <col min="3598" max="3598" width="13.1640625" style="7" bestFit="1" customWidth="1"/>
    <col min="3599" max="3602" width="14.6640625" style="7" customWidth="1"/>
    <col min="3603" max="3603" width="13.1640625" style="7" bestFit="1" customWidth="1"/>
    <col min="3604" max="3838" width="8.83203125" style="7"/>
    <col min="3839" max="3843" width="1.5" style="7" customWidth="1"/>
    <col min="3844" max="3844" width="37" style="7" customWidth="1"/>
    <col min="3845" max="3845" width="12.33203125" style="7" bestFit="1" customWidth="1"/>
    <col min="3846" max="3846" width="11" style="7" bestFit="1" customWidth="1"/>
    <col min="3847" max="3847" width="12.6640625" style="7" bestFit="1" customWidth="1"/>
    <col min="3848" max="3848" width="12" style="7" bestFit="1" customWidth="1"/>
    <col min="3849" max="3849" width="13.1640625" style="7" bestFit="1" customWidth="1"/>
    <col min="3850" max="3853" width="13.5" style="7" customWidth="1"/>
    <col min="3854" max="3854" width="13.1640625" style="7" bestFit="1" customWidth="1"/>
    <col min="3855" max="3858" width="14.6640625" style="7" customWidth="1"/>
    <col min="3859" max="3859" width="13.1640625" style="7" bestFit="1" customWidth="1"/>
    <col min="3860" max="4094" width="8.83203125" style="7"/>
    <col min="4095" max="4099" width="1.5" style="7" customWidth="1"/>
    <col min="4100" max="4100" width="37" style="7" customWidth="1"/>
    <col min="4101" max="4101" width="12.33203125" style="7" bestFit="1" customWidth="1"/>
    <col min="4102" max="4102" width="11" style="7" bestFit="1" customWidth="1"/>
    <col min="4103" max="4103" width="12.6640625" style="7" bestFit="1" customWidth="1"/>
    <col min="4104" max="4104" width="12" style="7" bestFit="1" customWidth="1"/>
    <col min="4105" max="4105" width="13.1640625" style="7" bestFit="1" customWidth="1"/>
    <col min="4106" max="4109" width="13.5" style="7" customWidth="1"/>
    <col min="4110" max="4110" width="13.1640625" style="7" bestFit="1" customWidth="1"/>
    <col min="4111" max="4114" width="14.6640625" style="7" customWidth="1"/>
    <col min="4115" max="4115" width="13.1640625" style="7" bestFit="1" customWidth="1"/>
    <col min="4116" max="4350" width="8.83203125" style="7"/>
    <col min="4351" max="4355" width="1.5" style="7" customWidth="1"/>
    <col min="4356" max="4356" width="37" style="7" customWidth="1"/>
    <col min="4357" max="4357" width="12.33203125" style="7" bestFit="1" customWidth="1"/>
    <col min="4358" max="4358" width="11" style="7" bestFit="1" customWidth="1"/>
    <col min="4359" max="4359" width="12.6640625" style="7" bestFit="1" customWidth="1"/>
    <col min="4360" max="4360" width="12" style="7" bestFit="1" customWidth="1"/>
    <col min="4361" max="4361" width="13.1640625" style="7" bestFit="1" customWidth="1"/>
    <col min="4362" max="4365" width="13.5" style="7" customWidth="1"/>
    <col min="4366" max="4366" width="13.1640625" style="7" bestFit="1" customWidth="1"/>
    <col min="4367" max="4370" width="14.6640625" style="7" customWidth="1"/>
    <col min="4371" max="4371" width="13.1640625" style="7" bestFit="1" customWidth="1"/>
    <col min="4372" max="4606" width="8.83203125" style="7"/>
    <col min="4607" max="4611" width="1.5" style="7" customWidth="1"/>
    <col min="4612" max="4612" width="37" style="7" customWidth="1"/>
    <col min="4613" max="4613" width="12.33203125" style="7" bestFit="1" customWidth="1"/>
    <col min="4614" max="4614" width="11" style="7" bestFit="1" customWidth="1"/>
    <col min="4615" max="4615" width="12.6640625" style="7" bestFit="1" customWidth="1"/>
    <col min="4616" max="4616" width="12" style="7" bestFit="1" customWidth="1"/>
    <col min="4617" max="4617" width="13.1640625" style="7" bestFit="1" customWidth="1"/>
    <col min="4618" max="4621" width="13.5" style="7" customWidth="1"/>
    <col min="4622" max="4622" width="13.1640625" style="7" bestFit="1" customWidth="1"/>
    <col min="4623" max="4626" width="14.6640625" style="7" customWidth="1"/>
    <col min="4627" max="4627" width="13.1640625" style="7" bestFit="1" customWidth="1"/>
    <col min="4628" max="4862" width="8.83203125" style="7"/>
    <col min="4863" max="4867" width="1.5" style="7" customWidth="1"/>
    <col min="4868" max="4868" width="37" style="7" customWidth="1"/>
    <col min="4869" max="4869" width="12.33203125" style="7" bestFit="1" customWidth="1"/>
    <col min="4870" max="4870" width="11" style="7" bestFit="1" customWidth="1"/>
    <col min="4871" max="4871" width="12.6640625" style="7" bestFit="1" customWidth="1"/>
    <col min="4872" max="4872" width="12" style="7" bestFit="1" customWidth="1"/>
    <col min="4873" max="4873" width="13.1640625" style="7" bestFit="1" customWidth="1"/>
    <col min="4874" max="4877" width="13.5" style="7" customWidth="1"/>
    <col min="4878" max="4878" width="13.1640625" style="7" bestFit="1" customWidth="1"/>
    <col min="4879" max="4882" width="14.6640625" style="7" customWidth="1"/>
    <col min="4883" max="4883" width="13.1640625" style="7" bestFit="1" customWidth="1"/>
    <col min="4884" max="5118" width="8.83203125" style="7"/>
    <col min="5119" max="5123" width="1.5" style="7" customWidth="1"/>
    <col min="5124" max="5124" width="37" style="7" customWidth="1"/>
    <col min="5125" max="5125" width="12.33203125" style="7" bestFit="1" customWidth="1"/>
    <col min="5126" max="5126" width="11" style="7" bestFit="1" customWidth="1"/>
    <col min="5127" max="5127" width="12.6640625" style="7" bestFit="1" customWidth="1"/>
    <col min="5128" max="5128" width="12" style="7" bestFit="1" customWidth="1"/>
    <col min="5129" max="5129" width="13.1640625" style="7" bestFit="1" customWidth="1"/>
    <col min="5130" max="5133" width="13.5" style="7" customWidth="1"/>
    <col min="5134" max="5134" width="13.1640625" style="7" bestFit="1" customWidth="1"/>
    <col min="5135" max="5138" width="14.6640625" style="7" customWidth="1"/>
    <col min="5139" max="5139" width="13.1640625" style="7" bestFit="1" customWidth="1"/>
    <col min="5140" max="5374" width="8.83203125" style="7"/>
    <col min="5375" max="5379" width="1.5" style="7" customWidth="1"/>
    <col min="5380" max="5380" width="37" style="7" customWidth="1"/>
    <col min="5381" max="5381" width="12.33203125" style="7" bestFit="1" customWidth="1"/>
    <col min="5382" max="5382" width="11" style="7" bestFit="1" customWidth="1"/>
    <col min="5383" max="5383" width="12.6640625" style="7" bestFit="1" customWidth="1"/>
    <col min="5384" max="5384" width="12" style="7" bestFit="1" customWidth="1"/>
    <col min="5385" max="5385" width="13.1640625" style="7" bestFit="1" customWidth="1"/>
    <col min="5386" max="5389" width="13.5" style="7" customWidth="1"/>
    <col min="5390" max="5390" width="13.1640625" style="7" bestFit="1" customWidth="1"/>
    <col min="5391" max="5394" width="14.6640625" style="7" customWidth="1"/>
    <col min="5395" max="5395" width="13.1640625" style="7" bestFit="1" customWidth="1"/>
    <col min="5396" max="5630" width="8.83203125" style="7"/>
    <col min="5631" max="5635" width="1.5" style="7" customWidth="1"/>
    <col min="5636" max="5636" width="37" style="7" customWidth="1"/>
    <col min="5637" max="5637" width="12.33203125" style="7" bestFit="1" customWidth="1"/>
    <col min="5638" max="5638" width="11" style="7" bestFit="1" customWidth="1"/>
    <col min="5639" max="5639" width="12.6640625" style="7" bestFit="1" customWidth="1"/>
    <col min="5640" max="5640" width="12" style="7" bestFit="1" customWidth="1"/>
    <col min="5641" max="5641" width="13.1640625" style="7" bestFit="1" customWidth="1"/>
    <col min="5642" max="5645" width="13.5" style="7" customWidth="1"/>
    <col min="5646" max="5646" width="13.1640625" style="7" bestFit="1" customWidth="1"/>
    <col min="5647" max="5650" width="14.6640625" style="7" customWidth="1"/>
    <col min="5651" max="5651" width="13.1640625" style="7" bestFit="1" customWidth="1"/>
    <col min="5652" max="5886" width="8.83203125" style="7"/>
    <col min="5887" max="5891" width="1.5" style="7" customWidth="1"/>
    <col min="5892" max="5892" width="37" style="7" customWidth="1"/>
    <col min="5893" max="5893" width="12.33203125" style="7" bestFit="1" customWidth="1"/>
    <col min="5894" max="5894" width="11" style="7" bestFit="1" customWidth="1"/>
    <col min="5895" max="5895" width="12.6640625" style="7" bestFit="1" customWidth="1"/>
    <col min="5896" max="5896" width="12" style="7" bestFit="1" customWidth="1"/>
    <col min="5897" max="5897" width="13.1640625" style="7" bestFit="1" customWidth="1"/>
    <col min="5898" max="5901" width="13.5" style="7" customWidth="1"/>
    <col min="5902" max="5902" width="13.1640625" style="7" bestFit="1" customWidth="1"/>
    <col min="5903" max="5906" width="14.6640625" style="7" customWidth="1"/>
    <col min="5907" max="5907" width="13.1640625" style="7" bestFit="1" customWidth="1"/>
    <col min="5908" max="6142" width="8.83203125" style="7"/>
    <col min="6143" max="6147" width="1.5" style="7" customWidth="1"/>
    <col min="6148" max="6148" width="37" style="7" customWidth="1"/>
    <col min="6149" max="6149" width="12.33203125" style="7" bestFit="1" customWidth="1"/>
    <col min="6150" max="6150" width="11" style="7" bestFit="1" customWidth="1"/>
    <col min="6151" max="6151" width="12.6640625" style="7" bestFit="1" customWidth="1"/>
    <col min="6152" max="6152" width="12" style="7" bestFit="1" customWidth="1"/>
    <col min="6153" max="6153" width="13.1640625" style="7" bestFit="1" customWidth="1"/>
    <col min="6154" max="6157" width="13.5" style="7" customWidth="1"/>
    <col min="6158" max="6158" width="13.1640625" style="7" bestFit="1" customWidth="1"/>
    <col min="6159" max="6162" width="14.6640625" style="7" customWidth="1"/>
    <col min="6163" max="6163" width="13.1640625" style="7" bestFit="1" customWidth="1"/>
    <col min="6164" max="6398" width="8.83203125" style="7"/>
    <col min="6399" max="6403" width="1.5" style="7" customWidth="1"/>
    <col min="6404" max="6404" width="37" style="7" customWidth="1"/>
    <col min="6405" max="6405" width="12.33203125" style="7" bestFit="1" customWidth="1"/>
    <col min="6406" max="6406" width="11" style="7" bestFit="1" customWidth="1"/>
    <col min="6407" max="6407" width="12.6640625" style="7" bestFit="1" customWidth="1"/>
    <col min="6408" max="6408" width="12" style="7" bestFit="1" customWidth="1"/>
    <col min="6409" max="6409" width="13.1640625" style="7" bestFit="1" customWidth="1"/>
    <col min="6410" max="6413" width="13.5" style="7" customWidth="1"/>
    <col min="6414" max="6414" width="13.1640625" style="7" bestFit="1" customWidth="1"/>
    <col min="6415" max="6418" width="14.6640625" style="7" customWidth="1"/>
    <col min="6419" max="6419" width="13.1640625" style="7" bestFit="1" customWidth="1"/>
    <col min="6420" max="6654" width="8.83203125" style="7"/>
    <col min="6655" max="6659" width="1.5" style="7" customWidth="1"/>
    <col min="6660" max="6660" width="37" style="7" customWidth="1"/>
    <col min="6661" max="6661" width="12.33203125" style="7" bestFit="1" customWidth="1"/>
    <col min="6662" max="6662" width="11" style="7" bestFit="1" customWidth="1"/>
    <col min="6663" max="6663" width="12.6640625" style="7" bestFit="1" customWidth="1"/>
    <col min="6664" max="6664" width="12" style="7" bestFit="1" customWidth="1"/>
    <col min="6665" max="6665" width="13.1640625" style="7" bestFit="1" customWidth="1"/>
    <col min="6666" max="6669" width="13.5" style="7" customWidth="1"/>
    <col min="6670" max="6670" width="13.1640625" style="7" bestFit="1" customWidth="1"/>
    <col min="6671" max="6674" width="14.6640625" style="7" customWidth="1"/>
    <col min="6675" max="6675" width="13.1640625" style="7" bestFit="1" customWidth="1"/>
    <col min="6676" max="6910" width="8.83203125" style="7"/>
    <col min="6911" max="6915" width="1.5" style="7" customWidth="1"/>
    <col min="6916" max="6916" width="37" style="7" customWidth="1"/>
    <col min="6917" max="6917" width="12.33203125" style="7" bestFit="1" customWidth="1"/>
    <col min="6918" max="6918" width="11" style="7" bestFit="1" customWidth="1"/>
    <col min="6919" max="6919" width="12.6640625" style="7" bestFit="1" customWidth="1"/>
    <col min="6920" max="6920" width="12" style="7" bestFit="1" customWidth="1"/>
    <col min="6921" max="6921" width="13.1640625" style="7" bestFit="1" customWidth="1"/>
    <col min="6922" max="6925" width="13.5" style="7" customWidth="1"/>
    <col min="6926" max="6926" width="13.1640625" style="7" bestFit="1" customWidth="1"/>
    <col min="6927" max="6930" width="14.6640625" style="7" customWidth="1"/>
    <col min="6931" max="6931" width="13.1640625" style="7" bestFit="1" customWidth="1"/>
    <col min="6932" max="7166" width="8.83203125" style="7"/>
    <col min="7167" max="7171" width="1.5" style="7" customWidth="1"/>
    <col min="7172" max="7172" width="37" style="7" customWidth="1"/>
    <col min="7173" max="7173" width="12.33203125" style="7" bestFit="1" customWidth="1"/>
    <col min="7174" max="7174" width="11" style="7" bestFit="1" customWidth="1"/>
    <col min="7175" max="7175" width="12.6640625" style="7" bestFit="1" customWidth="1"/>
    <col min="7176" max="7176" width="12" style="7" bestFit="1" customWidth="1"/>
    <col min="7177" max="7177" width="13.1640625" style="7" bestFit="1" customWidth="1"/>
    <col min="7178" max="7181" width="13.5" style="7" customWidth="1"/>
    <col min="7182" max="7182" width="13.1640625" style="7" bestFit="1" customWidth="1"/>
    <col min="7183" max="7186" width="14.6640625" style="7" customWidth="1"/>
    <col min="7187" max="7187" width="13.1640625" style="7" bestFit="1" customWidth="1"/>
    <col min="7188" max="7422" width="8.83203125" style="7"/>
    <col min="7423" max="7427" width="1.5" style="7" customWidth="1"/>
    <col min="7428" max="7428" width="37" style="7" customWidth="1"/>
    <col min="7429" max="7429" width="12.33203125" style="7" bestFit="1" customWidth="1"/>
    <col min="7430" max="7430" width="11" style="7" bestFit="1" customWidth="1"/>
    <col min="7431" max="7431" width="12.6640625" style="7" bestFit="1" customWidth="1"/>
    <col min="7432" max="7432" width="12" style="7" bestFit="1" customWidth="1"/>
    <col min="7433" max="7433" width="13.1640625" style="7" bestFit="1" customWidth="1"/>
    <col min="7434" max="7437" width="13.5" style="7" customWidth="1"/>
    <col min="7438" max="7438" width="13.1640625" style="7" bestFit="1" customWidth="1"/>
    <col min="7439" max="7442" width="14.6640625" style="7" customWidth="1"/>
    <col min="7443" max="7443" width="13.1640625" style="7" bestFit="1" customWidth="1"/>
    <col min="7444" max="7678" width="8.83203125" style="7"/>
    <col min="7679" max="7683" width="1.5" style="7" customWidth="1"/>
    <col min="7684" max="7684" width="37" style="7" customWidth="1"/>
    <col min="7685" max="7685" width="12.33203125" style="7" bestFit="1" customWidth="1"/>
    <col min="7686" max="7686" width="11" style="7" bestFit="1" customWidth="1"/>
    <col min="7687" max="7687" width="12.6640625" style="7" bestFit="1" customWidth="1"/>
    <col min="7688" max="7688" width="12" style="7" bestFit="1" customWidth="1"/>
    <col min="7689" max="7689" width="13.1640625" style="7" bestFit="1" customWidth="1"/>
    <col min="7690" max="7693" width="13.5" style="7" customWidth="1"/>
    <col min="7694" max="7694" width="13.1640625" style="7" bestFit="1" customWidth="1"/>
    <col min="7695" max="7698" width="14.6640625" style="7" customWidth="1"/>
    <col min="7699" max="7699" width="13.1640625" style="7" bestFit="1" customWidth="1"/>
    <col min="7700" max="7934" width="8.83203125" style="7"/>
    <col min="7935" max="7939" width="1.5" style="7" customWidth="1"/>
    <col min="7940" max="7940" width="37" style="7" customWidth="1"/>
    <col min="7941" max="7941" width="12.33203125" style="7" bestFit="1" customWidth="1"/>
    <col min="7942" max="7942" width="11" style="7" bestFit="1" customWidth="1"/>
    <col min="7943" max="7943" width="12.6640625" style="7" bestFit="1" customWidth="1"/>
    <col min="7944" max="7944" width="12" style="7" bestFit="1" customWidth="1"/>
    <col min="7945" max="7945" width="13.1640625" style="7" bestFit="1" customWidth="1"/>
    <col min="7946" max="7949" width="13.5" style="7" customWidth="1"/>
    <col min="7950" max="7950" width="13.1640625" style="7" bestFit="1" customWidth="1"/>
    <col min="7951" max="7954" width="14.6640625" style="7" customWidth="1"/>
    <col min="7955" max="7955" width="13.1640625" style="7" bestFit="1" customWidth="1"/>
    <col min="7956" max="8190" width="8.83203125" style="7"/>
    <col min="8191" max="8195" width="1.5" style="7" customWidth="1"/>
    <col min="8196" max="8196" width="37" style="7" customWidth="1"/>
    <col min="8197" max="8197" width="12.33203125" style="7" bestFit="1" customWidth="1"/>
    <col min="8198" max="8198" width="11" style="7" bestFit="1" customWidth="1"/>
    <col min="8199" max="8199" width="12.6640625" style="7" bestFit="1" customWidth="1"/>
    <col min="8200" max="8200" width="12" style="7" bestFit="1" customWidth="1"/>
    <col min="8201" max="8201" width="13.1640625" style="7" bestFit="1" customWidth="1"/>
    <col min="8202" max="8205" width="13.5" style="7" customWidth="1"/>
    <col min="8206" max="8206" width="13.1640625" style="7" bestFit="1" customWidth="1"/>
    <col min="8207" max="8210" width="14.6640625" style="7" customWidth="1"/>
    <col min="8211" max="8211" width="13.1640625" style="7" bestFit="1" customWidth="1"/>
    <col min="8212" max="8446" width="8.83203125" style="7"/>
    <col min="8447" max="8451" width="1.5" style="7" customWidth="1"/>
    <col min="8452" max="8452" width="37" style="7" customWidth="1"/>
    <col min="8453" max="8453" width="12.33203125" style="7" bestFit="1" customWidth="1"/>
    <col min="8454" max="8454" width="11" style="7" bestFit="1" customWidth="1"/>
    <col min="8455" max="8455" width="12.6640625" style="7" bestFit="1" customWidth="1"/>
    <col min="8456" max="8456" width="12" style="7" bestFit="1" customWidth="1"/>
    <col min="8457" max="8457" width="13.1640625" style="7" bestFit="1" customWidth="1"/>
    <col min="8458" max="8461" width="13.5" style="7" customWidth="1"/>
    <col min="8462" max="8462" width="13.1640625" style="7" bestFit="1" customWidth="1"/>
    <col min="8463" max="8466" width="14.6640625" style="7" customWidth="1"/>
    <col min="8467" max="8467" width="13.1640625" style="7" bestFit="1" customWidth="1"/>
    <col min="8468" max="8702" width="8.83203125" style="7"/>
    <col min="8703" max="8707" width="1.5" style="7" customWidth="1"/>
    <col min="8708" max="8708" width="37" style="7" customWidth="1"/>
    <col min="8709" max="8709" width="12.33203125" style="7" bestFit="1" customWidth="1"/>
    <col min="8710" max="8710" width="11" style="7" bestFit="1" customWidth="1"/>
    <col min="8711" max="8711" width="12.6640625" style="7" bestFit="1" customWidth="1"/>
    <col min="8712" max="8712" width="12" style="7" bestFit="1" customWidth="1"/>
    <col min="8713" max="8713" width="13.1640625" style="7" bestFit="1" customWidth="1"/>
    <col min="8714" max="8717" width="13.5" style="7" customWidth="1"/>
    <col min="8718" max="8718" width="13.1640625" style="7" bestFit="1" customWidth="1"/>
    <col min="8719" max="8722" width="14.6640625" style="7" customWidth="1"/>
    <col min="8723" max="8723" width="13.1640625" style="7" bestFit="1" customWidth="1"/>
    <col min="8724" max="8958" width="8.83203125" style="7"/>
    <col min="8959" max="8963" width="1.5" style="7" customWidth="1"/>
    <col min="8964" max="8964" width="37" style="7" customWidth="1"/>
    <col min="8965" max="8965" width="12.33203125" style="7" bestFit="1" customWidth="1"/>
    <col min="8966" max="8966" width="11" style="7" bestFit="1" customWidth="1"/>
    <col min="8967" max="8967" width="12.6640625" style="7" bestFit="1" customWidth="1"/>
    <col min="8968" max="8968" width="12" style="7" bestFit="1" customWidth="1"/>
    <col min="8969" max="8969" width="13.1640625" style="7" bestFit="1" customWidth="1"/>
    <col min="8970" max="8973" width="13.5" style="7" customWidth="1"/>
    <col min="8974" max="8974" width="13.1640625" style="7" bestFit="1" customWidth="1"/>
    <col min="8975" max="8978" width="14.6640625" style="7" customWidth="1"/>
    <col min="8979" max="8979" width="13.1640625" style="7" bestFit="1" customWidth="1"/>
    <col min="8980" max="9214" width="8.83203125" style="7"/>
    <col min="9215" max="9219" width="1.5" style="7" customWidth="1"/>
    <col min="9220" max="9220" width="37" style="7" customWidth="1"/>
    <col min="9221" max="9221" width="12.33203125" style="7" bestFit="1" customWidth="1"/>
    <col min="9222" max="9222" width="11" style="7" bestFit="1" customWidth="1"/>
    <col min="9223" max="9223" width="12.6640625" style="7" bestFit="1" customWidth="1"/>
    <col min="9224" max="9224" width="12" style="7" bestFit="1" customWidth="1"/>
    <col min="9225" max="9225" width="13.1640625" style="7" bestFit="1" customWidth="1"/>
    <col min="9226" max="9229" width="13.5" style="7" customWidth="1"/>
    <col min="9230" max="9230" width="13.1640625" style="7" bestFit="1" customWidth="1"/>
    <col min="9231" max="9234" width="14.6640625" style="7" customWidth="1"/>
    <col min="9235" max="9235" width="13.1640625" style="7" bestFit="1" customWidth="1"/>
    <col min="9236" max="9470" width="8.83203125" style="7"/>
    <col min="9471" max="9475" width="1.5" style="7" customWidth="1"/>
    <col min="9476" max="9476" width="37" style="7" customWidth="1"/>
    <col min="9477" max="9477" width="12.33203125" style="7" bestFit="1" customWidth="1"/>
    <col min="9478" max="9478" width="11" style="7" bestFit="1" customWidth="1"/>
    <col min="9479" max="9479" width="12.6640625" style="7" bestFit="1" customWidth="1"/>
    <col min="9480" max="9480" width="12" style="7" bestFit="1" customWidth="1"/>
    <col min="9481" max="9481" width="13.1640625" style="7" bestFit="1" customWidth="1"/>
    <col min="9482" max="9485" width="13.5" style="7" customWidth="1"/>
    <col min="9486" max="9486" width="13.1640625" style="7" bestFit="1" customWidth="1"/>
    <col min="9487" max="9490" width="14.6640625" style="7" customWidth="1"/>
    <col min="9491" max="9491" width="13.1640625" style="7" bestFit="1" customWidth="1"/>
    <col min="9492" max="9726" width="8.83203125" style="7"/>
    <col min="9727" max="9731" width="1.5" style="7" customWidth="1"/>
    <col min="9732" max="9732" width="37" style="7" customWidth="1"/>
    <col min="9733" max="9733" width="12.33203125" style="7" bestFit="1" customWidth="1"/>
    <col min="9734" max="9734" width="11" style="7" bestFit="1" customWidth="1"/>
    <col min="9735" max="9735" width="12.6640625" style="7" bestFit="1" customWidth="1"/>
    <col min="9736" max="9736" width="12" style="7" bestFit="1" customWidth="1"/>
    <col min="9737" max="9737" width="13.1640625" style="7" bestFit="1" customWidth="1"/>
    <col min="9738" max="9741" width="13.5" style="7" customWidth="1"/>
    <col min="9742" max="9742" width="13.1640625" style="7" bestFit="1" customWidth="1"/>
    <col min="9743" max="9746" width="14.6640625" style="7" customWidth="1"/>
    <col min="9747" max="9747" width="13.1640625" style="7" bestFit="1" customWidth="1"/>
    <col min="9748" max="9982" width="8.83203125" style="7"/>
    <col min="9983" max="9987" width="1.5" style="7" customWidth="1"/>
    <col min="9988" max="9988" width="37" style="7" customWidth="1"/>
    <col min="9989" max="9989" width="12.33203125" style="7" bestFit="1" customWidth="1"/>
    <col min="9990" max="9990" width="11" style="7" bestFit="1" customWidth="1"/>
    <col min="9991" max="9991" width="12.6640625" style="7" bestFit="1" customWidth="1"/>
    <col min="9992" max="9992" width="12" style="7" bestFit="1" customWidth="1"/>
    <col min="9993" max="9993" width="13.1640625" style="7" bestFit="1" customWidth="1"/>
    <col min="9994" max="9997" width="13.5" style="7" customWidth="1"/>
    <col min="9998" max="9998" width="13.1640625" style="7" bestFit="1" customWidth="1"/>
    <col min="9999" max="10002" width="14.6640625" style="7" customWidth="1"/>
    <col min="10003" max="10003" width="13.1640625" style="7" bestFit="1" customWidth="1"/>
    <col min="10004" max="10238" width="8.83203125" style="7"/>
    <col min="10239" max="10243" width="1.5" style="7" customWidth="1"/>
    <col min="10244" max="10244" width="37" style="7" customWidth="1"/>
    <col min="10245" max="10245" width="12.33203125" style="7" bestFit="1" customWidth="1"/>
    <col min="10246" max="10246" width="11" style="7" bestFit="1" customWidth="1"/>
    <col min="10247" max="10247" width="12.6640625" style="7" bestFit="1" customWidth="1"/>
    <col min="10248" max="10248" width="12" style="7" bestFit="1" customWidth="1"/>
    <col min="10249" max="10249" width="13.1640625" style="7" bestFit="1" customWidth="1"/>
    <col min="10250" max="10253" width="13.5" style="7" customWidth="1"/>
    <col min="10254" max="10254" width="13.1640625" style="7" bestFit="1" customWidth="1"/>
    <col min="10255" max="10258" width="14.6640625" style="7" customWidth="1"/>
    <col min="10259" max="10259" width="13.1640625" style="7" bestFit="1" customWidth="1"/>
    <col min="10260" max="10494" width="8.83203125" style="7"/>
    <col min="10495" max="10499" width="1.5" style="7" customWidth="1"/>
    <col min="10500" max="10500" width="37" style="7" customWidth="1"/>
    <col min="10501" max="10501" width="12.33203125" style="7" bestFit="1" customWidth="1"/>
    <col min="10502" max="10502" width="11" style="7" bestFit="1" customWidth="1"/>
    <col min="10503" max="10503" width="12.6640625" style="7" bestFit="1" customWidth="1"/>
    <col min="10504" max="10504" width="12" style="7" bestFit="1" customWidth="1"/>
    <col min="10505" max="10505" width="13.1640625" style="7" bestFit="1" customWidth="1"/>
    <col min="10506" max="10509" width="13.5" style="7" customWidth="1"/>
    <col min="10510" max="10510" width="13.1640625" style="7" bestFit="1" customWidth="1"/>
    <col min="10511" max="10514" width="14.6640625" style="7" customWidth="1"/>
    <col min="10515" max="10515" width="13.1640625" style="7" bestFit="1" customWidth="1"/>
    <col min="10516" max="10750" width="8.83203125" style="7"/>
    <col min="10751" max="10755" width="1.5" style="7" customWidth="1"/>
    <col min="10756" max="10756" width="37" style="7" customWidth="1"/>
    <col min="10757" max="10757" width="12.33203125" style="7" bestFit="1" customWidth="1"/>
    <col min="10758" max="10758" width="11" style="7" bestFit="1" customWidth="1"/>
    <col min="10759" max="10759" width="12.6640625" style="7" bestFit="1" customWidth="1"/>
    <col min="10760" max="10760" width="12" style="7" bestFit="1" customWidth="1"/>
    <col min="10761" max="10761" width="13.1640625" style="7" bestFit="1" customWidth="1"/>
    <col min="10762" max="10765" width="13.5" style="7" customWidth="1"/>
    <col min="10766" max="10766" width="13.1640625" style="7" bestFit="1" customWidth="1"/>
    <col min="10767" max="10770" width="14.6640625" style="7" customWidth="1"/>
    <col min="10771" max="10771" width="13.1640625" style="7" bestFit="1" customWidth="1"/>
    <col min="10772" max="11006" width="8.83203125" style="7"/>
    <col min="11007" max="11011" width="1.5" style="7" customWidth="1"/>
    <col min="11012" max="11012" width="37" style="7" customWidth="1"/>
    <col min="11013" max="11013" width="12.33203125" style="7" bestFit="1" customWidth="1"/>
    <col min="11014" max="11014" width="11" style="7" bestFit="1" customWidth="1"/>
    <col min="11015" max="11015" width="12.6640625" style="7" bestFit="1" customWidth="1"/>
    <col min="11016" max="11016" width="12" style="7" bestFit="1" customWidth="1"/>
    <col min="11017" max="11017" width="13.1640625" style="7" bestFit="1" customWidth="1"/>
    <col min="11018" max="11021" width="13.5" style="7" customWidth="1"/>
    <col min="11022" max="11022" width="13.1640625" style="7" bestFit="1" customWidth="1"/>
    <col min="11023" max="11026" width="14.6640625" style="7" customWidth="1"/>
    <col min="11027" max="11027" width="13.1640625" style="7" bestFit="1" customWidth="1"/>
    <col min="11028" max="11262" width="8.83203125" style="7"/>
    <col min="11263" max="11267" width="1.5" style="7" customWidth="1"/>
    <col min="11268" max="11268" width="37" style="7" customWidth="1"/>
    <col min="11269" max="11269" width="12.33203125" style="7" bestFit="1" customWidth="1"/>
    <col min="11270" max="11270" width="11" style="7" bestFit="1" customWidth="1"/>
    <col min="11271" max="11271" width="12.6640625" style="7" bestFit="1" customWidth="1"/>
    <col min="11272" max="11272" width="12" style="7" bestFit="1" customWidth="1"/>
    <col min="11273" max="11273" width="13.1640625" style="7" bestFit="1" customWidth="1"/>
    <col min="11274" max="11277" width="13.5" style="7" customWidth="1"/>
    <col min="11278" max="11278" width="13.1640625" style="7" bestFit="1" customWidth="1"/>
    <col min="11279" max="11282" width="14.6640625" style="7" customWidth="1"/>
    <col min="11283" max="11283" width="13.1640625" style="7" bestFit="1" customWidth="1"/>
    <col min="11284" max="11518" width="8.83203125" style="7"/>
    <col min="11519" max="11523" width="1.5" style="7" customWidth="1"/>
    <col min="11524" max="11524" width="37" style="7" customWidth="1"/>
    <col min="11525" max="11525" width="12.33203125" style="7" bestFit="1" customWidth="1"/>
    <col min="11526" max="11526" width="11" style="7" bestFit="1" customWidth="1"/>
    <col min="11527" max="11527" width="12.6640625" style="7" bestFit="1" customWidth="1"/>
    <col min="11528" max="11528" width="12" style="7" bestFit="1" customWidth="1"/>
    <col min="11529" max="11529" width="13.1640625" style="7" bestFit="1" customWidth="1"/>
    <col min="11530" max="11533" width="13.5" style="7" customWidth="1"/>
    <col min="11534" max="11534" width="13.1640625" style="7" bestFit="1" customWidth="1"/>
    <col min="11535" max="11538" width="14.6640625" style="7" customWidth="1"/>
    <col min="11539" max="11539" width="13.1640625" style="7" bestFit="1" customWidth="1"/>
    <col min="11540" max="11774" width="8.83203125" style="7"/>
    <col min="11775" max="11779" width="1.5" style="7" customWidth="1"/>
    <col min="11780" max="11780" width="37" style="7" customWidth="1"/>
    <col min="11781" max="11781" width="12.33203125" style="7" bestFit="1" customWidth="1"/>
    <col min="11782" max="11782" width="11" style="7" bestFit="1" customWidth="1"/>
    <col min="11783" max="11783" width="12.6640625" style="7" bestFit="1" customWidth="1"/>
    <col min="11784" max="11784" width="12" style="7" bestFit="1" customWidth="1"/>
    <col min="11785" max="11785" width="13.1640625" style="7" bestFit="1" customWidth="1"/>
    <col min="11786" max="11789" width="13.5" style="7" customWidth="1"/>
    <col min="11790" max="11790" width="13.1640625" style="7" bestFit="1" customWidth="1"/>
    <col min="11791" max="11794" width="14.6640625" style="7" customWidth="1"/>
    <col min="11795" max="11795" width="13.1640625" style="7" bestFit="1" customWidth="1"/>
    <col min="11796" max="12030" width="8.83203125" style="7"/>
    <col min="12031" max="12035" width="1.5" style="7" customWidth="1"/>
    <col min="12036" max="12036" width="37" style="7" customWidth="1"/>
    <col min="12037" max="12037" width="12.33203125" style="7" bestFit="1" customWidth="1"/>
    <col min="12038" max="12038" width="11" style="7" bestFit="1" customWidth="1"/>
    <col min="12039" max="12039" width="12.6640625" style="7" bestFit="1" customWidth="1"/>
    <col min="12040" max="12040" width="12" style="7" bestFit="1" customWidth="1"/>
    <col min="12041" max="12041" width="13.1640625" style="7" bestFit="1" customWidth="1"/>
    <col min="12042" max="12045" width="13.5" style="7" customWidth="1"/>
    <col min="12046" max="12046" width="13.1640625" style="7" bestFit="1" customWidth="1"/>
    <col min="12047" max="12050" width="14.6640625" style="7" customWidth="1"/>
    <col min="12051" max="12051" width="13.1640625" style="7" bestFit="1" customWidth="1"/>
    <col min="12052" max="12286" width="8.83203125" style="7"/>
    <col min="12287" max="12291" width="1.5" style="7" customWidth="1"/>
    <col min="12292" max="12292" width="37" style="7" customWidth="1"/>
    <col min="12293" max="12293" width="12.33203125" style="7" bestFit="1" customWidth="1"/>
    <col min="12294" max="12294" width="11" style="7" bestFit="1" customWidth="1"/>
    <col min="12295" max="12295" width="12.6640625" style="7" bestFit="1" customWidth="1"/>
    <col min="12296" max="12296" width="12" style="7" bestFit="1" customWidth="1"/>
    <col min="12297" max="12297" width="13.1640625" style="7" bestFit="1" customWidth="1"/>
    <col min="12298" max="12301" width="13.5" style="7" customWidth="1"/>
    <col min="12302" max="12302" width="13.1640625" style="7" bestFit="1" customWidth="1"/>
    <col min="12303" max="12306" width="14.6640625" style="7" customWidth="1"/>
    <col min="12307" max="12307" width="13.1640625" style="7" bestFit="1" customWidth="1"/>
    <col min="12308" max="12542" width="8.83203125" style="7"/>
    <col min="12543" max="12547" width="1.5" style="7" customWidth="1"/>
    <col min="12548" max="12548" width="37" style="7" customWidth="1"/>
    <col min="12549" max="12549" width="12.33203125" style="7" bestFit="1" customWidth="1"/>
    <col min="12550" max="12550" width="11" style="7" bestFit="1" customWidth="1"/>
    <col min="12551" max="12551" width="12.6640625" style="7" bestFit="1" customWidth="1"/>
    <col min="12552" max="12552" width="12" style="7" bestFit="1" customWidth="1"/>
    <col min="12553" max="12553" width="13.1640625" style="7" bestFit="1" customWidth="1"/>
    <col min="12554" max="12557" width="13.5" style="7" customWidth="1"/>
    <col min="12558" max="12558" width="13.1640625" style="7" bestFit="1" customWidth="1"/>
    <col min="12559" max="12562" width="14.6640625" style="7" customWidth="1"/>
    <col min="12563" max="12563" width="13.1640625" style="7" bestFit="1" customWidth="1"/>
    <col min="12564" max="12798" width="8.83203125" style="7"/>
    <col min="12799" max="12803" width="1.5" style="7" customWidth="1"/>
    <col min="12804" max="12804" width="37" style="7" customWidth="1"/>
    <col min="12805" max="12805" width="12.33203125" style="7" bestFit="1" customWidth="1"/>
    <col min="12806" max="12806" width="11" style="7" bestFit="1" customWidth="1"/>
    <col min="12807" max="12807" width="12.6640625" style="7" bestFit="1" customWidth="1"/>
    <col min="12808" max="12808" width="12" style="7" bestFit="1" customWidth="1"/>
    <col min="12809" max="12809" width="13.1640625" style="7" bestFit="1" customWidth="1"/>
    <col min="12810" max="12813" width="13.5" style="7" customWidth="1"/>
    <col min="12814" max="12814" width="13.1640625" style="7" bestFit="1" customWidth="1"/>
    <col min="12815" max="12818" width="14.6640625" style="7" customWidth="1"/>
    <col min="12819" max="12819" width="13.1640625" style="7" bestFit="1" customWidth="1"/>
    <col min="12820" max="13054" width="8.83203125" style="7"/>
    <col min="13055" max="13059" width="1.5" style="7" customWidth="1"/>
    <col min="13060" max="13060" width="37" style="7" customWidth="1"/>
    <col min="13061" max="13061" width="12.33203125" style="7" bestFit="1" customWidth="1"/>
    <col min="13062" max="13062" width="11" style="7" bestFit="1" customWidth="1"/>
    <col min="13063" max="13063" width="12.6640625" style="7" bestFit="1" customWidth="1"/>
    <col min="13064" max="13064" width="12" style="7" bestFit="1" customWidth="1"/>
    <col min="13065" max="13065" width="13.1640625" style="7" bestFit="1" customWidth="1"/>
    <col min="13066" max="13069" width="13.5" style="7" customWidth="1"/>
    <col min="13070" max="13070" width="13.1640625" style="7" bestFit="1" customWidth="1"/>
    <col min="13071" max="13074" width="14.6640625" style="7" customWidth="1"/>
    <col min="13075" max="13075" width="13.1640625" style="7" bestFit="1" customWidth="1"/>
    <col min="13076" max="13310" width="8.83203125" style="7"/>
    <col min="13311" max="13315" width="1.5" style="7" customWidth="1"/>
    <col min="13316" max="13316" width="37" style="7" customWidth="1"/>
    <col min="13317" max="13317" width="12.33203125" style="7" bestFit="1" customWidth="1"/>
    <col min="13318" max="13318" width="11" style="7" bestFit="1" customWidth="1"/>
    <col min="13319" max="13319" width="12.6640625" style="7" bestFit="1" customWidth="1"/>
    <col min="13320" max="13320" width="12" style="7" bestFit="1" customWidth="1"/>
    <col min="13321" max="13321" width="13.1640625" style="7" bestFit="1" customWidth="1"/>
    <col min="13322" max="13325" width="13.5" style="7" customWidth="1"/>
    <col min="13326" max="13326" width="13.1640625" style="7" bestFit="1" customWidth="1"/>
    <col min="13327" max="13330" width="14.6640625" style="7" customWidth="1"/>
    <col min="13331" max="13331" width="13.1640625" style="7" bestFit="1" customWidth="1"/>
    <col min="13332" max="13566" width="8.83203125" style="7"/>
    <col min="13567" max="13571" width="1.5" style="7" customWidth="1"/>
    <col min="13572" max="13572" width="37" style="7" customWidth="1"/>
    <col min="13573" max="13573" width="12.33203125" style="7" bestFit="1" customWidth="1"/>
    <col min="13574" max="13574" width="11" style="7" bestFit="1" customWidth="1"/>
    <col min="13575" max="13575" width="12.6640625" style="7" bestFit="1" customWidth="1"/>
    <col min="13576" max="13576" width="12" style="7" bestFit="1" customWidth="1"/>
    <col min="13577" max="13577" width="13.1640625" style="7" bestFit="1" customWidth="1"/>
    <col min="13578" max="13581" width="13.5" style="7" customWidth="1"/>
    <col min="13582" max="13582" width="13.1640625" style="7" bestFit="1" customWidth="1"/>
    <col min="13583" max="13586" width="14.6640625" style="7" customWidth="1"/>
    <col min="13587" max="13587" width="13.1640625" style="7" bestFit="1" customWidth="1"/>
    <col min="13588" max="13822" width="8.83203125" style="7"/>
    <col min="13823" max="13827" width="1.5" style="7" customWidth="1"/>
    <col min="13828" max="13828" width="37" style="7" customWidth="1"/>
    <col min="13829" max="13829" width="12.33203125" style="7" bestFit="1" customWidth="1"/>
    <col min="13830" max="13830" width="11" style="7" bestFit="1" customWidth="1"/>
    <col min="13831" max="13831" width="12.6640625" style="7" bestFit="1" customWidth="1"/>
    <col min="13832" max="13832" width="12" style="7" bestFit="1" customWidth="1"/>
    <col min="13833" max="13833" width="13.1640625" style="7" bestFit="1" customWidth="1"/>
    <col min="13834" max="13837" width="13.5" style="7" customWidth="1"/>
    <col min="13838" max="13838" width="13.1640625" style="7" bestFit="1" customWidth="1"/>
    <col min="13839" max="13842" width="14.6640625" style="7" customWidth="1"/>
    <col min="13843" max="13843" width="13.1640625" style="7" bestFit="1" customWidth="1"/>
    <col min="13844" max="14078" width="8.83203125" style="7"/>
    <col min="14079" max="14083" width="1.5" style="7" customWidth="1"/>
    <col min="14084" max="14084" width="37" style="7" customWidth="1"/>
    <col min="14085" max="14085" width="12.33203125" style="7" bestFit="1" customWidth="1"/>
    <col min="14086" max="14086" width="11" style="7" bestFit="1" customWidth="1"/>
    <col min="14087" max="14087" width="12.6640625" style="7" bestFit="1" customWidth="1"/>
    <col min="14088" max="14088" width="12" style="7" bestFit="1" customWidth="1"/>
    <col min="14089" max="14089" width="13.1640625" style="7" bestFit="1" customWidth="1"/>
    <col min="14090" max="14093" width="13.5" style="7" customWidth="1"/>
    <col min="14094" max="14094" width="13.1640625" style="7" bestFit="1" customWidth="1"/>
    <col min="14095" max="14098" width="14.6640625" style="7" customWidth="1"/>
    <col min="14099" max="14099" width="13.1640625" style="7" bestFit="1" customWidth="1"/>
    <col min="14100" max="14334" width="8.83203125" style="7"/>
    <col min="14335" max="14339" width="1.5" style="7" customWidth="1"/>
    <col min="14340" max="14340" width="37" style="7" customWidth="1"/>
    <col min="14341" max="14341" width="12.33203125" style="7" bestFit="1" customWidth="1"/>
    <col min="14342" max="14342" width="11" style="7" bestFit="1" customWidth="1"/>
    <col min="14343" max="14343" width="12.6640625" style="7" bestFit="1" customWidth="1"/>
    <col min="14344" max="14344" width="12" style="7" bestFit="1" customWidth="1"/>
    <col min="14345" max="14345" width="13.1640625" style="7" bestFit="1" customWidth="1"/>
    <col min="14346" max="14349" width="13.5" style="7" customWidth="1"/>
    <col min="14350" max="14350" width="13.1640625" style="7" bestFit="1" customWidth="1"/>
    <col min="14351" max="14354" width="14.6640625" style="7" customWidth="1"/>
    <col min="14355" max="14355" width="13.1640625" style="7" bestFit="1" customWidth="1"/>
    <col min="14356" max="14590" width="8.83203125" style="7"/>
    <col min="14591" max="14595" width="1.5" style="7" customWidth="1"/>
    <col min="14596" max="14596" width="37" style="7" customWidth="1"/>
    <col min="14597" max="14597" width="12.33203125" style="7" bestFit="1" customWidth="1"/>
    <col min="14598" max="14598" width="11" style="7" bestFit="1" customWidth="1"/>
    <col min="14599" max="14599" width="12.6640625" style="7" bestFit="1" customWidth="1"/>
    <col min="14600" max="14600" width="12" style="7" bestFit="1" customWidth="1"/>
    <col min="14601" max="14601" width="13.1640625" style="7" bestFit="1" customWidth="1"/>
    <col min="14602" max="14605" width="13.5" style="7" customWidth="1"/>
    <col min="14606" max="14606" width="13.1640625" style="7" bestFit="1" customWidth="1"/>
    <col min="14607" max="14610" width="14.6640625" style="7" customWidth="1"/>
    <col min="14611" max="14611" width="13.1640625" style="7" bestFit="1" customWidth="1"/>
    <col min="14612" max="14846" width="8.83203125" style="7"/>
    <col min="14847" max="14851" width="1.5" style="7" customWidth="1"/>
    <col min="14852" max="14852" width="37" style="7" customWidth="1"/>
    <col min="14853" max="14853" width="12.33203125" style="7" bestFit="1" customWidth="1"/>
    <col min="14854" max="14854" width="11" style="7" bestFit="1" customWidth="1"/>
    <col min="14855" max="14855" width="12.6640625" style="7" bestFit="1" customWidth="1"/>
    <col min="14856" max="14856" width="12" style="7" bestFit="1" customWidth="1"/>
    <col min="14857" max="14857" width="13.1640625" style="7" bestFit="1" customWidth="1"/>
    <col min="14858" max="14861" width="13.5" style="7" customWidth="1"/>
    <col min="14862" max="14862" width="13.1640625" style="7" bestFit="1" customWidth="1"/>
    <col min="14863" max="14866" width="14.6640625" style="7" customWidth="1"/>
    <col min="14867" max="14867" width="13.1640625" style="7" bestFit="1" customWidth="1"/>
    <col min="14868" max="15102" width="8.83203125" style="7"/>
    <col min="15103" max="15107" width="1.5" style="7" customWidth="1"/>
    <col min="15108" max="15108" width="37" style="7" customWidth="1"/>
    <col min="15109" max="15109" width="12.33203125" style="7" bestFit="1" customWidth="1"/>
    <col min="15110" max="15110" width="11" style="7" bestFit="1" customWidth="1"/>
    <col min="15111" max="15111" width="12.6640625" style="7" bestFit="1" customWidth="1"/>
    <col min="15112" max="15112" width="12" style="7" bestFit="1" customWidth="1"/>
    <col min="15113" max="15113" width="13.1640625" style="7" bestFit="1" customWidth="1"/>
    <col min="15114" max="15117" width="13.5" style="7" customWidth="1"/>
    <col min="15118" max="15118" width="13.1640625" style="7" bestFit="1" customWidth="1"/>
    <col min="15119" max="15122" width="14.6640625" style="7" customWidth="1"/>
    <col min="15123" max="15123" width="13.1640625" style="7" bestFit="1" customWidth="1"/>
    <col min="15124" max="15358" width="8.83203125" style="7"/>
    <col min="15359" max="15363" width="1.5" style="7" customWidth="1"/>
    <col min="15364" max="15364" width="37" style="7" customWidth="1"/>
    <col min="15365" max="15365" width="12.33203125" style="7" bestFit="1" customWidth="1"/>
    <col min="15366" max="15366" width="11" style="7" bestFit="1" customWidth="1"/>
    <col min="15367" max="15367" width="12.6640625" style="7" bestFit="1" customWidth="1"/>
    <col min="15368" max="15368" width="12" style="7" bestFit="1" customWidth="1"/>
    <col min="15369" max="15369" width="13.1640625" style="7" bestFit="1" customWidth="1"/>
    <col min="15370" max="15373" width="13.5" style="7" customWidth="1"/>
    <col min="15374" max="15374" width="13.1640625" style="7" bestFit="1" customWidth="1"/>
    <col min="15375" max="15378" width="14.6640625" style="7" customWidth="1"/>
    <col min="15379" max="15379" width="13.1640625" style="7" bestFit="1" customWidth="1"/>
    <col min="15380" max="15614" width="8.83203125" style="7"/>
    <col min="15615" max="15619" width="1.5" style="7" customWidth="1"/>
    <col min="15620" max="15620" width="37" style="7" customWidth="1"/>
    <col min="15621" max="15621" width="12.33203125" style="7" bestFit="1" customWidth="1"/>
    <col min="15622" max="15622" width="11" style="7" bestFit="1" customWidth="1"/>
    <col min="15623" max="15623" width="12.6640625" style="7" bestFit="1" customWidth="1"/>
    <col min="15624" max="15624" width="12" style="7" bestFit="1" customWidth="1"/>
    <col min="15625" max="15625" width="13.1640625" style="7" bestFit="1" customWidth="1"/>
    <col min="15626" max="15629" width="13.5" style="7" customWidth="1"/>
    <col min="15630" max="15630" width="13.1640625" style="7" bestFit="1" customWidth="1"/>
    <col min="15631" max="15634" width="14.6640625" style="7" customWidth="1"/>
    <col min="15635" max="15635" width="13.1640625" style="7" bestFit="1" customWidth="1"/>
    <col min="15636" max="15870" width="8.83203125" style="7"/>
    <col min="15871" max="15875" width="1.5" style="7" customWidth="1"/>
    <col min="15876" max="15876" width="37" style="7" customWidth="1"/>
    <col min="15877" max="15877" width="12.33203125" style="7" bestFit="1" customWidth="1"/>
    <col min="15878" max="15878" width="11" style="7" bestFit="1" customWidth="1"/>
    <col min="15879" max="15879" width="12.6640625" style="7" bestFit="1" customWidth="1"/>
    <col min="15880" max="15880" width="12" style="7" bestFit="1" customWidth="1"/>
    <col min="15881" max="15881" width="13.1640625" style="7" bestFit="1" customWidth="1"/>
    <col min="15882" max="15885" width="13.5" style="7" customWidth="1"/>
    <col min="15886" max="15886" width="13.1640625" style="7" bestFit="1" customWidth="1"/>
    <col min="15887" max="15890" width="14.6640625" style="7" customWidth="1"/>
    <col min="15891" max="15891" width="13.1640625" style="7" bestFit="1" customWidth="1"/>
    <col min="15892" max="16126" width="8.83203125" style="7"/>
    <col min="16127" max="16131" width="1.5" style="7" customWidth="1"/>
    <col min="16132" max="16132" width="37" style="7" customWidth="1"/>
    <col min="16133" max="16133" width="12.33203125" style="7" bestFit="1" customWidth="1"/>
    <col min="16134" max="16134" width="11" style="7" bestFit="1" customWidth="1"/>
    <col min="16135" max="16135" width="12.6640625" style="7" bestFit="1" customWidth="1"/>
    <col min="16136" max="16136" width="12" style="7" bestFit="1" customWidth="1"/>
    <col min="16137" max="16137" width="13.1640625" style="7" bestFit="1" customWidth="1"/>
    <col min="16138" max="16141" width="13.5" style="7" customWidth="1"/>
    <col min="16142" max="16142" width="13.1640625" style="7" bestFit="1" customWidth="1"/>
    <col min="16143" max="16146" width="14.6640625" style="7" customWidth="1"/>
    <col min="16147" max="16147" width="13.1640625" style="7" bestFit="1" customWidth="1"/>
    <col min="16148" max="16384" width="8.83203125" style="7"/>
  </cols>
  <sheetData>
    <row r="1" spans="1:22" ht="15" x14ac:dyDescent="0.2">
      <c r="A1" s="103" t="s">
        <v>38</v>
      </c>
      <c r="B1" s="103"/>
      <c r="C1" s="103"/>
      <c r="D1" s="103"/>
      <c r="E1" s="104"/>
      <c r="F1" s="104"/>
      <c r="K1" s="104"/>
      <c r="P1" s="104"/>
    </row>
    <row r="2" spans="1:22" ht="15" x14ac:dyDescent="0.2">
      <c r="A2" s="103" t="s">
        <v>94</v>
      </c>
      <c r="B2" s="103"/>
      <c r="C2" s="103"/>
      <c r="D2" s="103"/>
      <c r="E2" s="104"/>
      <c r="F2" s="104"/>
      <c r="K2" s="104"/>
      <c r="P2" s="104"/>
    </row>
    <row r="3" spans="1:22" ht="16" x14ac:dyDescent="0.2">
      <c r="A3" s="105" t="s">
        <v>36</v>
      </c>
      <c r="B3" s="106"/>
      <c r="C3" s="106"/>
      <c r="D3" s="106"/>
      <c r="E3" s="104"/>
      <c r="F3" s="104"/>
      <c r="K3" s="104"/>
      <c r="P3" s="104"/>
    </row>
    <row r="4" spans="1:22" x14ac:dyDescent="0.2">
      <c r="A4" s="145" t="s">
        <v>35</v>
      </c>
      <c r="B4" s="146"/>
      <c r="C4" s="146"/>
      <c r="D4" s="146"/>
      <c r="E4" s="146"/>
      <c r="F4" s="146"/>
      <c r="K4" s="104"/>
      <c r="P4" s="104"/>
    </row>
    <row r="5" spans="1:22" ht="33.75" customHeight="1" x14ac:dyDescent="0.2">
      <c r="A5" s="105"/>
      <c r="B5" s="105"/>
      <c r="C5" s="105"/>
      <c r="D5" s="105"/>
      <c r="E5" s="104"/>
      <c r="F5" s="107"/>
      <c r="G5" s="147" t="s">
        <v>95</v>
      </c>
      <c r="H5" s="147"/>
      <c r="I5" s="147"/>
      <c r="J5" s="147"/>
      <c r="K5" s="108" t="s">
        <v>41</v>
      </c>
      <c r="L5" s="147" t="s">
        <v>95</v>
      </c>
      <c r="M5" s="147"/>
      <c r="N5" s="147"/>
      <c r="O5" s="147"/>
      <c r="P5" s="108" t="s">
        <v>41</v>
      </c>
      <c r="Q5" s="147" t="s">
        <v>95</v>
      </c>
      <c r="R5" s="147"/>
      <c r="S5" s="147"/>
      <c r="T5" s="147"/>
      <c r="U5" s="108" t="s">
        <v>41</v>
      </c>
      <c r="V5" s="109"/>
    </row>
    <row r="6" spans="1:22" x14ac:dyDescent="0.2">
      <c r="A6" s="105"/>
      <c r="B6" s="105"/>
      <c r="C6" s="105"/>
      <c r="D6" s="105"/>
      <c r="E6" s="35"/>
      <c r="F6" s="35"/>
      <c r="G6" s="35" t="s">
        <v>32</v>
      </c>
      <c r="H6" s="35" t="s">
        <v>31</v>
      </c>
      <c r="I6" s="35" t="s">
        <v>30</v>
      </c>
      <c r="J6" s="35" t="s">
        <v>29</v>
      </c>
      <c r="K6" s="44" t="s">
        <v>29</v>
      </c>
      <c r="L6" s="35" t="s">
        <v>32</v>
      </c>
      <c r="M6" s="35" t="s">
        <v>31</v>
      </c>
      <c r="N6" s="35" t="s">
        <v>30</v>
      </c>
      <c r="O6" s="35" t="s">
        <v>29</v>
      </c>
      <c r="P6" s="44" t="s">
        <v>29</v>
      </c>
      <c r="Q6" s="35" t="s">
        <v>32</v>
      </c>
      <c r="R6" s="35" t="s">
        <v>31</v>
      </c>
      <c r="S6" s="35" t="s">
        <v>30</v>
      </c>
      <c r="T6" s="35" t="s">
        <v>29</v>
      </c>
      <c r="U6" s="44" t="s">
        <v>29</v>
      </c>
    </row>
    <row r="7" spans="1:22" x14ac:dyDescent="0.2">
      <c r="A7" s="33"/>
      <c r="B7" s="33"/>
      <c r="C7" s="33"/>
      <c r="D7" s="33"/>
      <c r="E7" s="31"/>
      <c r="F7" s="31"/>
      <c r="G7" s="31">
        <v>2014</v>
      </c>
      <c r="H7" s="31">
        <v>2014</v>
      </c>
      <c r="I7" s="31">
        <v>2014</v>
      </c>
      <c r="J7" s="31">
        <v>2014</v>
      </c>
      <c r="K7" s="30">
        <v>2014</v>
      </c>
      <c r="L7" s="31">
        <v>2015</v>
      </c>
      <c r="M7" s="31">
        <v>2015</v>
      </c>
      <c r="N7" s="31">
        <v>2015</v>
      </c>
      <c r="O7" s="31">
        <v>2015</v>
      </c>
      <c r="P7" s="30">
        <v>2015</v>
      </c>
      <c r="Q7" s="31">
        <v>2016</v>
      </c>
      <c r="R7" s="31">
        <v>2016</v>
      </c>
      <c r="S7" s="40">
        <v>2016</v>
      </c>
      <c r="T7" s="138">
        <v>2016</v>
      </c>
      <c r="U7" s="30">
        <v>2016</v>
      </c>
    </row>
    <row r="8" spans="1:22" x14ac:dyDescent="0.2">
      <c r="A8" s="33"/>
      <c r="B8" s="33"/>
      <c r="C8" s="33"/>
      <c r="D8" s="33"/>
      <c r="E8" s="31"/>
      <c r="F8" s="31"/>
      <c r="G8" s="31"/>
      <c r="H8" s="31"/>
      <c r="I8" s="31"/>
      <c r="J8" s="31"/>
      <c r="K8" s="30"/>
      <c r="L8" s="31"/>
      <c r="M8" s="31"/>
      <c r="N8" s="31"/>
      <c r="O8" s="31"/>
      <c r="P8" s="30"/>
      <c r="Q8" s="31"/>
      <c r="R8" s="31"/>
      <c r="S8" s="40"/>
      <c r="T8" s="138"/>
      <c r="U8" s="30"/>
    </row>
    <row r="9" spans="1:22" x14ac:dyDescent="0.2">
      <c r="A9" s="110" t="s">
        <v>96</v>
      </c>
      <c r="B9" s="110"/>
      <c r="G9" s="111"/>
      <c r="H9" s="111"/>
      <c r="I9" s="111"/>
      <c r="J9" s="111"/>
      <c r="K9" s="112"/>
      <c r="L9" s="111"/>
      <c r="M9" s="111"/>
      <c r="N9" s="111"/>
      <c r="O9" s="111"/>
      <c r="P9" s="112"/>
      <c r="Q9" s="111"/>
      <c r="R9" s="111"/>
      <c r="S9" s="111"/>
      <c r="T9" s="111"/>
      <c r="U9" s="112"/>
    </row>
    <row r="10" spans="1:22" x14ac:dyDescent="0.2">
      <c r="B10" s="1" t="s">
        <v>97</v>
      </c>
      <c r="G10" s="25">
        <v>35674</v>
      </c>
      <c r="H10" s="25">
        <v>36244</v>
      </c>
      <c r="I10" s="25">
        <v>37219</v>
      </c>
      <c r="J10" s="25">
        <v>39114</v>
      </c>
      <c r="K10" s="55"/>
      <c r="L10" s="25">
        <v>41397</v>
      </c>
      <c r="M10" s="25">
        <v>42300</v>
      </c>
      <c r="N10" s="25">
        <v>43181</v>
      </c>
      <c r="O10" s="25">
        <v>44738</v>
      </c>
      <c r="P10" s="55"/>
      <c r="Q10" s="25">
        <v>46967</v>
      </c>
      <c r="R10" s="25">
        <v>47129</v>
      </c>
      <c r="S10" s="25">
        <v>47497</v>
      </c>
      <c r="T10" s="25">
        <v>49431</v>
      </c>
      <c r="U10" s="55"/>
    </row>
    <row r="11" spans="1:22" x14ac:dyDescent="0.2">
      <c r="A11" s="110"/>
      <c r="B11" s="113" t="s">
        <v>98</v>
      </c>
      <c r="G11" s="25">
        <v>34377</v>
      </c>
      <c r="H11" s="25">
        <v>35085</v>
      </c>
      <c r="I11" s="25">
        <v>36265</v>
      </c>
      <c r="J11" s="25">
        <v>37698</v>
      </c>
      <c r="K11" s="55"/>
      <c r="L11" s="25">
        <v>40315</v>
      </c>
      <c r="M11" s="25">
        <v>41057</v>
      </c>
      <c r="N11" s="25">
        <v>42068</v>
      </c>
      <c r="O11" s="25">
        <v>43401</v>
      </c>
      <c r="P11" s="55"/>
      <c r="Q11" s="25">
        <v>45714</v>
      </c>
      <c r="R11" s="25">
        <v>46004</v>
      </c>
      <c r="S11" s="25">
        <v>46479</v>
      </c>
      <c r="T11" s="25">
        <v>47905</v>
      </c>
      <c r="U11" s="55"/>
    </row>
    <row r="12" spans="1:22" ht="6" customHeight="1" x14ac:dyDescent="0.2">
      <c r="G12" s="54"/>
      <c r="H12" s="54"/>
      <c r="I12" s="54"/>
      <c r="J12" s="54"/>
      <c r="K12" s="99"/>
      <c r="L12" s="54"/>
      <c r="M12" s="54"/>
      <c r="N12" s="54"/>
      <c r="O12" s="54"/>
      <c r="P12" s="99"/>
      <c r="Q12" s="54"/>
      <c r="R12" s="54"/>
      <c r="S12" s="54"/>
      <c r="T12" s="54"/>
      <c r="U12" s="99"/>
    </row>
    <row r="13" spans="1:22" x14ac:dyDescent="0.2">
      <c r="B13" s="114" t="s">
        <v>79</v>
      </c>
      <c r="C13" s="114"/>
      <c r="G13" s="115">
        <v>798617</v>
      </c>
      <c r="H13" s="116">
        <v>838225</v>
      </c>
      <c r="I13" s="116">
        <v>877150</v>
      </c>
      <c r="J13" s="116">
        <v>917442</v>
      </c>
      <c r="K13" s="53">
        <f>SUM(G13:J13)</f>
        <v>3431434</v>
      </c>
      <c r="L13" s="115">
        <v>984532</v>
      </c>
      <c r="M13" s="115">
        <v>1025913</v>
      </c>
      <c r="N13" s="115">
        <v>1063961</v>
      </c>
      <c r="O13" s="115">
        <v>1105933</v>
      </c>
      <c r="P13" s="53">
        <f>SUM(L13:O13)</f>
        <v>4180339</v>
      </c>
      <c r="Q13" s="115">
        <v>1161241</v>
      </c>
      <c r="R13" s="115">
        <v>1208271</v>
      </c>
      <c r="S13" s="115">
        <v>1304333</v>
      </c>
      <c r="T13" s="115">
        <v>1403462</v>
      </c>
      <c r="U13" s="53">
        <f>SUM(Q13:T13)</f>
        <v>5077307</v>
      </c>
    </row>
    <row r="14" spans="1:22" x14ac:dyDescent="0.2">
      <c r="B14" s="114" t="s">
        <v>80</v>
      </c>
      <c r="C14" s="114"/>
      <c r="G14" s="25">
        <v>517094</v>
      </c>
      <c r="H14" s="25">
        <v>546223</v>
      </c>
      <c r="I14" s="25">
        <v>565251</v>
      </c>
      <c r="J14" s="25">
        <v>573193</v>
      </c>
      <c r="K14" s="55">
        <f>SUM(G14:J14)</f>
        <v>2201761</v>
      </c>
      <c r="L14" s="25">
        <v>582529</v>
      </c>
      <c r="M14" s="25">
        <v>612691</v>
      </c>
      <c r="N14" s="25">
        <v>644914</v>
      </c>
      <c r="O14" s="25">
        <v>647059</v>
      </c>
      <c r="P14" s="55">
        <f>SUM(L14:O14)</f>
        <v>2487193</v>
      </c>
      <c r="Q14" s="25">
        <v>666546</v>
      </c>
      <c r="R14" s="25">
        <v>707106</v>
      </c>
      <c r="S14" s="25">
        <v>720658</v>
      </c>
      <c r="T14" s="25">
        <v>761479</v>
      </c>
      <c r="U14" s="55">
        <f>SUM(Q14:T14)</f>
        <v>2855789</v>
      </c>
    </row>
    <row r="15" spans="1:22" x14ac:dyDescent="0.2">
      <c r="B15" s="114" t="s">
        <v>81</v>
      </c>
      <c r="C15" s="114"/>
      <c r="G15" s="56">
        <v>80258</v>
      </c>
      <c r="H15" s="56">
        <v>64727</v>
      </c>
      <c r="I15" s="56">
        <v>61045</v>
      </c>
      <c r="J15" s="56">
        <v>87423</v>
      </c>
      <c r="K15" s="117">
        <f>SUM(G15:J15)</f>
        <v>293453</v>
      </c>
      <c r="L15" s="56">
        <v>89551</v>
      </c>
      <c r="M15" s="56">
        <v>73427</v>
      </c>
      <c r="N15" s="56">
        <v>74835</v>
      </c>
      <c r="O15" s="56">
        <v>79833</v>
      </c>
      <c r="P15" s="117">
        <f>SUM(L15:O15)</f>
        <v>317646</v>
      </c>
      <c r="Q15" s="56">
        <v>81942</v>
      </c>
      <c r="R15" s="56">
        <v>86806</v>
      </c>
      <c r="S15" s="56">
        <v>108495</v>
      </c>
      <c r="T15" s="56">
        <v>105589</v>
      </c>
      <c r="U15" s="55">
        <f>SUM(Q15:T15)</f>
        <v>382832</v>
      </c>
    </row>
    <row r="16" spans="1:22" x14ac:dyDescent="0.2">
      <c r="B16" s="7" t="s">
        <v>99</v>
      </c>
      <c r="G16" s="25">
        <f t="shared" ref="G16:R16" si="0">G13-G15-G14</f>
        <v>201265</v>
      </c>
      <c r="H16" s="25">
        <f t="shared" si="0"/>
        <v>227275</v>
      </c>
      <c r="I16" s="25">
        <f t="shared" si="0"/>
        <v>250854</v>
      </c>
      <c r="J16" s="25">
        <f t="shared" si="0"/>
        <v>256826</v>
      </c>
      <c r="K16" s="55">
        <f t="shared" si="0"/>
        <v>936220</v>
      </c>
      <c r="L16" s="25">
        <f t="shared" si="0"/>
        <v>312452</v>
      </c>
      <c r="M16" s="25">
        <f t="shared" si="0"/>
        <v>339795</v>
      </c>
      <c r="N16" s="25">
        <f t="shared" si="0"/>
        <v>344212</v>
      </c>
      <c r="O16" s="25">
        <f t="shared" si="0"/>
        <v>379041</v>
      </c>
      <c r="P16" s="55">
        <f t="shared" si="0"/>
        <v>1375500</v>
      </c>
      <c r="Q16" s="25">
        <f t="shared" si="0"/>
        <v>412753</v>
      </c>
      <c r="R16" s="25">
        <f t="shared" si="0"/>
        <v>414359</v>
      </c>
      <c r="S16" s="25">
        <f t="shared" ref="S16:T16" si="1">S13-S15-S14</f>
        <v>475180</v>
      </c>
      <c r="T16" s="25">
        <f t="shared" si="1"/>
        <v>536394</v>
      </c>
      <c r="U16" s="130">
        <f>U13-U15-U14</f>
        <v>1838686</v>
      </c>
    </row>
    <row r="17" spans="1:21" x14ac:dyDescent="0.2">
      <c r="B17" s="7" t="s">
        <v>100</v>
      </c>
      <c r="G17" s="118">
        <f t="shared" ref="G17:R17" si="2">ROUND(G16/G13,3)</f>
        <v>0.252</v>
      </c>
      <c r="H17" s="118">
        <f t="shared" si="2"/>
        <v>0.27100000000000002</v>
      </c>
      <c r="I17" s="118">
        <f t="shared" si="2"/>
        <v>0.28599999999999998</v>
      </c>
      <c r="J17" s="118">
        <f t="shared" si="2"/>
        <v>0.28000000000000003</v>
      </c>
      <c r="K17" s="119">
        <f t="shared" si="2"/>
        <v>0.27300000000000002</v>
      </c>
      <c r="L17" s="118">
        <f t="shared" si="2"/>
        <v>0.317</v>
      </c>
      <c r="M17" s="118">
        <f t="shared" si="2"/>
        <v>0.33100000000000002</v>
      </c>
      <c r="N17" s="118">
        <f t="shared" si="2"/>
        <v>0.32400000000000001</v>
      </c>
      <c r="O17" s="118">
        <f>ROUND(O16/O13,3)</f>
        <v>0.34300000000000003</v>
      </c>
      <c r="P17" s="119">
        <f t="shared" si="2"/>
        <v>0.32900000000000001</v>
      </c>
      <c r="Q17" s="118">
        <f t="shared" si="2"/>
        <v>0.35499999999999998</v>
      </c>
      <c r="R17" s="118">
        <f t="shared" si="2"/>
        <v>0.34300000000000003</v>
      </c>
      <c r="S17" s="118">
        <f t="shared" ref="S17:T17" si="3">ROUND(S16/S13,3)</f>
        <v>0.36399999999999999</v>
      </c>
      <c r="T17" s="118">
        <f t="shared" si="3"/>
        <v>0.38200000000000001</v>
      </c>
      <c r="U17" s="119">
        <f>ROUND(U16/U13,3)</f>
        <v>0.36199999999999999</v>
      </c>
    </row>
    <row r="18" spans="1:21" x14ac:dyDescent="0.2">
      <c r="G18" s="120"/>
      <c r="H18" s="120"/>
      <c r="I18" s="120"/>
      <c r="J18" s="120"/>
      <c r="K18" s="121"/>
      <c r="L18" s="120"/>
      <c r="M18" s="120"/>
      <c r="N18" s="120"/>
      <c r="O18" s="120"/>
      <c r="P18" s="121"/>
      <c r="Q18" s="120"/>
      <c r="R18" s="120"/>
      <c r="S18" s="120"/>
      <c r="T18" s="120"/>
      <c r="U18" s="121"/>
    </row>
    <row r="19" spans="1:21" x14ac:dyDescent="0.2">
      <c r="A19" s="110" t="s">
        <v>101</v>
      </c>
      <c r="B19" s="110"/>
      <c r="G19" s="122"/>
      <c r="H19" s="122"/>
      <c r="I19" s="122"/>
      <c r="J19" s="122"/>
      <c r="K19" s="123"/>
      <c r="L19" s="122"/>
      <c r="M19" s="122"/>
      <c r="N19" s="122"/>
      <c r="O19" s="122"/>
      <c r="P19" s="123"/>
      <c r="Q19" s="122"/>
      <c r="R19" s="122"/>
      <c r="S19" s="122"/>
      <c r="T19" s="122"/>
      <c r="U19" s="123"/>
    </row>
    <row r="20" spans="1:21" x14ac:dyDescent="0.2">
      <c r="B20" s="1" t="s">
        <v>97</v>
      </c>
      <c r="D20" s="1"/>
      <c r="E20" s="1"/>
      <c r="G20" s="25">
        <v>12683</v>
      </c>
      <c r="H20" s="25">
        <v>13801</v>
      </c>
      <c r="I20" s="25">
        <v>15843</v>
      </c>
      <c r="J20" s="25">
        <v>18277</v>
      </c>
      <c r="K20" s="55"/>
      <c r="L20" s="25">
        <v>20877</v>
      </c>
      <c r="M20" s="25">
        <v>23251</v>
      </c>
      <c r="N20" s="25">
        <v>25987</v>
      </c>
      <c r="O20" s="25">
        <v>30024</v>
      </c>
      <c r="P20" s="55"/>
      <c r="Q20" s="25">
        <v>34533</v>
      </c>
      <c r="R20" s="25">
        <v>36048</v>
      </c>
      <c r="S20" s="25">
        <v>39246</v>
      </c>
      <c r="T20" s="25">
        <v>44365</v>
      </c>
      <c r="U20" s="55"/>
    </row>
    <row r="21" spans="1:21" x14ac:dyDescent="0.2">
      <c r="A21" s="110"/>
      <c r="B21" s="113" t="s">
        <v>98</v>
      </c>
      <c r="D21" s="1"/>
      <c r="E21" s="1"/>
      <c r="G21" s="25">
        <v>11755</v>
      </c>
      <c r="H21" s="25">
        <v>12907</v>
      </c>
      <c r="I21" s="25">
        <v>14389</v>
      </c>
      <c r="J21" s="25">
        <v>16778</v>
      </c>
      <c r="K21" s="55"/>
      <c r="L21" s="25">
        <v>19304</v>
      </c>
      <c r="M21" s="25">
        <v>21649</v>
      </c>
      <c r="N21" s="25">
        <v>23951</v>
      </c>
      <c r="O21" s="25">
        <v>27438</v>
      </c>
      <c r="P21" s="55"/>
      <c r="Q21" s="25">
        <v>31993</v>
      </c>
      <c r="R21" s="25">
        <v>33892</v>
      </c>
      <c r="S21" s="25">
        <v>36799</v>
      </c>
      <c r="T21" s="25">
        <v>41185</v>
      </c>
      <c r="U21" s="55"/>
    </row>
    <row r="22" spans="1:21" ht="7.5" customHeight="1" x14ac:dyDescent="0.2">
      <c r="G22" s="54"/>
      <c r="H22" s="54"/>
      <c r="I22" s="54"/>
      <c r="J22" s="54"/>
      <c r="K22" s="99"/>
      <c r="L22" s="54"/>
      <c r="M22" s="54"/>
      <c r="N22" s="54"/>
      <c r="O22" s="54"/>
      <c r="P22" s="99"/>
      <c r="Q22" s="54"/>
      <c r="R22" s="54"/>
      <c r="S22" s="54"/>
      <c r="T22" s="54"/>
      <c r="U22" s="99"/>
    </row>
    <row r="23" spans="1:21" x14ac:dyDescent="0.2">
      <c r="B23" s="114" t="s">
        <v>79</v>
      </c>
      <c r="G23" s="115">
        <v>267118</v>
      </c>
      <c r="H23" s="116">
        <v>307461</v>
      </c>
      <c r="I23" s="116">
        <v>345685</v>
      </c>
      <c r="J23" s="116">
        <v>387797</v>
      </c>
      <c r="K23" s="53">
        <f>SUM(G23:J23)</f>
        <v>1308061</v>
      </c>
      <c r="L23" s="115">
        <v>415397</v>
      </c>
      <c r="M23" s="115">
        <v>454763</v>
      </c>
      <c r="N23" s="115">
        <v>516870</v>
      </c>
      <c r="O23" s="115">
        <v>566405</v>
      </c>
      <c r="P23" s="53">
        <f>SUM(L23:O23)</f>
        <v>1953435</v>
      </c>
      <c r="Q23" s="115">
        <v>651748</v>
      </c>
      <c r="R23" s="115">
        <v>758201</v>
      </c>
      <c r="S23" s="115">
        <v>853480</v>
      </c>
      <c r="T23" s="115">
        <v>947666</v>
      </c>
      <c r="U23" s="53">
        <f>SUM(Q23:T23)</f>
        <v>3211095</v>
      </c>
    </row>
    <row r="24" spans="1:21" x14ac:dyDescent="0.2">
      <c r="B24" s="114" t="s">
        <v>80</v>
      </c>
      <c r="G24" s="25">
        <v>245267</v>
      </c>
      <c r="H24" s="25">
        <v>266697</v>
      </c>
      <c r="I24" s="25">
        <v>291942</v>
      </c>
      <c r="J24" s="25">
        <v>350211</v>
      </c>
      <c r="K24" s="55">
        <f>SUM(G24:J24)</f>
        <v>1154117</v>
      </c>
      <c r="L24" s="25">
        <v>375278</v>
      </c>
      <c r="M24" s="25">
        <v>422966</v>
      </c>
      <c r="N24" s="25">
        <v>451251</v>
      </c>
      <c r="O24" s="25">
        <v>530880</v>
      </c>
      <c r="P24" s="55">
        <f>SUM(L24:O24)</f>
        <v>1780375</v>
      </c>
      <c r="Q24" s="25">
        <v>629899</v>
      </c>
      <c r="R24" s="25">
        <v>698162</v>
      </c>
      <c r="S24" s="25">
        <v>748515</v>
      </c>
      <c r="T24" s="25">
        <v>834794</v>
      </c>
      <c r="U24" s="55">
        <f>SUM(Q24:T24)</f>
        <v>2911370</v>
      </c>
    </row>
    <row r="25" spans="1:21" x14ac:dyDescent="0.2">
      <c r="B25" s="114" t="s">
        <v>81</v>
      </c>
      <c r="G25" s="56">
        <v>56840</v>
      </c>
      <c r="H25" s="56">
        <v>56036</v>
      </c>
      <c r="I25" s="56">
        <v>84609</v>
      </c>
      <c r="J25" s="56">
        <v>116248</v>
      </c>
      <c r="K25" s="117">
        <f>SUM(G25:J25)</f>
        <v>313733</v>
      </c>
      <c r="L25" s="56">
        <v>105126</v>
      </c>
      <c r="M25" s="56">
        <v>123713</v>
      </c>
      <c r="N25" s="56">
        <v>133267</v>
      </c>
      <c r="O25" s="56">
        <v>144340</v>
      </c>
      <c r="P25" s="117">
        <f>SUM(L25:O25)</f>
        <v>506446</v>
      </c>
      <c r="Q25" s="56">
        <v>126068</v>
      </c>
      <c r="R25" s="56">
        <v>129223</v>
      </c>
      <c r="S25" s="56">
        <v>173548</v>
      </c>
      <c r="T25" s="56">
        <v>179407</v>
      </c>
      <c r="U25" s="55">
        <f>SUM(Q25:T25)</f>
        <v>608246</v>
      </c>
    </row>
    <row r="26" spans="1:21" x14ac:dyDescent="0.2">
      <c r="B26" s="7" t="s">
        <v>102</v>
      </c>
      <c r="G26" s="25">
        <f t="shared" ref="G26:U26" si="4">G23-G25-G24</f>
        <v>-34989</v>
      </c>
      <c r="H26" s="25">
        <f t="shared" si="4"/>
        <v>-15272</v>
      </c>
      <c r="I26" s="25">
        <f t="shared" si="4"/>
        <v>-30866</v>
      </c>
      <c r="J26" s="25">
        <f t="shared" si="4"/>
        <v>-78662</v>
      </c>
      <c r="K26" s="55">
        <f t="shared" si="4"/>
        <v>-159789</v>
      </c>
      <c r="L26" s="25">
        <f t="shared" si="4"/>
        <v>-65007</v>
      </c>
      <c r="M26" s="25">
        <f t="shared" si="4"/>
        <v>-91916</v>
      </c>
      <c r="N26" s="25">
        <f>N23-N25-N24</f>
        <v>-67648</v>
      </c>
      <c r="O26" s="25">
        <f>O23-O25-O24</f>
        <v>-108815</v>
      </c>
      <c r="P26" s="55">
        <f t="shared" si="4"/>
        <v>-333386</v>
      </c>
      <c r="Q26" s="25">
        <f t="shared" si="4"/>
        <v>-104219</v>
      </c>
      <c r="R26" s="25">
        <f t="shared" si="4"/>
        <v>-69184</v>
      </c>
      <c r="S26" s="25">
        <f t="shared" ref="S26:T26" si="5">S23-S25-S24</f>
        <v>-68583</v>
      </c>
      <c r="T26" s="25">
        <f t="shared" si="5"/>
        <v>-66535</v>
      </c>
      <c r="U26" s="130">
        <f t="shared" si="4"/>
        <v>-308521</v>
      </c>
    </row>
    <row r="27" spans="1:21" x14ac:dyDescent="0.2">
      <c r="B27" s="7" t="s">
        <v>100</v>
      </c>
      <c r="G27" s="118">
        <f t="shared" ref="G27:U27" si="6">ROUND(G26/G23,3)</f>
        <v>-0.13100000000000001</v>
      </c>
      <c r="H27" s="118">
        <f t="shared" si="6"/>
        <v>-0.05</v>
      </c>
      <c r="I27" s="118">
        <f t="shared" si="6"/>
        <v>-8.8999999999999996E-2</v>
      </c>
      <c r="J27" s="118">
        <f t="shared" si="6"/>
        <v>-0.20300000000000001</v>
      </c>
      <c r="K27" s="119">
        <f t="shared" si="6"/>
        <v>-0.122</v>
      </c>
      <c r="L27" s="118">
        <f t="shared" si="6"/>
        <v>-0.156</v>
      </c>
      <c r="M27" s="118">
        <f t="shared" si="6"/>
        <v>-0.20200000000000001</v>
      </c>
      <c r="N27" s="118">
        <f t="shared" si="6"/>
        <v>-0.13100000000000001</v>
      </c>
      <c r="O27" s="118">
        <f t="shared" si="6"/>
        <v>-0.192</v>
      </c>
      <c r="P27" s="119">
        <f t="shared" si="6"/>
        <v>-0.17100000000000001</v>
      </c>
      <c r="Q27" s="118">
        <f t="shared" si="6"/>
        <v>-0.16</v>
      </c>
      <c r="R27" s="118">
        <f t="shared" si="6"/>
        <v>-9.0999999999999998E-2</v>
      </c>
      <c r="S27" s="118">
        <f t="shared" ref="S27:T27" si="7">ROUND(S26/S23,3)</f>
        <v>-0.08</v>
      </c>
      <c r="T27" s="118">
        <f t="shared" si="7"/>
        <v>-7.0000000000000007E-2</v>
      </c>
      <c r="U27" s="119">
        <f t="shared" si="6"/>
        <v>-9.6000000000000002E-2</v>
      </c>
    </row>
    <row r="28" spans="1:21" x14ac:dyDescent="0.2">
      <c r="G28" s="120"/>
      <c r="H28" s="120"/>
      <c r="I28" s="120"/>
      <c r="J28" s="120"/>
      <c r="K28" s="121"/>
      <c r="L28" s="120"/>
      <c r="M28" s="120"/>
      <c r="N28" s="120"/>
      <c r="O28" s="120"/>
      <c r="P28" s="121"/>
      <c r="Q28" s="120"/>
      <c r="R28" s="120"/>
      <c r="S28" s="120"/>
      <c r="T28" s="120"/>
      <c r="U28" s="121"/>
    </row>
    <row r="29" spans="1:21" x14ac:dyDescent="0.2">
      <c r="A29" s="12" t="s">
        <v>103</v>
      </c>
      <c r="G29" s="111"/>
      <c r="H29" s="111"/>
      <c r="I29" s="111"/>
      <c r="J29" s="111"/>
      <c r="K29" s="112"/>
      <c r="L29" s="111"/>
      <c r="M29" s="111"/>
      <c r="N29" s="111"/>
      <c r="O29" s="111"/>
      <c r="P29" s="112"/>
      <c r="Q29" s="111"/>
      <c r="R29" s="111"/>
      <c r="S29" s="111"/>
      <c r="T29" s="111"/>
      <c r="U29" s="112"/>
    </row>
    <row r="30" spans="1:21" x14ac:dyDescent="0.2">
      <c r="B30" s="1" t="s">
        <v>97</v>
      </c>
      <c r="C30" s="1"/>
      <c r="G30" s="25">
        <v>48357</v>
      </c>
      <c r="H30" s="25">
        <f t="shared" ref="H30:J31" si="8">H10+H20</f>
        <v>50045</v>
      </c>
      <c r="I30" s="25">
        <f t="shared" si="8"/>
        <v>53062</v>
      </c>
      <c r="J30" s="25">
        <f t="shared" si="8"/>
        <v>57391</v>
      </c>
      <c r="K30" s="55"/>
      <c r="L30" s="25">
        <f t="shared" ref="L30:N31" si="9">L10+L20</f>
        <v>62274</v>
      </c>
      <c r="M30" s="25">
        <f t="shared" si="9"/>
        <v>65551</v>
      </c>
      <c r="N30" s="25">
        <f t="shared" si="9"/>
        <v>69168</v>
      </c>
      <c r="O30" s="25">
        <f>O10+O20</f>
        <v>74762</v>
      </c>
      <c r="P30" s="55"/>
      <c r="Q30" s="25">
        <f t="shared" ref="Q30:S31" si="10">Q10+Q20</f>
        <v>81500</v>
      </c>
      <c r="R30" s="25">
        <f t="shared" si="10"/>
        <v>83177</v>
      </c>
      <c r="S30" s="25">
        <f t="shared" si="10"/>
        <v>86743</v>
      </c>
      <c r="T30" s="25">
        <f t="shared" ref="T30" si="11">T10+T20</f>
        <v>93796</v>
      </c>
      <c r="U30" s="55"/>
    </row>
    <row r="31" spans="1:21" x14ac:dyDescent="0.2">
      <c r="A31" s="110"/>
      <c r="B31" s="113" t="s">
        <v>98</v>
      </c>
      <c r="C31" s="1"/>
      <c r="G31" s="25">
        <v>46132</v>
      </c>
      <c r="H31" s="25">
        <f t="shared" si="8"/>
        <v>47992</v>
      </c>
      <c r="I31" s="25">
        <f t="shared" si="8"/>
        <v>50654</v>
      </c>
      <c r="J31" s="25">
        <f t="shared" si="8"/>
        <v>54476</v>
      </c>
      <c r="K31" s="55"/>
      <c r="L31" s="25">
        <f t="shared" si="9"/>
        <v>59619</v>
      </c>
      <c r="M31" s="25">
        <f t="shared" si="9"/>
        <v>62706</v>
      </c>
      <c r="N31" s="25">
        <f t="shared" si="9"/>
        <v>66019</v>
      </c>
      <c r="O31" s="25">
        <f>O11+O21</f>
        <v>70839</v>
      </c>
      <c r="P31" s="55"/>
      <c r="Q31" s="25">
        <f t="shared" si="10"/>
        <v>77707</v>
      </c>
      <c r="R31" s="25">
        <f t="shared" si="10"/>
        <v>79896</v>
      </c>
      <c r="S31" s="25">
        <f t="shared" si="10"/>
        <v>83278</v>
      </c>
      <c r="T31" s="25">
        <f t="shared" ref="T31" si="12">T11+T21</f>
        <v>89090</v>
      </c>
      <c r="U31" s="55"/>
    </row>
    <row r="32" spans="1:21" ht="6" customHeight="1" x14ac:dyDescent="0.2">
      <c r="G32" s="54"/>
      <c r="H32" s="54"/>
      <c r="I32" s="54"/>
      <c r="J32" s="54"/>
      <c r="K32" s="99"/>
      <c r="L32" s="54"/>
      <c r="M32" s="54"/>
      <c r="N32" s="54"/>
      <c r="O32" s="54"/>
      <c r="P32" s="99"/>
      <c r="Q32" s="54"/>
      <c r="R32" s="54"/>
      <c r="S32" s="54"/>
      <c r="T32" s="54"/>
      <c r="U32" s="99"/>
    </row>
    <row r="33" spans="1:21" x14ac:dyDescent="0.2">
      <c r="B33" s="114" t="s">
        <v>104</v>
      </c>
      <c r="G33" s="115">
        <f t="shared" ref="G33:I35" si="13">G23+G13</f>
        <v>1065735</v>
      </c>
      <c r="H33" s="115">
        <f t="shared" si="13"/>
        <v>1145686</v>
      </c>
      <c r="I33" s="115">
        <f t="shared" si="13"/>
        <v>1222835</v>
      </c>
      <c r="J33" s="115">
        <f>J23+J13</f>
        <v>1305239</v>
      </c>
      <c r="K33" s="124">
        <f>SUM(G33:J33)</f>
        <v>4739495</v>
      </c>
      <c r="L33" s="115">
        <f t="shared" ref="L33:O35" si="14">L23+L13</f>
        <v>1399929</v>
      </c>
      <c r="M33" s="115">
        <f t="shared" si="14"/>
        <v>1480676</v>
      </c>
      <c r="N33" s="115">
        <f t="shared" si="14"/>
        <v>1580831</v>
      </c>
      <c r="O33" s="115">
        <f t="shared" si="14"/>
        <v>1672338</v>
      </c>
      <c r="P33" s="124">
        <f>SUM(L33:O33)</f>
        <v>6133774</v>
      </c>
      <c r="Q33" s="115">
        <f t="shared" ref="Q33:R35" si="15">Q23+Q13</f>
        <v>1812989</v>
      </c>
      <c r="R33" s="115">
        <f t="shared" si="15"/>
        <v>1966472</v>
      </c>
      <c r="S33" s="115">
        <f t="shared" ref="S33:T33" si="16">S23+S13</f>
        <v>2157813</v>
      </c>
      <c r="T33" s="115">
        <f t="shared" si="16"/>
        <v>2351128</v>
      </c>
      <c r="U33" s="53">
        <f>SUM(Q33:T33)</f>
        <v>8288402</v>
      </c>
    </row>
    <row r="34" spans="1:21" x14ac:dyDescent="0.2">
      <c r="B34" s="114" t="s">
        <v>80</v>
      </c>
      <c r="G34" s="25">
        <f t="shared" si="13"/>
        <v>762361</v>
      </c>
      <c r="H34" s="25">
        <f t="shared" si="13"/>
        <v>812920</v>
      </c>
      <c r="I34" s="25">
        <f t="shared" si="13"/>
        <v>857193</v>
      </c>
      <c r="J34" s="25">
        <f>J24+J14</f>
        <v>923404</v>
      </c>
      <c r="K34" s="55">
        <f>SUM(G34:J34)</f>
        <v>3355878</v>
      </c>
      <c r="L34" s="25">
        <f t="shared" si="14"/>
        <v>957807</v>
      </c>
      <c r="M34" s="25">
        <f t="shared" si="14"/>
        <v>1035657</v>
      </c>
      <c r="N34" s="25">
        <f t="shared" si="14"/>
        <v>1096165</v>
      </c>
      <c r="O34" s="25">
        <f t="shared" si="14"/>
        <v>1177939</v>
      </c>
      <c r="P34" s="55">
        <f>SUM(L34:O34)</f>
        <v>4267568</v>
      </c>
      <c r="Q34" s="25">
        <f t="shared" si="15"/>
        <v>1296445</v>
      </c>
      <c r="R34" s="25">
        <f t="shared" si="15"/>
        <v>1405268</v>
      </c>
      <c r="S34" s="25">
        <f t="shared" ref="S34:T34" si="17">S24+S14</f>
        <v>1469173</v>
      </c>
      <c r="T34" s="25">
        <f t="shared" si="17"/>
        <v>1596273</v>
      </c>
      <c r="U34" s="55">
        <f>SUM(Q34:T34)</f>
        <v>5767159</v>
      </c>
    </row>
    <row r="35" spans="1:21" x14ac:dyDescent="0.2">
      <c r="B35" s="114" t="s">
        <v>81</v>
      </c>
      <c r="G35" s="25">
        <f t="shared" si="13"/>
        <v>137098</v>
      </c>
      <c r="H35" s="25">
        <f t="shared" si="13"/>
        <v>120763</v>
      </c>
      <c r="I35" s="25">
        <f t="shared" si="13"/>
        <v>145654</v>
      </c>
      <c r="J35" s="25">
        <f>J25+J15</f>
        <v>203671</v>
      </c>
      <c r="K35" s="117">
        <f>SUM(G35:J35)</f>
        <v>607186</v>
      </c>
      <c r="L35" s="25">
        <f t="shared" si="14"/>
        <v>194677</v>
      </c>
      <c r="M35" s="25">
        <f t="shared" si="14"/>
        <v>197140</v>
      </c>
      <c r="N35" s="25">
        <f t="shared" si="14"/>
        <v>208102</v>
      </c>
      <c r="O35" s="25">
        <f t="shared" si="14"/>
        <v>224173</v>
      </c>
      <c r="P35" s="117">
        <f>SUM(L35:O35)</f>
        <v>824092</v>
      </c>
      <c r="Q35" s="25">
        <f t="shared" si="15"/>
        <v>208010</v>
      </c>
      <c r="R35" s="25">
        <f t="shared" si="15"/>
        <v>216029</v>
      </c>
      <c r="S35" s="25">
        <f t="shared" ref="S35:T35" si="18">S25+S15</f>
        <v>282043</v>
      </c>
      <c r="T35" s="25">
        <f t="shared" si="18"/>
        <v>284996</v>
      </c>
      <c r="U35" s="55">
        <f>SUM(Q35:T35)</f>
        <v>991078</v>
      </c>
    </row>
    <row r="36" spans="1:21" x14ac:dyDescent="0.2">
      <c r="B36" s="7" t="s">
        <v>102</v>
      </c>
      <c r="G36" s="125">
        <f t="shared" ref="G36:Q36" si="19">G33-G35-G34</f>
        <v>166276</v>
      </c>
      <c r="H36" s="125">
        <f t="shared" si="19"/>
        <v>212003</v>
      </c>
      <c r="I36" s="125">
        <f t="shared" si="19"/>
        <v>219988</v>
      </c>
      <c r="J36" s="125">
        <f t="shared" si="19"/>
        <v>178164</v>
      </c>
      <c r="K36" s="55">
        <f t="shared" si="19"/>
        <v>776431</v>
      </c>
      <c r="L36" s="125">
        <f t="shared" si="19"/>
        <v>247445</v>
      </c>
      <c r="M36" s="125">
        <f t="shared" si="19"/>
        <v>247879</v>
      </c>
      <c r="N36" s="125">
        <f t="shared" si="19"/>
        <v>276564</v>
      </c>
      <c r="O36" s="125">
        <f t="shared" si="19"/>
        <v>270226</v>
      </c>
      <c r="P36" s="55">
        <f t="shared" si="19"/>
        <v>1042114</v>
      </c>
      <c r="Q36" s="125">
        <f t="shared" si="19"/>
        <v>308534</v>
      </c>
      <c r="R36" s="125">
        <f>R33-R35-R34</f>
        <v>345175</v>
      </c>
      <c r="S36" s="125">
        <f>S33-S35-S34</f>
        <v>406597</v>
      </c>
      <c r="T36" s="125">
        <f>T33-T35-T34</f>
        <v>469859</v>
      </c>
      <c r="U36" s="130">
        <f>U33-U35-U34</f>
        <v>1530165</v>
      </c>
    </row>
    <row r="37" spans="1:21" x14ac:dyDescent="0.2">
      <c r="B37" s="7" t="s">
        <v>100</v>
      </c>
      <c r="G37" s="118">
        <f t="shared" ref="G37:U37" si="20">ROUND(G36/G33,3)</f>
        <v>0.156</v>
      </c>
      <c r="H37" s="118">
        <f t="shared" si="20"/>
        <v>0.185</v>
      </c>
      <c r="I37" s="118">
        <f t="shared" si="20"/>
        <v>0.18</v>
      </c>
      <c r="J37" s="118">
        <f t="shared" si="20"/>
        <v>0.13600000000000001</v>
      </c>
      <c r="K37" s="119">
        <f t="shared" si="20"/>
        <v>0.16400000000000001</v>
      </c>
      <c r="L37" s="118">
        <f t="shared" si="20"/>
        <v>0.17699999999999999</v>
      </c>
      <c r="M37" s="118">
        <f t="shared" si="20"/>
        <v>0.16700000000000001</v>
      </c>
      <c r="N37" s="118">
        <f t="shared" si="20"/>
        <v>0.17499999999999999</v>
      </c>
      <c r="O37" s="118">
        <f t="shared" si="20"/>
        <v>0.16200000000000001</v>
      </c>
      <c r="P37" s="119">
        <f t="shared" si="20"/>
        <v>0.17</v>
      </c>
      <c r="Q37" s="118">
        <f t="shared" si="20"/>
        <v>0.17</v>
      </c>
      <c r="R37" s="118">
        <f t="shared" si="20"/>
        <v>0.17599999999999999</v>
      </c>
      <c r="S37" s="118">
        <f t="shared" ref="S37:T37" si="21">ROUND(S36/S33,3)</f>
        <v>0.188</v>
      </c>
      <c r="T37" s="118">
        <f t="shared" si="21"/>
        <v>0.2</v>
      </c>
      <c r="U37" s="119">
        <f t="shared" si="20"/>
        <v>0.185</v>
      </c>
    </row>
    <row r="38" spans="1:21" x14ac:dyDescent="0.2">
      <c r="G38" s="120"/>
      <c r="H38" s="120"/>
      <c r="I38" s="120"/>
      <c r="J38" s="120"/>
      <c r="K38" s="121"/>
      <c r="L38" s="120"/>
      <c r="M38" s="120"/>
      <c r="N38" s="120"/>
      <c r="O38" s="120"/>
      <c r="P38" s="121"/>
      <c r="Q38" s="120"/>
      <c r="R38" s="120"/>
      <c r="S38" s="120"/>
      <c r="T38" s="120"/>
      <c r="U38" s="121"/>
    </row>
    <row r="39" spans="1:21" x14ac:dyDescent="0.2">
      <c r="A39" s="110" t="s">
        <v>105</v>
      </c>
      <c r="B39" s="110"/>
      <c r="G39" s="111"/>
      <c r="H39" s="111"/>
      <c r="I39" s="111"/>
      <c r="J39" s="111"/>
      <c r="K39" s="112"/>
      <c r="L39" s="111"/>
      <c r="M39" s="111"/>
      <c r="N39" s="111"/>
      <c r="O39" s="111"/>
      <c r="P39" s="112"/>
      <c r="Q39" s="111"/>
      <c r="R39" s="111"/>
      <c r="S39" s="111"/>
      <c r="T39" s="111"/>
      <c r="U39" s="112"/>
    </row>
    <row r="40" spans="1:21" x14ac:dyDescent="0.2">
      <c r="B40" s="1" t="s">
        <v>97</v>
      </c>
      <c r="G40" s="25">
        <v>6652</v>
      </c>
      <c r="H40" s="25">
        <v>6261</v>
      </c>
      <c r="I40" s="25">
        <v>5986</v>
      </c>
      <c r="J40" s="25">
        <v>5767</v>
      </c>
      <c r="K40" s="55"/>
      <c r="L40" s="25">
        <v>5564</v>
      </c>
      <c r="M40" s="25">
        <v>5314</v>
      </c>
      <c r="N40" s="25">
        <v>5060</v>
      </c>
      <c r="O40" s="25">
        <v>4904</v>
      </c>
      <c r="P40" s="55"/>
      <c r="Q40" s="25">
        <v>4741</v>
      </c>
      <c r="R40" s="25">
        <v>4530</v>
      </c>
      <c r="S40" s="25">
        <v>4273</v>
      </c>
      <c r="T40" s="25">
        <v>4114</v>
      </c>
      <c r="U40" s="55"/>
    </row>
    <row r="41" spans="1:21" x14ac:dyDescent="0.2">
      <c r="A41" s="110"/>
      <c r="B41" s="113" t="s">
        <v>98</v>
      </c>
      <c r="G41" s="25">
        <v>6509</v>
      </c>
      <c r="H41" s="25">
        <v>6167</v>
      </c>
      <c r="I41" s="25">
        <v>5899</v>
      </c>
      <c r="J41" s="25">
        <v>5668</v>
      </c>
      <c r="K41" s="55"/>
      <c r="L41" s="25">
        <v>5470</v>
      </c>
      <c r="M41" s="25">
        <v>5219</v>
      </c>
      <c r="N41" s="25">
        <v>4971</v>
      </c>
      <c r="O41" s="25">
        <v>4787</v>
      </c>
      <c r="P41" s="55"/>
      <c r="Q41" s="25">
        <v>4647</v>
      </c>
      <c r="R41" s="25">
        <v>4435</v>
      </c>
      <c r="S41" s="25">
        <v>4194</v>
      </c>
      <c r="T41" s="25">
        <v>4029</v>
      </c>
      <c r="U41" s="55"/>
    </row>
    <row r="42" spans="1:21" ht="6" customHeight="1" x14ac:dyDescent="0.2">
      <c r="G42" s="54"/>
      <c r="H42" s="54"/>
      <c r="I42" s="54"/>
      <c r="J42" s="54"/>
      <c r="K42" s="99"/>
      <c r="L42" s="54"/>
      <c r="M42" s="54"/>
      <c r="N42" s="54"/>
      <c r="O42" s="54"/>
      <c r="P42" s="99"/>
      <c r="Q42" s="54"/>
      <c r="R42" s="54"/>
      <c r="S42" s="54"/>
      <c r="T42" s="54"/>
      <c r="U42" s="99"/>
    </row>
    <row r="43" spans="1:21" x14ac:dyDescent="0.2">
      <c r="B43" s="114" t="s">
        <v>79</v>
      </c>
      <c r="G43" s="115">
        <v>204354</v>
      </c>
      <c r="H43" s="115">
        <v>194721</v>
      </c>
      <c r="I43" s="115">
        <v>186597</v>
      </c>
      <c r="J43" s="115">
        <v>179489</v>
      </c>
      <c r="K43" s="124">
        <f>SUM(G43:J43)</f>
        <v>765161</v>
      </c>
      <c r="L43" s="115">
        <v>173200</v>
      </c>
      <c r="M43" s="115">
        <v>164018</v>
      </c>
      <c r="N43" s="115">
        <v>157524</v>
      </c>
      <c r="O43" s="115">
        <v>150995</v>
      </c>
      <c r="P43" s="124">
        <f>SUM(L43:O43)</f>
        <v>645737</v>
      </c>
      <c r="Q43" s="115">
        <v>144747</v>
      </c>
      <c r="R43" s="115">
        <v>138732</v>
      </c>
      <c r="S43" s="115">
        <v>132375</v>
      </c>
      <c r="T43" s="115">
        <v>126413</v>
      </c>
      <c r="U43" s="53">
        <f>SUM(Q43:T43)</f>
        <v>542267</v>
      </c>
    </row>
    <row r="44" spans="1:21" x14ac:dyDescent="0.2">
      <c r="B44" s="114" t="s">
        <v>80</v>
      </c>
      <c r="G44" s="56">
        <v>106825</v>
      </c>
      <c r="H44" s="56">
        <v>101928</v>
      </c>
      <c r="I44" s="56">
        <v>97201</v>
      </c>
      <c r="J44" s="56">
        <v>90928</v>
      </c>
      <c r="K44" s="117">
        <f>SUM(G44:J44)</f>
        <v>396882</v>
      </c>
      <c r="L44" s="56">
        <v>88594</v>
      </c>
      <c r="M44" s="56">
        <v>86095</v>
      </c>
      <c r="N44" s="56">
        <v>77793</v>
      </c>
      <c r="O44" s="56">
        <v>71426</v>
      </c>
      <c r="P44" s="117">
        <f>SUM(L44:O44)</f>
        <v>323908</v>
      </c>
      <c r="Q44" s="56">
        <v>73095</v>
      </c>
      <c r="R44" s="56">
        <v>67830</v>
      </c>
      <c r="S44" s="56">
        <v>63671</v>
      </c>
      <c r="T44" s="56">
        <v>58146</v>
      </c>
      <c r="U44" s="55">
        <f>SUM(Q44:T44)</f>
        <v>262742</v>
      </c>
    </row>
    <row r="45" spans="1:21" x14ac:dyDescent="0.2">
      <c r="B45" s="7" t="s">
        <v>99</v>
      </c>
      <c r="G45" s="25">
        <f t="shared" ref="G45:U45" si="22">G43-G44</f>
        <v>97529</v>
      </c>
      <c r="H45" s="25">
        <f t="shared" si="22"/>
        <v>92793</v>
      </c>
      <c r="I45" s="25">
        <f t="shared" si="22"/>
        <v>89396</v>
      </c>
      <c r="J45" s="25">
        <f t="shared" si="22"/>
        <v>88561</v>
      </c>
      <c r="K45" s="55">
        <f t="shared" si="22"/>
        <v>368279</v>
      </c>
      <c r="L45" s="25">
        <f t="shared" si="22"/>
        <v>84606</v>
      </c>
      <c r="M45" s="25">
        <f t="shared" si="22"/>
        <v>77923</v>
      </c>
      <c r="N45" s="25">
        <f t="shared" si="22"/>
        <v>79731</v>
      </c>
      <c r="O45" s="25">
        <f t="shared" si="22"/>
        <v>79569</v>
      </c>
      <c r="P45" s="55">
        <f t="shared" si="22"/>
        <v>321829</v>
      </c>
      <c r="Q45" s="25">
        <f t="shared" si="22"/>
        <v>71652</v>
      </c>
      <c r="R45" s="25">
        <f t="shared" si="22"/>
        <v>70902</v>
      </c>
      <c r="S45" s="25">
        <f t="shared" ref="S45:T45" si="23">S43-S44</f>
        <v>68704</v>
      </c>
      <c r="T45" s="25">
        <f t="shared" si="23"/>
        <v>68267</v>
      </c>
      <c r="U45" s="130">
        <f t="shared" si="22"/>
        <v>279525</v>
      </c>
    </row>
    <row r="46" spans="1:21" x14ac:dyDescent="0.2">
      <c r="B46" s="7" t="s">
        <v>100</v>
      </c>
      <c r="G46" s="118">
        <f t="shared" ref="G46:U46" si="24">ROUND(G45/G43,3)</f>
        <v>0.47699999999999998</v>
      </c>
      <c r="H46" s="118">
        <f t="shared" si="24"/>
        <v>0.47699999999999998</v>
      </c>
      <c r="I46" s="118">
        <f t="shared" si="24"/>
        <v>0.47899999999999998</v>
      </c>
      <c r="J46" s="118">
        <f t="shared" si="24"/>
        <v>0.49299999999999999</v>
      </c>
      <c r="K46" s="119">
        <f t="shared" si="24"/>
        <v>0.48099999999999998</v>
      </c>
      <c r="L46" s="118">
        <f t="shared" si="24"/>
        <v>0.48799999999999999</v>
      </c>
      <c r="M46" s="118">
        <f t="shared" si="24"/>
        <v>0.47499999999999998</v>
      </c>
      <c r="N46" s="118">
        <f t="shared" si="24"/>
        <v>0.50600000000000001</v>
      </c>
      <c r="O46" s="118">
        <f t="shared" si="24"/>
        <v>0.52700000000000002</v>
      </c>
      <c r="P46" s="119">
        <f t="shared" si="24"/>
        <v>0.498</v>
      </c>
      <c r="Q46" s="118">
        <f t="shared" si="24"/>
        <v>0.495</v>
      </c>
      <c r="R46" s="118">
        <f t="shared" si="24"/>
        <v>0.51100000000000001</v>
      </c>
      <c r="S46" s="118">
        <f t="shared" ref="S46:T46" si="25">ROUND(S45/S43,3)</f>
        <v>0.51900000000000002</v>
      </c>
      <c r="T46" s="118">
        <f t="shared" si="25"/>
        <v>0.54</v>
      </c>
      <c r="U46" s="119">
        <f t="shared" si="24"/>
        <v>0.51500000000000001</v>
      </c>
    </row>
    <row r="47" spans="1:21" x14ac:dyDescent="0.2">
      <c r="G47" s="126"/>
      <c r="H47" s="126"/>
      <c r="I47" s="126"/>
      <c r="J47" s="126"/>
      <c r="K47" s="127"/>
      <c r="L47" s="126"/>
      <c r="M47" s="126"/>
      <c r="N47" s="126"/>
      <c r="O47" s="126"/>
      <c r="P47" s="127"/>
      <c r="Q47" s="126"/>
      <c r="R47" s="126"/>
      <c r="S47" s="126"/>
      <c r="T47" s="126"/>
      <c r="U47" s="127"/>
    </row>
    <row r="48" spans="1:21" x14ac:dyDescent="0.2">
      <c r="A48" s="110" t="s">
        <v>106</v>
      </c>
      <c r="G48" s="126"/>
      <c r="H48" s="126"/>
      <c r="I48" s="126"/>
      <c r="J48" s="126"/>
      <c r="K48" s="127"/>
      <c r="L48" s="126"/>
      <c r="M48" s="126"/>
      <c r="N48" s="126"/>
      <c r="O48" s="126"/>
      <c r="P48" s="127"/>
      <c r="Q48" s="126"/>
      <c r="R48" s="126"/>
      <c r="S48" s="126"/>
      <c r="T48" s="126"/>
      <c r="U48" s="127"/>
    </row>
    <row r="49" spans="2:32" x14ac:dyDescent="0.2">
      <c r="B49" s="114" t="s">
        <v>79</v>
      </c>
      <c r="G49" s="115">
        <f>+G43+G33</f>
        <v>1270089</v>
      </c>
      <c r="H49" s="115">
        <f>+H43+H33</f>
        <v>1340407</v>
      </c>
      <c r="I49" s="115">
        <f>+I43+I33</f>
        <v>1409432</v>
      </c>
      <c r="J49" s="115">
        <f>+J43+J33</f>
        <v>1484728</v>
      </c>
      <c r="K49" s="124">
        <f>SUM(G49:J49)</f>
        <v>5504656</v>
      </c>
      <c r="L49" s="115">
        <f>+L43+L33</f>
        <v>1573129</v>
      </c>
      <c r="M49" s="115">
        <f>+M43+M33</f>
        <v>1644694</v>
      </c>
      <c r="N49" s="115">
        <f>+N43+N33</f>
        <v>1738355</v>
      </c>
      <c r="O49" s="115">
        <f>+O43+O33</f>
        <v>1823333</v>
      </c>
      <c r="P49" s="124">
        <f>SUM(L49:O49)</f>
        <v>6779511</v>
      </c>
      <c r="Q49" s="115">
        <f>+Q43+Q33</f>
        <v>1957736</v>
      </c>
      <c r="R49" s="115">
        <f>+R43+R33</f>
        <v>2105204</v>
      </c>
      <c r="S49" s="115">
        <f>+S43+S33</f>
        <v>2290188</v>
      </c>
      <c r="T49" s="115">
        <f>+T43+T33</f>
        <v>2477541</v>
      </c>
      <c r="U49" s="53">
        <f>SUM(Q49:T49)</f>
        <v>8830669</v>
      </c>
    </row>
    <row r="50" spans="2:32" x14ac:dyDescent="0.2">
      <c r="B50" s="114" t="s">
        <v>80</v>
      </c>
      <c r="G50" s="54">
        <f>+G34+G44</f>
        <v>869186</v>
      </c>
      <c r="H50" s="54">
        <f>+H34+H44</f>
        <v>914848</v>
      </c>
      <c r="I50" s="54">
        <f>+I34+I44</f>
        <v>954394</v>
      </c>
      <c r="J50" s="54">
        <f>+J34+J44</f>
        <v>1014332</v>
      </c>
      <c r="K50" s="99">
        <f>SUM(G50:J50)</f>
        <v>3752760</v>
      </c>
      <c r="L50" s="54">
        <f>+L34+L44</f>
        <v>1046401</v>
      </c>
      <c r="M50" s="54">
        <f>+M34+M44</f>
        <v>1121752</v>
      </c>
      <c r="N50" s="54">
        <f>+N34+N44</f>
        <v>1173958</v>
      </c>
      <c r="O50" s="54">
        <f>+O34+O44</f>
        <v>1249365</v>
      </c>
      <c r="P50" s="99">
        <f>SUM(L50:O50)</f>
        <v>4591476</v>
      </c>
      <c r="Q50" s="54">
        <f>+Q34+Q44</f>
        <v>1369540</v>
      </c>
      <c r="R50" s="54">
        <f>+R34+R44</f>
        <v>1473098</v>
      </c>
      <c r="S50" s="54">
        <f>+S34+S44</f>
        <v>1532844</v>
      </c>
      <c r="T50" s="54">
        <f>+T34+T44</f>
        <v>1654419</v>
      </c>
      <c r="U50" s="55">
        <f>SUM(Q50:T50)</f>
        <v>6029901</v>
      </c>
    </row>
    <row r="51" spans="2:32" x14ac:dyDescent="0.2">
      <c r="B51" s="114" t="s">
        <v>81</v>
      </c>
      <c r="G51" s="56">
        <f>G35</f>
        <v>137098</v>
      </c>
      <c r="H51" s="56">
        <f>H35</f>
        <v>120763</v>
      </c>
      <c r="I51" s="56">
        <f>I35</f>
        <v>145654</v>
      </c>
      <c r="J51" s="56">
        <f>J35</f>
        <v>203671</v>
      </c>
      <c r="K51" s="117">
        <f>SUM(G51:J51)</f>
        <v>607186</v>
      </c>
      <c r="L51" s="56">
        <f>L35</f>
        <v>194677</v>
      </c>
      <c r="M51" s="56">
        <f>M35</f>
        <v>197140</v>
      </c>
      <c r="N51" s="56">
        <f>N35</f>
        <v>208102</v>
      </c>
      <c r="O51" s="56">
        <f>O35</f>
        <v>224173</v>
      </c>
      <c r="P51" s="117">
        <f>SUM(L51:O51)</f>
        <v>824092</v>
      </c>
      <c r="Q51" s="56">
        <f>Q35</f>
        <v>208010</v>
      </c>
      <c r="R51" s="56">
        <f>R35</f>
        <v>216029</v>
      </c>
      <c r="S51" s="56">
        <f>S35</f>
        <v>282043</v>
      </c>
      <c r="T51" s="56">
        <f>T35</f>
        <v>284996</v>
      </c>
      <c r="U51" s="55">
        <f>SUM(Q51:T51)</f>
        <v>991078</v>
      </c>
    </row>
    <row r="52" spans="2:32" x14ac:dyDescent="0.2">
      <c r="B52" s="7" t="s">
        <v>99</v>
      </c>
      <c r="G52" s="128">
        <f t="shared" ref="G52:R52" si="26">G49-G51-G50</f>
        <v>263805</v>
      </c>
      <c r="H52" s="128">
        <f t="shared" si="26"/>
        <v>304796</v>
      </c>
      <c r="I52" s="128">
        <f t="shared" si="26"/>
        <v>309384</v>
      </c>
      <c r="J52" s="128">
        <f t="shared" si="26"/>
        <v>266725</v>
      </c>
      <c r="K52" s="53">
        <f t="shared" si="26"/>
        <v>1144710</v>
      </c>
      <c r="L52" s="128">
        <f t="shared" si="26"/>
        <v>332051</v>
      </c>
      <c r="M52" s="128">
        <f t="shared" si="26"/>
        <v>325802</v>
      </c>
      <c r="N52" s="128">
        <f t="shared" si="26"/>
        <v>356295</v>
      </c>
      <c r="O52" s="128">
        <f t="shared" si="26"/>
        <v>349795</v>
      </c>
      <c r="P52" s="53">
        <f t="shared" si="26"/>
        <v>1363943</v>
      </c>
      <c r="Q52" s="128">
        <f t="shared" si="26"/>
        <v>380186</v>
      </c>
      <c r="R52" s="128">
        <f t="shared" si="26"/>
        <v>416077</v>
      </c>
      <c r="S52" s="128">
        <f>S49-S51-S50</f>
        <v>475301</v>
      </c>
      <c r="T52" s="128">
        <f>T49-T51-T50</f>
        <v>538126</v>
      </c>
      <c r="U52" s="137">
        <f>U49-U51-U50</f>
        <v>1809690</v>
      </c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</row>
    <row r="53" spans="2:32" x14ac:dyDescent="0.2">
      <c r="B53" s="114" t="s">
        <v>107</v>
      </c>
      <c r="G53" s="25">
        <v>166210</v>
      </c>
      <c r="H53" s="25">
        <v>175196</v>
      </c>
      <c r="I53" s="25">
        <v>198977</v>
      </c>
      <c r="J53" s="25">
        <v>201679</v>
      </c>
      <c r="K53" s="55">
        <f>SUM(G53:J53)</f>
        <v>742062</v>
      </c>
      <c r="L53" s="25">
        <v>234595</v>
      </c>
      <c r="M53" s="25">
        <v>250967</v>
      </c>
      <c r="N53" s="25">
        <v>282654</v>
      </c>
      <c r="O53" s="25">
        <v>289901</v>
      </c>
      <c r="P53" s="55">
        <f>SUM(L53:O53)</f>
        <v>1058117</v>
      </c>
      <c r="Q53" s="25">
        <v>330733</v>
      </c>
      <c r="R53" s="25">
        <v>345707</v>
      </c>
      <c r="S53" s="25">
        <v>369265</v>
      </c>
      <c r="T53" s="25">
        <v>384192</v>
      </c>
      <c r="U53" s="55">
        <f>SUM(Q53:T53)</f>
        <v>1429897</v>
      </c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</row>
    <row r="54" spans="2:32" x14ac:dyDescent="0.2">
      <c r="B54" s="7" t="s">
        <v>84</v>
      </c>
      <c r="G54" s="125">
        <f t="shared" ref="G54:M54" si="27">G52-G53</f>
        <v>97595</v>
      </c>
      <c r="H54" s="125">
        <f t="shared" si="27"/>
        <v>129600</v>
      </c>
      <c r="I54" s="125">
        <f t="shared" si="27"/>
        <v>110407</v>
      </c>
      <c r="J54" s="125">
        <f t="shared" si="27"/>
        <v>65046</v>
      </c>
      <c r="K54" s="130">
        <f t="shared" si="27"/>
        <v>402648</v>
      </c>
      <c r="L54" s="125">
        <f t="shared" si="27"/>
        <v>97456</v>
      </c>
      <c r="M54" s="125">
        <f t="shared" si="27"/>
        <v>74835</v>
      </c>
      <c r="N54" s="125">
        <f t="shared" ref="N54:T54" si="28">N52-N53</f>
        <v>73641</v>
      </c>
      <c r="O54" s="125">
        <f t="shared" si="28"/>
        <v>59894</v>
      </c>
      <c r="P54" s="130">
        <f t="shared" si="28"/>
        <v>305826</v>
      </c>
      <c r="Q54" s="125">
        <f t="shared" si="28"/>
        <v>49453</v>
      </c>
      <c r="R54" s="125">
        <f t="shared" si="28"/>
        <v>70370</v>
      </c>
      <c r="S54" s="125">
        <f t="shared" si="28"/>
        <v>106036</v>
      </c>
      <c r="T54" s="125">
        <f t="shared" si="28"/>
        <v>153934</v>
      </c>
      <c r="U54" s="130">
        <f>U52-U53</f>
        <v>379793</v>
      </c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</row>
    <row r="55" spans="2:32" ht="5.25" customHeight="1" x14ac:dyDescent="0.2">
      <c r="G55" s="25"/>
      <c r="H55" s="25"/>
      <c r="I55" s="25"/>
      <c r="J55" s="25"/>
      <c r="K55" s="55"/>
      <c r="L55" s="25"/>
      <c r="M55" s="25"/>
      <c r="N55" s="25"/>
      <c r="O55" s="25"/>
      <c r="P55" s="55"/>
      <c r="Q55" s="25"/>
      <c r="R55" s="25"/>
      <c r="S55" s="25"/>
      <c r="T55" s="25"/>
      <c r="U55" s="55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</row>
    <row r="56" spans="2:32" x14ac:dyDescent="0.2">
      <c r="B56" s="114" t="s">
        <v>108</v>
      </c>
      <c r="G56" s="54">
        <v>-8651</v>
      </c>
      <c r="H56" s="54">
        <v>-12228</v>
      </c>
      <c r="I56" s="54">
        <v>-12870</v>
      </c>
      <c r="J56" s="54">
        <v>-19530</v>
      </c>
      <c r="K56" s="99">
        <f>SUM(G56:J56)</f>
        <v>-53279</v>
      </c>
      <c r="L56" s="54">
        <v>-59030</v>
      </c>
      <c r="M56" s="54">
        <v>-34345</v>
      </c>
      <c r="N56" s="54">
        <v>-31403</v>
      </c>
      <c r="O56" s="54">
        <v>-39163</v>
      </c>
      <c r="P56" s="99">
        <f>SUM(L56:O56)</f>
        <v>-163941</v>
      </c>
      <c r="Q56" s="54">
        <v>-9574</v>
      </c>
      <c r="R56" s="54">
        <v>-19138</v>
      </c>
      <c r="S56" s="54">
        <v>-26909</v>
      </c>
      <c r="T56" s="54">
        <v>-63665</v>
      </c>
      <c r="U56" s="99">
        <f>SUM(Q56:T56)</f>
        <v>-119286</v>
      </c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</row>
    <row r="57" spans="2:32" x14ac:dyDescent="0.2">
      <c r="B57" s="114" t="s">
        <v>89</v>
      </c>
      <c r="G57" s="56">
        <v>35829</v>
      </c>
      <c r="H57" s="56">
        <v>46354</v>
      </c>
      <c r="I57" s="56">
        <v>38242</v>
      </c>
      <c r="J57" s="56">
        <v>-37855</v>
      </c>
      <c r="K57" s="117">
        <f>SUM(G57:J57)</f>
        <v>82570</v>
      </c>
      <c r="L57" s="56">
        <v>14730</v>
      </c>
      <c r="M57" s="56">
        <v>14155</v>
      </c>
      <c r="N57" s="56">
        <v>12806</v>
      </c>
      <c r="O57" s="56">
        <v>-22447</v>
      </c>
      <c r="P57" s="117">
        <f>SUM(L57:O57)</f>
        <v>19244</v>
      </c>
      <c r="Q57" s="56">
        <v>12221</v>
      </c>
      <c r="R57" s="56">
        <v>10477</v>
      </c>
      <c r="S57" s="56">
        <v>27610</v>
      </c>
      <c r="T57" s="56">
        <v>23521</v>
      </c>
      <c r="U57" s="117">
        <f>SUM(Q57:T57)</f>
        <v>73829</v>
      </c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</row>
    <row r="58" spans="2:32" ht="15" thickBot="1" x14ac:dyDescent="0.25">
      <c r="B58" s="110" t="s">
        <v>109</v>
      </c>
      <c r="C58" s="110"/>
      <c r="D58" s="110"/>
      <c r="E58" s="110"/>
      <c r="F58" s="110"/>
      <c r="G58" s="131">
        <f t="shared" ref="G58:Q58" si="29">G54+G56-G57</f>
        <v>53115</v>
      </c>
      <c r="H58" s="131">
        <f t="shared" si="29"/>
        <v>71018</v>
      </c>
      <c r="I58" s="131">
        <f t="shared" si="29"/>
        <v>59295</v>
      </c>
      <c r="J58" s="131">
        <f t="shared" si="29"/>
        <v>83371</v>
      </c>
      <c r="K58" s="132">
        <f t="shared" si="29"/>
        <v>266799</v>
      </c>
      <c r="L58" s="131">
        <f t="shared" si="29"/>
        <v>23696</v>
      </c>
      <c r="M58" s="131">
        <f t="shared" si="29"/>
        <v>26335</v>
      </c>
      <c r="N58" s="131">
        <f t="shared" si="29"/>
        <v>29432</v>
      </c>
      <c r="O58" s="131">
        <f t="shared" si="29"/>
        <v>43178</v>
      </c>
      <c r="P58" s="132">
        <f t="shared" si="29"/>
        <v>122641</v>
      </c>
      <c r="Q58" s="131">
        <f t="shared" si="29"/>
        <v>27658</v>
      </c>
      <c r="R58" s="131">
        <f>R54+R56-R57</f>
        <v>40755</v>
      </c>
      <c r="S58" s="131">
        <f>S54+S56-S57</f>
        <v>51517</v>
      </c>
      <c r="T58" s="131">
        <f>T54+T56-T57</f>
        <v>66748</v>
      </c>
      <c r="U58" s="132">
        <f>U54+U56-U57</f>
        <v>186678</v>
      </c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</row>
    <row r="59" spans="2:32" ht="15" thickTop="1" x14ac:dyDescent="0.2">
      <c r="G59" s="105"/>
      <c r="H59" s="105"/>
      <c r="I59" s="105"/>
      <c r="J59" s="105"/>
      <c r="L59" s="105"/>
      <c r="M59" s="105"/>
      <c r="N59" s="105"/>
      <c r="O59" s="105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</row>
    <row r="60" spans="2:32" x14ac:dyDescent="0.2">
      <c r="B60" s="101"/>
      <c r="C60" s="133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2:32" x14ac:dyDescent="0.2">
      <c r="G61" s="105"/>
      <c r="H61" s="105"/>
      <c r="I61" s="105"/>
      <c r="J61" s="105"/>
      <c r="L61" s="105"/>
      <c r="M61" s="105"/>
      <c r="N61" s="105"/>
      <c r="O61" s="105"/>
    </row>
    <row r="62" spans="2:32" x14ac:dyDescent="0.2">
      <c r="G62" s="105"/>
      <c r="H62" s="105"/>
      <c r="I62" s="105"/>
      <c r="J62" s="105"/>
      <c r="L62" s="105"/>
      <c r="M62" s="105"/>
      <c r="N62" s="105"/>
      <c r="O62" s="105"/>
    </row>
    <row r="63" spans="2:32" x14ac:dyDescent="0.2">
      <c r="G63" s="105"/>
      <c r="H63" s="105"/>
      <c r="I63" s="105"/>
      <c r="J63" s="105"/>
      <c r="L63" s="105"/>
      <c r="M63" s="105"/>
      <c r="N63" s="105"/>
      <c r="O63" s="105"/>
    </row>
    <row r="64" spans="2:32" x14ac:dyDescent="0.2">
      <c r="G64" s="105"/>
      <c r="H64" s="105"/>
      <c r="I64" s="105"/>
      <c r="J64" s="105"/>
      <c r="L64" s="105"/>
      <c r="M64" s="105"/>
      <c r="N64" s="105"/>
      <c r="O64" s="105"/>
    </row>
    <row r="65" spans="7:15" x14ac:dyDescent="0.2">
      <c r="G65" s="120"/>
      <c r="H65" s="120"/>
      <c r="I65" s="120"/>
      <c r="J65" s="120"/>
      <c r="L65" s="120"/>
      <c r="M65" s="120"/>
      <c r="N65" s="120"/>
      <c r="O65" s="120"/>
    </row>
    <row r="66" spans="7:15" x14ac:dyDescent="0.2">
      <c r="G66" s="120"/>
      <c r="H66" s="120"/>
      <c r="I66" s="120"/>
      <c r="J66" s="120"/>
      <c r="L66" s="120"/>
      <c r="M66" s="120"/>
      <c r="N66" s="120"/>
      <c r="O66" s="120"/>
    </row>
  </sheetData>
  <mergeCells count="4">
    <mergeCell ref="A4:F4"/>
    <mergeCell ref="G5:J5"/>
    <mergeCell ref="L5:O5"/>
    <mergeCell ref="Q5:T5"/>
  </mergeCells>
  <phoneticPr fontId="16" type="noConversion"/>
  <pageMargins left="0.28000000000000003" right="0.23" top="0.23" bottom="0.17" header="0.17" footer="0.17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Cashflow</vt:lpstr>
      <vt:lpstr>Segment Information</vt:lpstr>
    </vt:vector>
  </TitlesOfParts>
  <Company>The Nasdaq OMX Group,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Microsoft Office User</cp:lastModifiedBy>
  <cp:lastPrinted>2017-01-17T23:31:52Z</cp:lastPrinted>
  <dcterms:created xsi:type="dcterms:W3CDTF">2016-01-19T21:29:10Z</dcterms:created>
  <dcterms:modified xsi:type="dcterms:W3CDTF">2017-01-17T23:39:05Z</dcterms:modified>
</cp:coreProperties>
</file>