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-code\Timeseries-Testing\"/>
    </mc:Choice>
  </mc:AlternateContent>
  <xr:revisionPtr revIDLastSave="0" documentId="13_ncr:1_{E32CC914-AA47-48FF-AC9E-565D77ABEA1B}" xr6:coauthVersionLast="36" xr6:coauthVersionMax="36" xr10:uidLastSave="{00000000-0000-0000-0000-000000000000}"/>
  <bookViews>
    <workbookView xWindow="0" yWindow="0" windowWidth="13284" windowHeight="6540" xr2:uid="{E888DDFE-0BB1-4B4D-9BFD-E692A878E1C8}"/>
  </bookViews>
  <sheets>
    <sheet name="summary" sheetId="3" r:id="rId1"/>
    <sheet name="for_estimation" sheetId="2" r:id="rId2"/>
    <sheet name="old_summar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3" l="1"/>
  <c r="Y18" i="3"/>
  <c r="X18" i="3"/>
  <c r="W18" i="3"/>
  <c r="V18" i="3"/>
  <c r="U18" i="3"/>
  <c r="T18" i="3"/>
  <c r="Y5" i="3"/>
  <c r="Y6" i="3"/>
  <c r="Y7" i="3"/>
  <c r="Y8" i="3"/>
  <c r="Y9" i="3"/>
  <c r="Y10" i="3"/>
  <c r="Y11" i="3"/>
  <c r="Y12" i="3"/>
  <c r="Y15" i="3"/>
  <c r="Y16" i="3"/>
  <c r="Y17" i="3"/>
  <c r="Y3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3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3" i="3"/>
  <c r="V5" i="3"/>
  <c r="V6" i="3"/>
  <c r="V7" i="3"/>
  <c r="V8" i="3"/>
  <c r="V9" i="3"/>
  <c r="V10" i="3"/>
  <c r="V11" i="3"/>
  <c r="V12" i="3"/>
  <c r="V15" i="3"/>
  <c r="V16" i="3"/>
  <c r="V17" i="3"/>
  <c r="V3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3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J18" i="3"/>
  <c r="K18" i="3"/>
  <c r="I18" i="3"/>
  <c r="K5" i="3"/>
  <c r="K6" i="3"/>
  <c r="K7" i="3"/>
  <c r="K8" i="3"/>
  <c r="K9" i="3"/>
  <c r="K10" i="3"/>
  <c r="K11" i="3"/>
  <c r="K12" i="3"/>
  <c r="K15" i="3"/>
  <c r="K16" i="3"/>
  <c r="K17" i="3"/>
  <c r="K3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H18" i="3"/>
  <c r="G18" i="3"/>
  <c r="F18" i="3"/>
  <c r="G14" i="3"/>
  <c r="H5" i="3"/>
  <c r="H6" i="3"/>
  <c r="H7" i="3"/>
  <c r="H8" i="3"/>
  <c r="H9" i="3"/>
  <c r="H10" i="3"/>
  <c r="H11" i="3"/>
  <c r="H12" i="3"/>
  <c r="H15" i="3"/>
  <c r="H16" i="3"/>
  <c r="H17" i="3"/>
  <c r="H3" i="3"/>
  <c r="G5" i="3"/>
  <c r="G6" i="3"/>
  <c r="G7" i="3"/>
  <c r="G8" i="3"/>
  <c r="G9" i="3"/>
  <c r="G10" i="3"/>
  <c r="G11" i="3"/>
  <c r="G12" i="3"/>
  <c r="G13" i="3"/>
  <c r="G15" i="3"/>
  <c r="G16" i="3"/>
  <c r="G17" i="3"/>
  <c r="G3" i="3"/>
  <c r="F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AL4" i="1" l="1"/>
  <c r="AL18" i="1" s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3" i="1"/>
  <c r="AK18" i="1" s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3" i="1"/>
  <c r="AX18" i="1" s="1"/>
  <c r="AW4" i="1"/>
  <c r="AW18" i="1" s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3" i="1"/>
  <c r="AV4" i="1"/>
  <c r="AV18" i="1" s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3" i="1"/>
  <c r="AR4" i="1"/>
  <c r="AS4" i="1"/>
  <c r="AT4" i="1"/>
  <c r="AU4" i="1"/>
  <c r="AR5" i="1"/>
  <c r="AS5" i="1"/>
  <c r="AT5" i="1"/>
  <c r="AU5" i="1"/>
  <c r="AR6" i="1"/>
  <c r="AS6" i="1"/>
  <c r="AT6" i="1"/>
  <c r="AU6" i="1"/>
  <c r="AR7" i="1"/>
  <c r="AS7" i="1"/>
  <c r="AT7" i="1"/>
  <c r="AU7" i="1"/>
  <c r="AR8" i="1"/>
  <c r="AS8" i="1"/>
  <c r="AT8" i="1"/>
  <c r="AU8" i="1"/>
  <c r="AR9" i="1"/>
  <c r="AS9" i="1"/>
  <c r="AT9" i="1"/>
  <c r="AU9" i="1"/>
  <c r="AR10" i="1"/>
  <c r="AS10" i="1"/>
  <c r="AT10" i="1"/>
  <c r="AU10" i="1"/>
  <c r="AR11" i="1"/>
  <c r="AS11" i="1"/>
  <c r="AT11" i="1"/>
  <c r="AU11" i="1"/>
  <c r="AR12" i="1"/>
  <c r="AS12" i="1"/>
  <c r="AT12" i="1"/>
  <c r="AU12" i="1"/>
  <c r="AR13" i="1"/>
  <c r="AS13" i="1"/>
  <c r="AT13" i="1"/>
  <c r="AU13" i="1"/>
  <c r="AR14" i="1"/>
  <c r="AS14" i="1"/>
  <c r="AT14" i="1"/>
  <c r="AU14" i="1"/>
  <c r="AR15" i="1"/>
  <c r="AS15" i="1"/>
  <c r="AT15" i="1"/>
  <c r="AU15" i="1"/>
  <c r="AR16" i="1"/>
  <c r="AS16" i="1"/>
  <c r="AT16" i="1"/>
  <c r="AU16" i="1"/>
  <c r="AR17" i="1"/>
  <c r="AS17" i="1"/>
  <c r="AT17" i="1"/>
  <c r="AU17" i="1"/>
  <c r="AU3" i="1"/>
  <c r="AT3" i="1"/>
  <c r="AS3" i="1"/>
  <c r="AR3" i="1"/>
  <c r="AJ18" i="1"/>
  <c r="AF4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I3" i="1"/>
  <c r="AH3" i="1"/>
  <c r="AG3" i="1"/>
  <c r="AF3" i="1"/>
  <c r="Z4" i="1" l="1"/>
  <c r="AC4" i="1" s="1"/>
  <c r="Z5" i="1"/>
  <c r="AC5" i="1" s="1"/>
  <c r="Z6" i="1"/>
  <c r="AC6" i="1" s="1"/>
  <c r="Z7" i="1"/>
  <c r="AC7" i="1" s="1"/>
  <c r="Z8" i="1"/>
  <c r="AC8" i="1" s="1"/>
  <c r="Z9" i="1"/>
  <c r="AC9" i="1" s="1"/>
  <c r="Z10" i="1"/>
  <c r="AC10" i="1" s="1"/>
  <c r="Z11" i="1"/>
  <c r="AC11" i="1" s="1"/>
  <c r="Z12" i="1"/>
  <c r="AC12" i="1" s="1"/>
  <c r="Z13" i="1"/>
  <c r="AC13" i="1" s="1"/>
  <c r="Z14" i="1"/>
  <c r="AC14" i="1" s="1"/>
  <c r="Z15" i="1"/>
  <c r="AC15" i="1" s="1"/>
  <c r="Z16" i="1"/>
  <c r="AC16" i="1" s="1"/>
  <c r="Z17" i="1"/>
  <c r="AC17" i="1" s="1"/>
  <c r="Z3" i="1"/>
  <c r="AC3" i="1" s="1"/>
  <c r="BV4" i="1"/>
  <c r="BY4" i="1" s="1"/>
  <c r="BV5" i="1"/>
  <c r="BY5" i="1" s="1"/>
  <c r="BV6" i="1"/>
  <c r="BY6" i="1" s="1"/>
  <c r="BV7" i="1"/>
  <c r="BY7" i="1" s="1"/>
  <c r="BV8" i="1"/>
  <c r="BY8" i="1" s="1"/>
  <c r="BV9" i="1"/>
  <c r="BY9" i="1" s="1"/>
  <c r="BV10" i="1"/>
  <c r="BY10" i="1" s="1"/>
  <c r="BV11" i="1"/>
  <c r="BY11" i="1" s="1"/>
  <c r="BV12" i="1"/>
  <c r="BY12" i="1" s="1"/>
  <c r="BV13" i="1"/>
  <c r="BY13" i="1" s="1"/>
  <c r="BV14" i="1"/>
  <c r="BY14" i="1" s="1"/>
  <c r="BV15" i="1"/>
  <c r="BY15" i="1" s="1"/>
  <c r="BV16" i="1"/>
  <c r="BY16" i="1" s="1"/>
  <c r="BV17" i="1"/>
  <c r="BY17" i="1" s="1"/>
  <c r="BV3" i="1"/>
  <c r="BY3" i="1" s="1"/>
  <c r="BJ4" i="1"/>
  <c r="BM4" i="1" s="1"/>
  <c r="BJ5" i="1"/>
  <c r="BM5" i="1" s="1"/>
  <c r="BJ6" i="1"/>
  <c r="BM6" i="1" s="1"/>
  <c r="BJ7" i="1"/>
  <c r="BM7" i="1" s="1"/>
  <c r="BJ8" i="1"/>
  <c r="BM8" i="1" s="1"/>
  <c r="BJ9" i="1"/>
  <c r="BM9" i="1" s="1"/>
  <c r="BJ10" i="1"/>
  <c r="BM10" i="1" s="1"/>
  <c r="BJ11" i="1"/>
  <c r="BM11" i="1" s="1"/>
  <c r="BJ12" i="1"/>
  <c r="BM12" i="1" s="1"/>
  <c r="BJ13" i="1"/>
  <c r="BM13" i="1" s="1"/>
  <c r="BJ14" i="1"/>
  <c r="BM14" i="1" s="1"/>
  <c r="BJ15" i="1"/>
  <c r="BM15" i="1" s="1"/>
  <c r="BJ16" i="1"/>
  <c r="BM16" i="1" s="1"/>
  <c r="BJ17" i="1"/>
  <c r="BM17" i="1" s="1"/>
  <c r="BJ3" i="1"/>
  <c r="BM3" i="1" s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3" i="1"/>
  <c r="M3" i="1" s="1"/>
  <c r="H3" i="1"/>
  <c r="BM18" i="1" l="1"/>
  <c r="BY18" i="1"/>
  <c r="M18" i="1"/>
  <c r="AC18" i="1"/>
  <c r="K5" i="1"/>
  <c r="K8" i="1"/>
  <c r="K3" i="1"/>
  <c r="X4" i="1"/>
  <c r="AA4" i="1" s="1"/>
  <c r="Y4" i="1"/>
  <c r="AB4" i="1" s="1"/>
  <c r="X5" i="1"/>
  <c r="AA5" i="1" s="1"/>
  <c r="Y5" i="1"/>
  <c r="AB5" i="1" s="1"/>
  <c r="X6" i="1"/>
  <c r="AA6" i="1" s="1"/>
  <c r="Y6" i="1"/>
  <c r="AB6" i="1" s="1"/>
  <c r="X7" i="1"/>
  <c r="AA7" i="1" s="1"/>
  <c r="Y7" i="1"/>
  <c r="AB7" i="1" s="1"/>
  <c r="X8" i="1"/>
  <c r="AA8" i="1" s="1"/>
  <c r="Y8" i="1"/>
  <c r="AB8" i="1" s="1"/>
  <c r="X9" i="1"/>
  <c r="AA9" i="1" s="1"/>
  <c r="Y9" i="1"/>
  <c r="AB9" i="1" s="1"/>
  <c r="X10" i="1"/>
  <c r="AA10" i="1" s="1"/>
  <c r="Y10" i="1"/>
  <c r="AB10" i="1" s="1"/>
  <c r="X11" i="1"/>
  <c r="AA11" i="1" s="1"/>
  <c r="Y11" i="1"/>
  <c r="AB11" i="1" s="1"/>
  <c r="X12" i="1"/>
  <c r="AA12" i="1" s="1"/>
  <c r="Y12" i="1"/>
  <c r="AB12" i="1" s="1"/>
  <c r="X13" i="1"/>
  <c r="AA13" i="1" s="1"/>
  <c r="Y13" i="1"/>
  <c r="AB13" i="1" s="1"/>
  <c r="X14" i="1"/>
  <c r="AA14" i="1" s="1"/>
  <c r="Y14" i="1"/>
  <c r="AB14" i="1" s="1"/>
  <c r="X15" i="1"/>
  <c r="AA15" i="1" s="1"/>
  <c r="Y15" i="1"/>
  <c r="AB15" i="1" s="1"/>
  <c r="X16" i="1"/>
  <c r="AA16" i="1" s="1"/>
  <c r="Y16" i="1"/>
  <c r="AB16" i="1" s="1"/>
  <c r="X17" i="1"/>
  <c r="AA17" i="1" s="1"/>
  <c r="Y17" i="1"/>
  <c r="AB17" i="1" s="1"/>
  <c r="Y3" i="1"/>
  <c r="AB3" i="1" s="1"/>
  <c r="X3" i="1"/>
  <c r="AA3" i="1" s="1"/>
  <c r="BT4" i="1"/>
  <c r="BW4" i="1" s="1"/>
  <c r="BU4" i="1"/>
  <c r="BX4" i="1" s="1"/>
  <c r="BT5" i="1"/>
  <c r="BW5" i="1" s="1"/>
  <c r="BU5" i="1"/>
  <c r="BX5" i="1" s="1"/>
  <c r="BT6" i="1"/>
  <c r="BW6" i="1" s="1"/>
  <c r="BU6" i="1"/>
  <c r="BX6" i="1" s="1"/>
  <c r="BT7" i="1"/>
  <c r="BW7" i="1" s="1"/>
  <c r="BU7" i="1"/>
  <c r="BX7" i="1" s="1"/>
  <c r="BT8" i="1"/>
  <c r="BW8" i="1" s="1"/>
  <c r="BU8" i="1"/>
  <c r="BX8" i="1" s="1"/>
  <c r="BT9" i="1"/>
  <c r="BW9" i="1" s="1"/>
  <c r="BU9" i="1"/>
  <c r="BX9" i="1" s="1"/>
  <c r="BT10" i="1"/>
  <c r="BW10" i="1" s="1"/>
  <c r="BU10" i="1"/>
  <c r="BX10" i="1" s="1"/>
  <c r="BT11" i="1"/>
  <c r="BW11" i="1" s="1"/>
  <c r="BU11" i="1"/>
  <c r="BX11" i="1" s="1"/>
  <c r="BT12" i="1"/>
  <c r="BW12" i="1" s="1"/>
  <c r="BU12" i="1"/>
  <c r="BX12" i="1" s="1"/>
  <c r="BT13" i="1"/>
  <c r="BW13" i="1" s="1"/>
  <c r="BU13" i="1"/>
  <c r="BX13" i="1" s="1"/>
  <c r="BT14" i="1"/>
  <c r="BW14" i="1" s="1"/>
  <c r="BU14" i="1"/>
  <c r="BX14" i="1" s="1"/>
  <c r="BT15" i="1"/>
  <c r="BW15" i="1" s="1"/>
  <c r="BU15" i="1"/>
  <c r="BX15" i="1" s="1"/>
  <c r="BT16" i="1"/>
  <c r="BW16" i="1" s="1"/>
  <c r="BU16" i="1"/>
  <c r="BX16" i="1" s="1"/>
  <c r="BT17" i="1"/>
  <c r="BW17" i="1" s="1"/>
  <c r="BU17" i="1"/>
  <c r="BX17" i="1" s="1"/>
  <c r="BU3" i="1"/>
  <c r="BX3" i="1" s="1"/>
  <c r="BT3" i="1"/>
  <c r="BW3" i="1" s="1"/>
  <c r="BH4" i="1"/>
  <c r="BK4" i="1" s="1"/>
  <c r="BI4" i="1"/>
  <c r="BL4" i="1" s="1"/>
  <c r="BH5" i="1"/>
  <c r="BK5" i="1" s="1"/>
  <c r="BI5" i="1"/>
  <c r="BL5" i="1" s="1"/>
  <c r="BH6" i="1"/>
  <c r="BK6" i="1" s="1"/>
  <c r="BI6" i="1"/>
  <c r="BL6" i="1" s="1"/>
  <c r="BH7" i="1"/>
  <c r="BK7" i="1" s="1"/>
  <c r="BI7" i="1"/>
  <c r="BL7" i="1" s="1"/>
  <c r="BH8" i="1"/>
  <c r="BK8" i="1" s="1"/>
  <c r="BI8" i="1"/>
  <c r="BL8" i="1" s="1"/>
  <c r="BH9" i="1"/>
  <c r="BK9" i="1" s="1"/>
  <c r="BI9" i="1"/>
  <c r="BL9" i="1" s="1"/>
  <c r="BH10" i="1"/>
  <c r="BK10" i="1" s="1"/>
  <c r="BI10" i="1"/>
  <c r="BL10" i="1" s="1"/>
  <c r="BH11" i="1"/>
  <c r="BK11" i="1" s="1"/>
  <c r="BI11" i="1"/>
  <c r="BL11" i="1" s="1"/>
  <c r="BH12" i="1"/>
  <c r="BK12" i="1" s="1"/>
  <c r="BI12" i="1"/>
  <c r="BL12" i="1" s="1"/>
  <c r="BH13" i="1"/>
  <c r="BK13" i="1" s="1"/>
  <c r="BI13" i="1"/>
  <c r="BL13" i="1" s="1"/>
  <c r="BH14" i="1"/>
  <c r="BK14" i="1" s="1"/>
  <c r="BI14" i="1"/>
  <c r="BL14" i="1" s="1"/>
  <c r="BH15" i="1"/>
  <c r="BK15" i="1" s="1"/>
  <c r="BI15" i="1"/>
  <c r="BL15" i="1" s="1"/>
  <c r="BH16" i="1"/>
  <c r="BK16" i="1" s="1"/>
  <c r="BI16" i="1"/>
  <c r="BL16" i="1" s="1"/>
  <c r="BH17" i="1"/>
  <c r="BK17" i="1" s="1"/>
  <c r="BI17" i="1"/>
  <c r="BL17" i="1" s="1"/>
  <c r="BI3" i="1"/>
  <c r="BL3" i="1" s="1"/>
  <c r="BH3" i="1"/>
  <c r="BK3" i="1" s="1"/>
  <c r="H4" i="1"/>
  <c r="K4" i="1" s="1"/>
  <c r="I4" i="1"/>
  <c r="L4" i="1" s="1"/>
  <c r="H5" i="1"/>
  <c r="I5" i="1"/>
  <c r="L5" i="1" s="1"/>
  <c r="H6" i="1"/>
  <c r="K6" i="1" s="1"/>
  <c r="I6" i="1"/>
  <c r="L6" i="1" s="1"/>
  <c r="H7" i="1"/>
  <c r="K7" i="1" s="1"/>
  <c r="I7" i="1"/>
  <c r="L7" i="1" s="1"/>
  <c r="H8" i="1"/>
  <c r="I8" i="1"/>
  <c r="L8" i="1" s="1"/>
  <c r="H9" i="1"/>
  <c r="K9" i="1" s="1"/>
  <c r="I9" i="1"/>
  <c r="L9" i="1" s="1"/>
  <c r="H10" i="1"/>
  <c r="K10" i="1" s="1"/>
  <c r="I10" i="1"/>
  <c r="L10" i="1" s="1"/>
  <c r="H11" i="1"/>
  <c r="K11" i="1" s="1"/>
  <c r="I11" i="1"/>
  <c r="L11" i="1" s="1"/>
  <c r="H12" i="1"/>
  <c r="K12" i="1" s="1"/>
  <c r="I12" i="1"/>
  <c r="L12" i="1" s="1"/>
  <c r="H13" i="1"/>
  <c r="K13" i="1" s="1"/>
  <c r="I13" i="1"/>
  <c r="L13" i="1" s="1"/>
  <c r="H14" i="1"/>
  <c r="K14" i="1" s="1"/>
  <c r="I14" i="1"/>
  <c r="L14" i="1" s="1"/>
  <c r="H15" i="1"/>
  <c r="K15" i="1" s="1"/>
  <c r="I15" i="1"/>
  <c r="L15" i="1" s="1"/>
  <c r="H16" i="1"/>
  <c r="K16" i="1" s="1"/>
  <c r="I16" i="1"/>
  <c r="L16" i="1" s="1"/>
  <c r="H17" i="1"/>
  <c r="K17" i="1" s="1"/>
  <c r="I17" i="1"/>
  <c r="L17" i="1" s="1"/>
  <c r="I3" i="1"/>
  <c r="L3" i="1" s="1"/>
  <c r="BL18" i="1" l="1"/>
  <c r="BK18" i="1"/>
  <c r="AA18" i="1"/>
  <c r="AB18" i="1"/>
  <c r="L18" i="1"/>
  <c r="BX18" i="1"/>
  <c r="BW18" i="1"/>
  <c r="K18" i="1"/>
</calcChain>
</file>

<file path=xl/sharedStrings.xml><?xml version="1.0" encoding="utf-8"?>
<sst xmlns="http://schemas.openxmlformats.org/spreadsheetml/2006/main" count="162" uniqueCount="43">
  <si>
    <t>Peak date</t>
  </si>
  <si>
    <t>GEE</t>
  </si>
  <si>
    <t>R_nls</t>
  </si>
  <si>
    <t>R_TIMESAT_harmonic</t>
  </si>
  <si>
    <t>point</t>
  </si>
  <si>
    <t>planting date/start of season</t>
  </si>
  <si>
    <t>harvest date/end of season</t>
  </si>
  <si>
    <t>quarter period/comparable quarter period</t>
  </si>
  <si>
    <t>error_R_nls</t>
  </si>
  <si>
    <t>error_TIMESAT_harmonic</t>
  </si>
  <si>
    <t>R_TIMESAT_SG</t>
  </si>
  <si>
    <t>error_TIMESAT_SG</t>
  </si>
  <si>
    <t>R_TIMESAT_SG_nonsmooth</t>
  </si>
  <si>
    <t>R_TIMESAT_harmonic_nonsmooth</t>
  </si>
  <si>
    <t>estimated planting date</t>
  </si>
  <si>
    <t>estimated harvest date</t>
  </si>
  <si>
    <t>risingLimb_start_DOY</t>
  </si>
  <si>
    <t>risingLimb_end_DOY</t>
  </si>
  <si>
    <t>fallingLimb_start_DOY</t>
  </si>
  <si>
    <t>fallingLimb_end_DOY</t>
  </si>
  <si>
    <t>1harmonic: fittingStartDay</t>
  </si>
  <si>
    <t>1harmonic: fittingEndDay</t>
  </si>
  <si>
    <t>3harmonic: fittingStartDay</t>
  </si>
  <si>
    <t>3harmonic: fittingEndDay</t>
  </si>
  <si>
    <t>SG</t>
  </si>
  <si>
    <t>1harmonic_nls</t>
  </si>
  <si>
    <t>3harmonic_TIMESAT</t>
  </si>
  <si>
    <t>error SG</t>
  </si>
  <si>
    <t>error 1harmonic_nls</t>
  </si>
  <si>
    <t>error 3harmonic_TIMESAT</t>
  </si>
  <si>
    <t>'2016-09-01'</t>
  </si>
  <si>
    <t>'2017-02-01'</t>
  </si>
  <si>
    <t>'2017-07-01'</t>
  </si>
  <si>
    <t>SG fitting window size</t>
  </si>
  <si>
    <t>2016-09-15'</t>
  </si>
  <si>
    <t>2016-09-01'</t>
  </si>
  <si>
    <t>2016-10-01'</t>
  </si>
  <si>
    <t>'2016-10-15'</t>
  </si>
  <si>
    <t>'2017-03-01'</t>
  </si>
  <si>
    <t>'2016-10-01'</t>
  </si>
  <si>
    <t>2017-03-01'</t>
  </si>
  <si>
    <t>2016-11-01'</t>
  </si>
  <si>
    <t>2017-04-01'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</si>
</sst>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Date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old_summary!$B$2</c:f>
              <c:strCache>
                <c:ptCount val="1"/>
                <c:pt idx="0">
                  <c:v>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old_summary!$B$3:$B$17</c:f>
              <c:numCache>
                <c:formatCode>General</c:formatCode>
                <c:ptCount val="15"/>
                <c:pt idx="0">
                  <c:v>126</c:v>
                </c:pt>
                <c:pt idx="1">
                  <c:v>180</c:v>
                </c:pt>
                <c:pt idx="2">
                  <c:v>135</c:v>
                </c:pt>
                <c:pt idx="3">
                  <c:v>158</c:v>
                </c:pt>
                <c:pt idx="4">
                  <c:v>144</c:v>
                </c:pt>
                <c:pt idx="5">
                  <c:v>149</c:v>
                </c:pt>
                <c:pt idx="6">
                  <c:v>157</c:v>
                </c:pt>
                <c:pt idx="7">
                  <c:v>131</c:v>
                </c:pt>
                <c:pt idx="8">
                  <c:v>163</c:v>
                </c:pt>
                <c:pt idx="9">
                  <c:v>161</c:v>
                </c:pt>
                <c:pt idx="10">
                  <c:v>250</c:v>
                </c:pt>
                <c:pt idx="11">
                  <c:v>194</c:v>
                </c:pt>
                <c:pt idx="12">
                  <c:v>163</c:v>
                </c:pt>
                <c:pt idx="13">
                  <c:v>173</c:v>
                </c:pt>
                <c:pt idx="14">
                  <c:v>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9-4B09-9EAC-213A8A0538C7}"/>
            </c:ext>
          </c:extLst>
        </c:ser>
        <c:ser>
          <c:idx val="1"/>
          <c:order val="1"/>
          <c:tx>
            <c:strRef>
              <c:f>old_summary!$C$2</c:f>
              <c:strCache>
                <c:ptCount val="1"/>
                <c:pt idx="0">
                  <c:v>R_nls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old_summary!$C$3:$C$17</c:f>
              <c:numCache>
                <c:formatCode>General</c:formatCode>
                <c:ptCount val="15"/>
                <c:pt idx="0">
                  <c:v>144</c:v>
                </c:pt>
                <c:pt idx="1">
                  <c:v>157</c:v>
                </c:pt>
                <c:pt idx="2">
                  <c:v>127</c:v>
                </c:pt>
                <c:pt idx="3">
                  <c:v>144</c:v>
                </c:pt>
                <c:pt idx="4">
                  <c:v>137</c:v>
                </c:pt>
                <c:pt idx="5">
                  <c:v>144</c:v>
                </c:pt>
                <c:pt idx="6">
                  <c:v>151</c:v>
                </c:pt>
                <c:pt idx="7">
                  <c:v>132</c:v>
                </c:pt>
                <c:pt idx="8">
                  <c:v>152</c:v>
                </c:pt>
                <c:pt idx="9">
                  <c:v>153</c:v>
                </c:pt>
                <c:pt idx="10">
                  <c:v>240</c:v>
                </c:pt>
                <c:pt idx="11">
                  <c:v>187</c:v>
                </c:pt>
                <c:pt idx="12">
                  <c:v>153</c:v>
                </c:pt>
                <c:pt idx="13">
                  <c:v>158</c:v>
                </c:pt>
                <c:pt idx="14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9-4B09-9EAC-213A8A0538C7}"/>
            </c:ext>
          </c:extLst>
        </c:ser>
        <c:ser>
          <c:idx val="2"/>
          <c:order val="2"/>
          <c:tx>
            <c:strRef>
              <c:f>old_summary!$D$2</c:f>
              <c:strCache>
                <c:ptCount val="1"/>
                <c:pt idx="0">
                  <c:v>R_TIMESAT_harmonic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old_summary!$D$3:$D$17</c:f>
              <c:numCache>
                <c:formatCode>General</c:formatCode>
                <c:ptCount val="15"/>
                <c:pt idx="0">
                  <c:v>124</c:v>
                </c:pt>
                <c:pt idx="1">
                  <c:v>160</c:v>
                </c:pt>
                <c:pt idx="2">
                  <c:v>127</c:v>
                </c:pt>
                <c:pt idx="3">
                  <c:v>146</c:v>
                </c:pt>
                <c:pt idx="4">
                  <c:v>140</c:v>
                </c:pt>
                <c:pt idx="5">
                  <c:v>143</c:v>
                </c:pt>
                <c:pt idx="6">
                  <c:v>152</c:v>
                </c:pt>
                <c:pt idx="7">
                  <c:v>131</c:v>
                </c:pt>
                <c:pt idx="8">
                  <c:v>153</c:v>
                </c:pt>
                <c:pt idx="9">
                  <c:v>153</c:v>
                </c:pt>
                <c:pt idx="10">
                  <c:v>235</c:v>
                </c:pt>
                <c:pt idx="11">
                  <c:v>186</c:v>
                </c:pt>
                <c:pt idx="12">
                  <c:v>158</c:v>
                </c:pt>
                <c:pt idx="13">
                  <c:v>159</c:v>
                </c:pt>
                <c:pt idx="14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9-4B09-9EAC-213A8A0538C7}"/>
            </c:ext>
          </c:extLst>
        </c:ser>
        <c:ser>
          <c:idx val="3"/>
          <c:order val="3"/>
          <c:tx>
            <c:strRef>
              <c:f>old_summary!$E$2</c:f>
              <c:strCache>
                <c:ptCount val="1"/>
                <c:pt idx="0">
                  <c:v>R_TIMESAT_SG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old_summary!$E$3:$E$17</c:f>
              <c:numCache>
                <c:formatCode>General</c:formatCode>
                <c:ptCount val="15"/>
                <c:pt idx="0">
                  <c:v>119</c:v>
                </c:pt>
                <c:pt idx="1">
                  <c:v>163</c:v>
                </c:pt>
                <c:pt idx="2">
                  <c:v>127</c:v>
                </c:pt>
                <c:pt idx="3">
                  <c:v>143</c:v>
                </c:pt>
                <c:pt idx="4">
                  <c:v>138</c:v>
                </c:pt>
                <c:pt idx="5">
                  <c:v>139</c:v>
                </c:pt>
                <c:pt idx="6">
                  <c:v>168</c:v>
                </c:pt>
                <c:pt idx="7">
                  <c:v>126</c:v>
                </c:pt>
                <c:pt idx="8">
                  <c:v>154</c:v>
                </c:pt>
                <c:pt idx="9">
                  <c:v>160</c:v>
                </c:pt>
                <c:pt idx="10">
                  <c:v>238</c:v>
                </c:pt>
                <c:pt idx="11">
                  <c:v>179</c:v>
                </c:pt>
                <c:pt idx="12">
                  <c:v>170</c:v>
                </c:pt>
                <c:pt idx="13">
                  <c:v>162</c:v>
                </c:pt>
                <c:pt idx="14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3-48E7-AD70-957F1F54377A}"/>
            </c:ext>
          </c:extLst>
        </c:ser>
        <c:ser>
          <c:idx val="4"/>
          <c:order val="4"/>
          <c:tx>
            <c:strRef>
              <c:f>old_summary!$F$2</c:f>
              <c:strCache>
                <c:ptCount val="1"/>
                <c:pt idx="0">
                  <c:v>R_TIMESAT_SG_nonsmooth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old_summary!$F$3:$F$17</c:f>
              <c:numCache>
                <c:formatCode>General</c:formatCode>
                <c:ptCount val="15"/>
                <c:pt idx="0">
                  <c:v>120</c:v>
                </c:pt>
                <c:pt idx="1">
                  <c:v>166</c:v>
                </c:pt>
                <c:pt idx="2">
                  <c:v>135</c:v>
                </c:pt>
                <c:pt idx="3">
                  <c:v>144</c:v>
                </c:pt>
                <c:pt idx="4">
                  <c:v>136</c:v>
                </c:pt>
                <c:pt idx="5">
                  <c:v>137</c:v>
                </c:pt>
                <c:pt idx="6">
                  <c:v>154</c:v>
                </c:pt>
                <c:pt idx="7">
                  <c:v>120</c:v>
                </c:pt>
                <c:pt idx="8">
                  <c:v>156</c:v>
                </c:pt>
                <c:pt idx="9">
                  <c:v>161</c:v>
                </c:pt>
                <c:pt idx="10">
                  <c:v>244</c:v>
                </c:pt>
                <c:pt idx="11">
                  <c:v>189</c:v>
                </c:pt>
                <c:pt idx="12">
                  <c:v>154</c:v>
                </c:pt>
                <c:pt idx="13">
                  <c:v>158</c:v>
                </c:pt>
                <c:pt idx="14">
                  <c:v>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D-401B-B4DA-364BF3AA8BCA}"/>
            </c:ext>
          </c:extLst>
        </c:ser>
        <c:ser>
          <c:idx val="5"/>
          <c:order val="5"/>
          <c:tx>
            <c:strRef>
              <c:f>old_summary!$G$2</c:f>
              <c:strCache>
                <c:ptCount val="1"/>
                <c:pt idx="0">
                  <c:v>R_TIMESAT_harmonic_nonsmooth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old_summary!$G$3:$G$17</c:f>
              <c:numCache>
                <c:formatCode>General</c:formatCode>
                <c:ptCount val="15"/>
                <c:pt idx="0">
                  <c:v>119</c:v>
                </c:pt>
                <c:pt idx="1">
                  <c:v>162</c:v>
                </c:pt>
                <c:pt idx="2">
                  <c:v>133</c:v>
                </c:pt>
                <c:pt idx="3">
                  <c:v>151</c:v>
                </c:pt>
                <c:pt idx="4">
                  <c:v>145</c:v>
                </c:pt>
                <c:pt idx="5">
                  <c:v>152</c:v>
                </c:pt>
                <c:pt idx="6">
                  <c:v>151</c:v>
                </c:pt>
                <c:pt idx="7">
                  <c:v>124</c:v>
                </c:pt>
                <c:pt idx="8">
                  <c:v>161</c:v>
                </c:pt>
                <c:pt idx="9">
                  <c:v>153</c:v>
                </c:pt>
                <c:pt idx="10">
                  <c:v>267</c:v>
                </c:pt>
                <c:pt idx="11">
                  <c:v>186</c:v>
                </c:pt>
                <c:pt idx="12">
                  <c:v>157</c:v>
                </c:pt>
                <c:pt idx="13">
                  <c:v>152</c:v>
                </c:pt>
                <c:pt idx="14">
                  <c:v>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3D-401B-B4DA-364BF3AA8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08240"/>
        <c:axId val="413609224"/>
      </c:scatterChart>
      <c:valAx>
        <c:axId val="4136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09224"/>
        <c:crosses val="autoZero"/>
        <c:crossBetween val="midCat"/>
      </c:valAx>
      <c:valAx>
        <c:axId val="4136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0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Planting/ start of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old_summary!$BD$2</c:f>
              <c:strCache>
                <c:ptCount val="1"/>
                <c:pt idx="0">
                  <c:v>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old_summary!$BC$3:$BC$17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old_summary!$BD$3:$BD$17</c:f>
              <c:numCache>
                <c:formatCode>General</c:formatCode>
                <c:ptCount val="15"/>
                <c:pt idx="0">
                  <c:v>56</c:v>
                </c:pt>
                <c:pt idx="1">
                  <c:v>85</c:v>
                </c:pt>
                <c:pt idx="2">
                  <c:v>65</c:v>
                </c:pt>
                <c:pt idx="3">
                  <c:v>74</c:v>
                </c:pt>
                <c:pt idx="4">
                  <c:v>74</c:v>
                </c:pt>
                <c:pt idx="5">
                  <c:v>65</c:v>
                </c:pt>
                <c:pt idx="6">
                  <c:v>91</c:v>
                </c:pt>
                <c:pt idx="7">
                  <c:v>61</c:v>
                </c:pt>
                <c:pt idx="8">
                  <c:v>97</c:v>
                </c:pt>
                <c:pt idx="9">
                  <c:v>95</c:v>
                </c:pt>
                <c:pt idx="10">
                  <c:v>180</c:v>
                </c:pt>
                <c:pt idx="11">
                  <c:v>138</c:v>
                </c:pt>
                <c:pt idx="12">
                  <c:v>93</c:v>
                </c:pt>
                <c:pt idx="13">
                  <c:v>134</c:v>
                </c:pt>
                <c:pt idx="14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07-4D0E-AE6C-72562C3B69D3}"/>
            </c:ext>
          </c:extLst>
        </c:ser>
        <c:ser>
          <c:idx val="1"/>
          <c:order val="1"/>
          <c:tx>
            <c:strRef>
              <c:f>old_summary!$BE$2</c:f>
              <c:strCache>
                <c:ptCount val="1"/>
                <c:pt idx="0">
                  <c:v>R_nls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old_summary!$BC$3:$BC$17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old_summary!$BE$3:$BE$17</c:f>
              <c:numCache>
                <c:formatCode>General</c:formatCode>
                <c:ptCount val="15"/>
                <c:pt idx="0">
                  <c:v>73</c:v>
                </c:pt>
                <c:pt idx="1">
                  <c:v>99</c:v>
                </c:pt>
                <c:pt idx="2">
                  <c:v>68</c:v>
                </c:pt>
                <c:pt idx="3">
                  <c:v>84</c:v>
                </c:pt>
                <c:pt idx="4">
                  <c:v>77</c:v>
                </c:pt>
                <c:pt idx="5">
                  <c:v>73</c:v>
                </c:pt>
                <c:pt idx="6">
                  <c:v>100</c:v>
                </c:pt>
                <c:pt idx="7">
                  <c:v>63</c:v>
                </c:pt>
                <c:pt idx="8">
                  <c:v>92</c:v>
                </c:pt>
                <c:pt idx="9">
                  <c:v>98</c:v>
                </c:pt>
                <c:pt idx="10">
                  <c:v>162</c:v>
                </c:pt>
                <c:pt idx="11">
                  <c:v>120</c:v>
                </c:pt>
                <c:pt idx="12">
                  <c:v>88</c:v>
                </c:pt>
                <c:pt idx="13">
                  <c:v>77</c:v>
                </c:pt>
                <c:pt idx="14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07-4D0E-AE6C-72562C3B69D3}"/>
            </c:ext>
          </c:extLst>
        </c:ser>
        <c:ser>
          <c:idx val="2"/>
          <c:order val="2"/>
          <c:tx>
            <c:strRef>
              <c:f>old_summary!$BF$2</c:f>
              <c:strCache>
                <c:ptCount val="1"/>
                <c:pt idx="0">
                  <c:v>R_TIMESAT_harmonic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old_summary!$BC$3:$BC$17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old_summary!$BF$3:$BF$17</c:f>
              <c:numCache>
                <c:formatCode>General</c:formatCode>
                <c:ptCount val="15"/>
                <c:pt idx="0">
                  <c:v>60</c:v>
                </c:pt>
                <c:pt idx="1">
                  <c:v>98</c:v>
                </c:pt>
                <c:pt idx="2">
                  <c:v>73</c:v>
                </c:pt>
                <c:pt idx="3">
                  <c:v>93</c:v>
                </c:pt>
                <c:pt idx="4">
                  <c:v>80</c:v>
                </c:pt>
                <c:pt idx="5">
                  <c:v>76</c:v>
                </c:pt>
                <c:pt idx="6">
                  <c:v>107</c:v>
                </c:pt>
                <c:pt idx="7">
                  <c:v>68</c:v>
                </c:pt>
                <c:pt idx="8">
                  <c:v>95</c:v>
                </c:pt>
                <c:pt idx="9">
                  <c:v>100</c:v>
                </c:pt>
                <c:pt idx="10">
                  <c:v>162</c:v>
                </c:pt>
                <c:pt idx="11">
                  <c:v>120</c:v>
                </c:pt>
                <c:pt idx="12">
                  <c:v>68</c:v>
                </c:pt>
                <c:pt idx="13">
                  <c:v>108</c:v>
                </c:pt>
                <c:pt idx="14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07-4D0E-AE6C-72562C3B69D3}"/>
            </c:ext>
          </c:extLst>
        </c:ser>
        <c:ser>
          <c:idx val="3"/>
          <c:order val="3"/>
          <c:tx>
            <c:strRef>
              <c:f>old_summary!$BG$2</c:f>
              <c:strCache>
                <c:ptCount val="1"/>
                <c:pt idx="0">
                  <c:v>R_TIMESAT_SG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old_summary!$BC$3:$BC$17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old_summary!$BG$3:$BG$17</c:f>
              <c:numCache>
                <c:formatCode>General</c:formatCode>
                <c:ptCount val="15"/>
                <c:pt idx="0">
                  <c:v>62</c:v>
                </c:pt>
                <c:pt idx="1">
                  <c:v>117</c:v>
                </c:pt>
                <c:pt idx="2">
                  <c:v>72</c:v>
                </c:pt>
                <c:pt idx="3">
                  <c:v>96</c:v>
                </c:pt>
                <c:pt idx="4">
                  <c:v>76</c:v>
                </c:pt>
                <c:pt idx="5">
                  <c:v>80</c:v>
                </c:pt>
                <c:pt idx="6">
                  <c:v>84</c:v>
                </c:pt>
                <c:pt idx="7">
                  <c:v>69</c:v>
                </c:pt>
                <c:pt idx="8">
                  <c:v>86</c:v>
                </c:pt>
                <c:pt idx="9">
                  <c:v>96</c:v>
                </c:pt>
                <c:pt idx="10">
                  <c:v>161</c:v>
                </c:pt>
                <c:pt idx="11">
                  <c:v>133</c:v>
                </c:pt>
                <c:pt idx="12">
                  <c:v>66</c:v>
                </c:pt>
                <c:pt idx="13">
                  <c:v>85</c:v>
                </c:pt>
                <c:pt idx="14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3-40DB-9060-95EC7F151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56416"/>
        <c:axId val="528455760"/>
      </c:scatterChart>
      <c:valAx>
        <c:axId val="5284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55760"/>
        <c:crosses val="autoZero"/>
        <c:crossBetween val="midCat"/>
      </c:valAx>
      <c:valAx>
        <c:axId val="5284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5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harvest/</a:t>
            </a:r>
            <a:r>
              <a:rPr lang="en-US" baseline="0"/>
              <a:t> end of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old_summary!$BP$2</c:f>
              <c:strCache>
                <c:ptCount val="1"/>
                <c:pt idx="0">
                  <c:v>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old_summary!$BO$3:$BO$17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old_summary!$BP$3:$BP$17</c:f>
              <c:numCache>
                <c:formatCode>General</c:formatCode>
                <c:ptCount val="15"/>
                <c:pt idx="0">
                  <c:v>166</c:v>
                </c:pt>
                <c:pt idx="1">
                  <c:v>233</c:v>
                </c:pt>
                <c:pt idx="2">
                  <c:v>175</c:v>
                </c:pt>
                <c:pt idx="3">
                  <c:v>206</c:v>
                </c:pt>
                <c:pt idx="4">
                  <c:v>184</c:v>
                </c:pt>
                <c:pt idx="5">
                  <c:v>197</c:v>
                </c:pt>
                <c:pt idx="6">
                  <c:v>195</c:v>
                </c:pt>
                <c:pt idx="7">
                  <c:v>171</c:v>
                </c:pt>
                <c:pt idx="8">
                  <c:v>201</c:v>
                </c:pt>
                <c:pt idx="9">
                  <c:v>199</c:v>
                </c:pt>
                <c:pt idx="10">
                  <c:v>290</c:v>
                </c:pt>
                <c:pt idx="11">
                  <c:v>226</c:v>
                </c:pt>
                <c:pt idx="12">
                  <c:v>203</c:v>
                </c:pt>
                <c:pt idx="13">
                  <c:v>195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5-4F2A-8306-2EC07DD55FDB}"/>
            </c:ext>
          </c:extLst>
        </c:ser>
        <c:ser>
          <c:idx val="1"/>
          <c:order val="1"/>
          <c:tx>
            <c:strRef>
              <c:f>old_summary!$BQ$2</c:f>
              <c:strCache>
                <c:ptCount val="1"/>
                <c:pt idx="0">
                  <c:v>R_nls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old_summary!$BO$3:$BO$17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old_summary!$BQ$3:$BQ$17</c:f>
              <c:numCache>
                <c:formatCode>General</c:formatCode>
                <c:ptCount val="15"/>
                <c:pt idx="0">
                  <c:v>193</c:v>
                </c:pt>
                <c:pt idx="1">
                  <c:v>213</c:v>
                </c:pt>
                <c:pt idx="2">
                  <c:v>181</c:v>
                </c:pt>
                <c:pt idx="3">
                  <c:v>188</c:v>
                </c:pt>
                <c:pt idx="4">
                  <c:v>186</c:v>
                </c:pt>
                <c:pt idx="5">
                  <c:v>193</c:v>
                </c:pt>
                <c:pt idx="6">
                  <c:v>206</c:v>
                </c:pt>
                <c:pt idx="7">
                  <c:v>190</c:v>
                </c:pt>
                <c:pt idx="8">
                  <c:v>202</c:v>
                </c:pt>
                <c:pt idx="9">
                  <c:v>204</c:v>
                </c:pt>
                <c:pt idx="10">
                  <c:v>313</c:v>
                </c:pt>
                <c:pt idx="11">
                  <c:v>232</c:v>
                </c:pt>
                <c:pt idx="12">
                  <c:v>207</c:v>
                </c:pt>
                <c:pt idx="13">
                  <c:v>210</c:v>
                </c:pt>
                <c:pt idx="14">
                  <c:v>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35-4F2A-8306-2EC07DD55FDB}"/>
            </c:ext>
          </c:extLst>
        </c:ser>
        <c:ser>
          <c:idx val="2"/>
          <c:order val="2"/>
          <c:tx>
            <c:strRef>
              <c:f>old_summary!$BR$2</c:f>
              <c:strCache>
                <c:ptCount val="1"/>
                <c:pt idx="0">
                  <c:v>R_TIMESAT_harmonic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old_summary!$BO$3:$BO$17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old_summary!$BR$3:$BR$17</c:f>
              <c:numCache>
                <c:formatCode>General</c:formatCode>
                <c:ptCount val="15"/>
                <c:pt idx="0">
                  <c:v>185</c:v>
                </c:pt>
                <c:pt idx="1">
                  <c:v>209</c:v>
                </c:pt>
                <c:pt idx="2">
                  <c:v>183</c:v>
                </c:pt>
                <c:pt idx="3">
                  <c:v>188</c:v>
                </c:pt>
                <c:pt idx="4">
                  <c:v>186</c:v>
                </c:pt>
                <c:pt idx="5">
                  <c:v>189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202</c:v>
                </c:pt>
                <c:pt idx="10">
                  <c:v>318</c:v>
                </c:pt>
                <c:pt idx="11">
                  <c:v>240</c:v>
                </c:pt>
                <c:pt idx="12">
                  <c:v>207</c:v>
                </c:pt>
                <c:pt idx="13">
                  <c:v>208</c:v>
                </c:pt>
                <c:pt idx="14">
                  <c:v>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35-4F2A-8306-2EC07DD55FDB}"/>
            </c:ext>
          </c:extLst>
        </c:ser>
        <c:ser>
          <c:idx val="3"/>
          <c:order val="3"/>
          <c:tx>
            <c:strRef>
              <c:f>old_summary!$BS$2</c:f>
              <c:strCache>
                <c:ptCount val="1"/>
                <c:pt idx="0">
                  <c:v>R_TIMESAT_SG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old_summary!$BO$3:$BO$17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old_summary!$BS$3:$BS$17</c:f>
              <c:numCache>
                <c:formatCode>General</c:formatCode>
                <c:ptCount val="15"/>
                <c:pt idx="0">
                  <c:v>207</c:v>
                </c:pt>
                <c:pt idx="1">
                  <c:v>202</c:v>
                </c:pt>
                <c:pt idx="2">
                  <c:v>190</c:v>
                </c:pt>
                <c:pt idx="3">
                  <c:v>192</c:v>
                </c:pt>
                <c:pt idx="4">
                  <c:v>200</c:v>
                </c:pt>
                <c:pt idx="5">
                  <c:v>201</c:v>
                </c:pt>
                <c:pt idx="6">
                  <c:v>221</c:v>
                </c:pt>
                <c:pt idx="7">
                  <c:v>201</c:v>
                </c:pt>
                <c:pt idx="8">
                  <c:v>197</c:v>
                </c:pt>
                <c:pt idx="9">
                  <c:v>218</c:v>
                </c:pt>
                <c:pt idx="10">
                  <c:v>319</c:v>
                </c:pt>
                <c:pt idx="11">
                  <c:v>230</c:v>
                </c:pt>
                <c:pt idx="12">
                  <c:v>215</c:v>
                </c:pt>
                <c:pt idx="13">
                  <c:v>213</c:v>
                </c:pt>
                <c:pt idx="14">
                  <c:v>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1-40B8-B3D9-D1F89C84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1560"/>
        <c:axId val="407221888"/>
      </c:scatterChart>
      <c:valAx>
        <c:axId val="40722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21888"/>
        <c:crosses val="autoZero"/>
        <c:crossBetween val="midCat"/>
      </c:valAx>
      <c:valAx>
        <c:axId val="4072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2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old_summary!$R$2</c:f>
              <c:strCache>
                <c:ptCount val="1"/>
                <c:pt idx="0">
                  <c:v>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old_summary!$R$3:$R$17</c:f>
              <c:numCache>
                <c:formatCode>General</c:formatCode>
                <c:ptCount val="15"/>
                <c:pt idx="0">
                  <c:v>40</c:v>
                </c:pt>
                <c:pt idx="1">
                  <c:v>54</c:v>
                </c:pt>
                <c:pt idx="2">
                  <c:v>40</c:v>
                </c:pt>
                <c:pt idx="3">
                  <c:v>48</c:v>
                </c:pt>
                <c:pt idx="4">
                  <c:v>40</c:v>
                </c:pt>
                <c:pt idx="5">
                  <c:v>48</c:v>
                </c:pt>
                <c:pt idx="6">
                  <c:v>38</c:v>
                </c:pt>
                <c:pt idx="7">
                  <c:v>40</c:v>
                </c:pt>
                <c:pt idx="8">
                  <c:v>38</c:v>
                </c:pt>
                <c:pt idx="9">
                  <c:v>38</c:v>
                </c:pt>
                <c:pt idx="10">
                  <c:v>40</c:v>
                </c:pt>
                <c:pt idx="11">
                  <c:v>32</c:v>
                </c:pt>
                <c:pt idx="12">
                  <c:v>40</c:v>
                </c:pt>
                <c:pt idx="13">
                  <c:v>22</c:v>
                </c:pt>
                <c:pt idx="14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E-43E9-9745-F9EB0C438213}"/>
            </c:ext>
          </c:extLst>
        </c:ser>
        <c:ser>
          <c:idx val="1"/>
          <c:order val="1"/>
          <c:tx>
            <c:strRef>
              <c:f>old_summary!$S$2</c:f>
              <c:strCache>
                <c:ptCount val="1"/>
                <c:pt idx="0">
                  <c:v>R_nls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old_summary!$S$3:$S$17</c:f>
              <c:numCache>
                <c:formatCode>General</c:formatCode>
                <c:ptCount val="15"/>
                <c:pt idx="0">
                  <c:v>47</c:v>
                </c:pt>
                <c:pt idx="1">
                  <c:v>37</c:v>
                </c:pt>
                <c:pt idx="2">
                  <c:v>38</c:v>
                </c:pt>
                <c:pt idx="3">
                  <c:v>38</c:v>
                </c:pt>
                <c:pt idx="4">
                  <c:v>39</c:v>
                </c:pt>
                <c:pt idx="5">
                  <c:v>47</c:v>
                </c:pt>
                <c:pt idx="6">
                  <c:v>30</c:v>
                </c:pt>
                <c:pt idx="7">
                  <c:v>44</c:v>
                </c:pt>
                <c:pt idx="8">
                  <c:v>39</c:v>
                </c:pt>
                <c:pt idx="9">
                  <c:v>39</c:v>
                </c:pt>
                <c:pt idx="10">
                  <c:v>43</c:v>
                </c:pt>
                <c:pt idx="11">
                  <c:v>28</c:v>
                </c:pt>
                <c:pt idx="12">
                  <c:v>43</c:v>
                </c:pt>
                <c:pt idx="13">
                  <c:v>37</c:v>
                </c:pt>
                <c:pt idx="14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E-43E9-9745-F9EB0C438213}"/>
            </c:ext>
          </c:extLst>
        </c:ser>
        <c:ser>
          <c:idx val="2"/>
          <c:order val="2"/>
          <c:tx>
            <c:strRef>
              <c:f>old_summary!$T$2</c:f>
              <c:strCache>
                <c:ptCount val="1"/>
                <c:pt idx="0">
                  <c:v>R_TIMESAT_harmonic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old_summary!$T$3:$T$17</c:f>
              <c:numCache>
                <c:formatCode>General</c:formatCode>
                <c:ptCount val="15"/>
                <c:pt idx="0">
                  <c:v>36</c:v>
                </c:pt>
                <c:pt idx="1">
                  <c:v>31</c:v>
                </c:pt>
                <c:pt idx="2">
                  <c:v>38</c:v>
                </c:pt>
                <c:pt idx="3">
                  <c:v>35</c:v>
                </c:pt>
                <c:pt idx="4">
                  <c:v>45</c:v>
                </c:pt>
                <c:pt idx="5">
                  <c:v>46</c:v>
                </c:pt>
                <c:pt idx="6">
                  <c:v>31</c:v>
                </c:pt>
                <c:pt idx="7">
                  <c:v>40</c:v>
                </c:pt>
                <c:pt idx="8">
                  <c:v>43</c:v>
                </c:pt>
                <c:pt idx="9">
                  <c:v>43</c:v>
                </c:pt>
                <c:pt idx="10">
                  <c:v>41</c:v>
                </c:pt>
                <c:pt idx="11">
                  <c:v>27</c:v>
                </c:pt>
                <c:pt idx="12">
                  <c:v>53</c:v>
                </c:pt>
                <c:pt idx="13">
                  <c:v>34</c:v>
                </c:pt>
                <c:pt idx="14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EE-43E9-9745-F9EB0C438213}"/>
            </c:ext>
          </c:extLst>
        </c:ser>
        <c:ser>
          <c:idx val="3"/>
          <c:order val="3"/>
          <c:tx>
            <c:strRef>
              <c:f>old_summary!$U$2</c:f>
              <c:strCache>
                <c:ptCount val="1"/>
                <c:pt idx="0">
                  <c:v>R_TIMESAT_SG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old_summary!$U$3:$U$17</c:f>
              <c:numCache>
                <c:formatCode>General</c:formatCode>
                <c:ptCount val="15"/>
                <c:pt idx="0">
                  <c:v>34</c:v>
                </c:pt>
                <c:pt idx="1">
                  <c:v>32</c:v>
                </c:pt>
                <c:pt idx="2">
                  <c:v>42</c:v>
                </c:pt>
                <c:pt idx="3">
                  <c:v>34</c:v>
                </c:pt>
                <c:pt idx="4">
                  <c:v>43</c:v>
                </c:pt>
                <c:pt idx="5">
                  <c:v>48</c:v>
                </c:pt>
                <c:pt idx="6">
                  <c:v>38</c:v>
                </c:pt>
                <c:pt idx="7">
                  <c:v>41</c:v>
                </c:pt>
                <c:pt idx="8">
                  <c:v>51</c:v>
                </c:pt>
                <c:pt idx="9">
                  <c:v>50</c:v>
                </c:pt>
                <c:pt idx="10">
                  <c:v>39</c:v>
                </c:pt>
                <c:pt idx="11">
                  <c:v>24</c:v>
                </c:pt>
                <c:pt idx="12">
                  <c:v>60</c:v>
                </c:pt>
                <c:pt idx="13">
                  <c:v>35</c:v>
                </c:pt>
                <c:pt idx="14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1-4D51-8F5E-89CD84E73D54}"/>
            </c:ext>
          </c:extLst>
        </c:ser>
        <c:ser>
          <c:idx val="4"/>
          <c:order val="4"/>
          <c:tx>
            <c:strRef>
              <c:f>old_summary!$V$2</c:f>
              <c:strCache>
                <c:ptCount val="1"/>
                <c:pt idx="0">
                  <c:v>R_TIMESAT_SG_nonsmooth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old_summary!$V$3:$V$17</c:f>
              <c:numCache>
                <c:formatCode>General</c:formatCode>
                <c:ptCount val="15"/>
                <c:pt idx="0">
                  <c:v>35</c:v>
                </c:pt>
                <c:pt idx="1">
                  <c:v>25</c:v>
                </c:pt>
                <c:pt idx="2">
                  <c:v>42</c:v>
                </c:pt>
                <c:pt idx="3">
                  <c:v>55</c:v>
                </c:pt>
                <c:pt idx="4">
                  <c:v>35</c:v>
                </c:pt>
                <c:pt idx="5">
                  <c:v>43</c:v>
                </c:pt>
                <c:pt idx="6">
                  <c:v>32</c:v>
                </c:pt>
                <c:pt idx="7">
                  <c:v>24</c:v>
                </c:pt>
                <c:pt idx="8">
                  <c:v>44</c:v>
                </c:pt>
                <c:pt idx="9">
                  <c:v>55</c:v>
                </c:pt>
                <c:pt idx="10">
                  <c:v>46</c:v>
                </c:pt>
                <c:pt idx="11">
                  <c:v>33</c:v>
                </c:pt>
                <c:pt idx="12">
                  <c:v>56</c:v>
                </c:pt>
                <c:pt idx="13">
                  <c:v>30</c:v>
                </c:pt>
                <c:pt idx="14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3-4935-9027-3D5606E9ED05}"/>
            </c:ext>
          </c:extLst>
        </c:ser>
        <c:ser>
          <c:idx val="5"/>
          <c:order val="5"/>
          <c:tx>
            <c:strRef>
              <c:f>old_summary!$W$2</c:f>
              <c:strCache>
                <c:ptCount val="1"/>
                <c:pt idx="0">
                  <c:v>R_TIMESAT_harmonic_nonsmooth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old_summary!$W$3:$W$17</c:f>
              <c:numCache>
                <c:formatCode>General</c:formatCode>
                <c:ptCount val="15"/>
                <c:pt idx="0">
                  <c:v>26</c:v>
                </c:pt>
                <c:pt idx="1">
                  <c:v>27</c:v>
                </c:pt>
                <c:pt idx="2">
                  <c:v>33</c:v>
                </c:pt>
                <c:pt idx="3">
                  <c:v>38</c:v>
                </c:pt>
                <c:pt idx="4">
                  <c:v>39</c:v>
                </c:pt>
                <c:pt idx="5">
                  <c:v>46</c:v>
                </c:pt>
                <c:pt idx="6">
                  <c:v>30</c:v>
                </c:pt>
                <c:pt idx="7">
                  <c:v>28</c:v>
                </c:pt>
                <c:pt idx="8">
                  <c:v>47</c:v>
                </c:pt>
                <c:pt idx="9">
                  <c:v>43</c:v>
                </c:pt>
                <c:pt idx="10">
                  <c:v>60</c:v>
                </c:pt>
                <c:pt idx="11">
                  <c:v>31</c:v>
                </c:pt>
                <c:pt idx="12">
                  <c:v>57</c:v>
                </c:pt>
                <c:pt idx="13">
                  <c:v>30</c:v>
                </c:pt>
                <c:pt idx="14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3-4935-9027-3D5606E9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51472"/>
        <c:axId val="555345240"/>
      </c:scatterChart>
      <c:valAx>
        <c:axId val="5553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45240"/>
        <c:crosses val="autoZero"/>
        <c:crossBetween val="midCat"/>
      </c:valAx>
      <c:valAx>
        <c:axId val="5553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5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old_summary!$H$2</c:f>
              <c:strCache>
                <c:ptCount val="1"/>
                <c:pt idx="0">
                  <c:v>error_R_nls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old_summary!$H$3:$H$17</c:f>
              <c:numCache>
                <c:formatCode>General</c:formatCode>
                <c:ptCount val="15"/>
                <c:pt idx="0">
                  <c:v>-18</c:v>
                </c:pt>
                <c:pt idx="1">
                  <c:v>23</c:v>
                </c:pt>
                <c:pt idx="2">
                  <c:v>8</c:v>
                </c:pt>
                <c:pt idx="3">
                  <c:v>14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-1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A-4A48-91D0-0D0C04B2DDCC}"/>
            </c:ext>
          </c:extLst>
        </c:ser>
        <c:ser>
          <c:idx val="1"/>
          <c:order val="1"/>
          <c:tx>
            <c:strRef>
              <c:f>old_summary!$I$2</c:f>
              <c:strCache>
                <c:ptCount val="1"/>
                <c:pt idx="0">
                  <c:v>error_TIMESAT_harmonic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old_summary!$I$3:$I$17</c:f>
              <c:numCache>
                <c:formatCode>General</c:formatCode>
                <c:ptCount val="15"/>
                <c:pt idx="0">
                  <c:v>2</c:v>
                </c:pt>
                <c:pt idx="1">
                  <c:v>20</c:v>
                </c:pt>
                <c:pt idx="2">
                  <c:v>8</c:v>
                </c:pt>
                <c:pt idx="3">
                  <c:v>12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0</c:v>
                </c:pt>
                <c:pt idx="8">
                  <c:v>10</c:v>
                </c:pt>
                <c:pt idx="9">
                  <c:v>8</c:v>
                </c:pt>
                <c:pt idx="10">
                  <c:v>15</c:v>
                </c:pt>
                <c:pt idx="11">
                  <c:v>8</c:v>
                </c:pt>
                <c:pt idx="12">
                  <c:v>5</c:v>
                </c:pt>
                <c:pt idx="13">
                  <c:v>14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A-4A48-91D0-0D0C04B2DDCC}"/>
            </c:ext>
          </c:extLst>
        </c:ser>
        <c:ser>
          <c:idx val="2"/>
          <c:order val="2"/>
          <c:tx>
            <c:strRef>
              <c:f>old_summary!$J$2</c:f>
              <c:strCache>
                <c:ptCount val="1"/>
                <c:pt idx="0">
                  <c:v>error_TIMESAT_SG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old_summary!$J$3:$J$17</c:f>
              <c:numCache>
                <c:formatCode>General</c:formatCode>
                <c:ptCount val="15"/>
                <c:pt idx="0">
                  <c:v>7</c:v>
                </c:pt>
                <c:pt idx="1">
                  <c:v>17</c:v>
                </c:pt>
                <c:pt idx="2">
                  <c:v>8</c:v>
                </c:pt>
                <c:pt idx="3">
                  <c:v>15</c:v>
                </c:pt>
                <c:pt idx="4">
                  <c:v>6</c:v>
                </c:pt>
                <c:pt idx="5">
                  <c:v>10</c:v>
                </c:pt>
                <c:pt idx="6">
                  <c:v>-11</c:v>
                </c:pt>
                <c:pt idx="7">
                  <c:v>5</c:v>
                </c:pt>
                <c:pt idx="8">
                  <c:v>9</c:v>
                </c:pt>
                <c:pt idx="9">
                  <c:v>1</c:v>
                </c:pt>
                <c:pt idx="10">
                  <c:v>12</c:v>
                </c:pt>
                <c:pt idx="11">
                  <c:v>15</c:v>
                </c:pt>
                <c:pt idx="12">
                  <c:v>-7</c:v>
                </c:pt>
                <c:pt idx="13">
                  <c:v>11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015-BE6B-525269DBC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27392"/>
        <c:axId val="556617880"/>
      </c:scatterChart>
      <c:valAx>
        <c:axId val="5566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17880"/>
        <c:crosses val="autoZero"/>
        <c:crossBetween val="midCat"/>
      </c:valAx>
      <c:valAx>
        <c:axId val="55661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planting date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old_summary!$BH$2</c:f>
              <c:strCache>
                <c:ptCount val="1"/>
                <c:pt idx="0">
                  <c:v>error_R_nls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old_summary!$BC$3:$BC$17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old_summary!$BH$3:$BH$17</c:f>
              <c:numCache>
                <c:formatCode>General</c:formatCode>
                <c:ptCount val="15"/>
                <c:pt idx="0">
                  <c:v>-17</c:v>
                </c:pt>
                <c:pt idx="1">
                  <c:v>-14</c:v>
                </c:pt>
                <c:pt idx="2">
                  <c:v>-3</c:v>
                </c:pt>
                <c:pt idx="3">
                  <c:v>-10</c:v>
                </c:pt>
                <c:pt idx="4">
                  <c:v>-3</c:v>
                </c:pt>
                <c:pt idx="5">
                  <c:v>-8</c:v>
                </c:pt>
                <c:pt idx="6">
                  <c:v>-9</c:v>
                </c:pt>
                <c:pt idx="7">
                  <c:v>-2</c:v>
                </c:pt>
                <c:pt idx="8">
                  <c:v>5</c:v>
                </c:pt>
                <c:pt idx="9">
                  <c:v>-3</c:v>
                </c:pt>
                <c:pt idx="10">
                  <c:v>18</c:v>
                </c:pt>
                <c:pt idx="11">
                  <c:v>18</c:v>
                </c:pt>
                <c:pt idx="12">
                  <c:v>5</c:v>
                </c:pt>
                <c:pt idx="13">
                  <c:v>57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C-43DF-BAE8-A8814306C783}"/>
            </c:ext>
          </c:extLst>
        </c:ser>
        <c:ser>
          <c:idx val="1"/>
          <c:order val="1"/>
          <c:tx>
            <c:strRef>
              <c:f>old_summary!$BI$2</c:f>
              <c:strCache>
                <c:ptCount val="1"/>
                <c:pt idx="0">
                  <c:v>error_TIMESAT_harmonic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old_summary!$BC$3:$BC$17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old_summary!$BI$3:$BI$17</c:f>
              <c:numCache>
                <c:formatCode>General</c:formatCode>
                <c:ptCount val="15"/>
                <c:pt idx="0">
                  <c:v>-4</c:v>
                </c:pt>
                <c:pt idx="1">
                  <c:v>-13</c:v>
                </c:pt>
                <c:pt idx="2">
                  <c:v>-8</c:v>
                </c:pt>
                <c:pt idx="3">
                  <c:v>-19</c:v>
                </c:pt>
                <c:pt idx="4">
                  <c:v>-6</c:v>
                </c:pt>
                <c:pt idx="5">
                  <c:v>-11</c:v>
                </c:pt>
                <c:pt idx="6">
                  <c:v>-16</c:v>
                </c:pt>
                <c:pt idx="7">
                  <c:v>-7</c:v>
                </c:pt>
                <c:pt idx="8">
                  <c:v>2</c:v>
                </c:pt>
                <c:pt idx="9">
                  <c:v>-5</c:v>
                </c:pt>
                <c:pt idx="10">
                  <c:v>18</c:v>
                </c:pt>
                <c:pt idx="11">
                  <c:v>18</c:v>
                </c:pt>
                <c:pt idx="12">
                  <c:v>25</c:v>
                </c:pt>
                <c:pt idx="13">
                  <c:v>26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C-43DF-BAE8-A8814306C783}"/>
            </c:ext>
          </c:extLst>
        </c:ser>
        <c:ser>
          <c:idx val="2"/>
          <c:order val="2"/>
          <c:tx>
            <c:strRef>
              <c:f>old_summary!$BJ$2</c:f>
              <c:strCache>
                <c:ptCount val="1"/>
                <c:pt idx="0">
                  <c:v>error_TIMESAT_SG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old_summary!$BC$3:$BC$17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old_summary!$BJ$3:$BJ$17</c:f>
              <c:numCache>
                <c:formatCode>General</c:formatCode>
                <c:ptCount val="15"/>
                <c:pt idx="0">
                  <c:v>-6</c:v>
                </c:pt>
                <c:pt idx="1">
                  <c:v>-32</c:v>
                </c:pt>
                <c:pt idx="2">
                  <c:v>-7</c:v>
                </c:pt>
                <c:pt idx="3">
                  <c:v>-22</c:v>
                </c:pt>
                <c:pt idx="4">
                  <c:v>-2</c:v>
                </c:pt>
                <c:pt idx="5">
                  <c:v>-15</c:v>
                </c:pt>
                <c:pt idx="6">
                  <c:v>7</c:v>
                </c:pt>
                <c:pt idx="7">
                  <c:v>-8</c:v>
                </c:pt>
                <c:pt idx="8">
                  <c:v>11</c:v>
                </c:pt>
                <c:pt idx="9">
                  <c:v>-1</c:v>
                </c:pt>
                <c:pt idx="10">
                  <c:v>19</c:v>
                </c:pt>
                <c:pt idx="11">
                  <c:v>5</c:v>
                </c:pt>
                <c:pt idx="12">
                  <c:v>27</c:v>
                </c:pt>
                <c:pt idx="13">
                  <c:v>49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B-4AB8-BBE2-45DB66A2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93720"/>
        <c:axId val="525892080"/>
      </c:scatterChart>
      <c:valAx>
        <c:axId val="52589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92080"/>
        <c:crosses val="autoZero"/>
        <c:crossBetween val="midCat"/>
      </c:valAx>
      <c:valAx>
        <c:axId val="5258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9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harvest date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old_summary!$BT$2</c:f>
              <c:strCache>
                <c:ptCount val="1"/>
                <c:pt idx="0">
                  <c:v>error_R_nls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old_summary!$BO$3:$BO$17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old_summary!$BT$3:$BT$17</c:f>
              <c:numCache>
                <c:formatCode>General</c:formatCode>
                <c:ptCount val="15"/>
                <c:pt idx="0">
                  <c:v>-27</c:v>
                </c:pt>
                <c:pt idx="1">
                  <c:v>20</c:v>
                </c:pt>
                <c:pt idx="2">
                  <c:v>-6</c:v>
                </c:pt>
                <c:pt idx="3">
                  <c:v>18</c:v>
                </c:pt>
                <c:pt idx="4">
                  <c:v>-2</c:v>
                </c:pt>
                <c:pt idx="5">
                  <c:v>4</c:v>
                </c:pt>
                <c:pt idx="6">
                  <c:v>-11</c:v>
                </c:pt>
                <c:pt idx="7">
                  <c:v>-19</c:v>
                </c:pt>
                <c:pt idx="8">
                  <c:v>-1</c:v>
                </c:pt>
                <c:pt idx="9">
                  <c:v>-5</c:v>
                </c:pt>
                <c:pt idx="10">
                  <c:v>-23</c:v>
                </c:pt>
                <c:pt idx="11">
                  <c:v>-6</c:v>
                </c:pt>
                <c:pt idx="12">
                  <c:v>-4</c:v>
                </c:pt>
                <c:pt idx="13">
                  <c:v>-15</c:v>
                </c:pt>
                <c:pt idx="1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F-47C0-9576-B2DBB6B10812}"/>
            </c:ext>
          </c:extLst>
        </c:ser>
        <c:ser>
          <c:idx val="1"/>
          <c:order val="1"/>
          <c:tx>
            <c:strRef>
              <c:f>old_summary!$BU$2</c:f>
              <c:strCache>
                <c:ptCount val="1"/>
                <c:pt idx="0">
                  <c:v>error_TIMESAT_harmonic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old_summary!$BO$3:$BO$17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old_summary!$BU$3:$BU$17</c:f>
              <c:numCache>
                <c:formatCode>General</c:formatCode>
                <c:ptCount val="15"/>
                <c:pt idx="0">
                  <c:v>-19</c:v>
                </c:pt>
                <c:pt idx="1">
                  <c:v>24</c:v>
                </c:pt>
                <c:pt idx="2">
                  <c:v>-8</c:v>
                </c:pt>
                <c:pt idx="3">
                  <c:v>18</c:v>
                </c:pt>
                <c:pt idx="4">
                  <c:v>-2</c:v>
                </c:pt>
                <c:pt idx="5">
                  <c:v>8</c:v>
                </c:pt>
                <c:pt idx="6">
                  <c:v>-5</c:v>
                </c:pt>
                <c:pt idx="7">
                  <c:v>-29</c:v>
                </c:pt>
                <c:pt idx="8">
                  <c:v>1</c:v>
                </c:pt>
                <c:pt idx="9">
                  <c:v>-3</c:v>
                </c:pt>
                <c:pt idx="10">
                  <c:v>-28</c:v>
                </c:pt>
                <c:pt idx="11">
                  <c:v>-14</c:v>
                </c:pt>
                <c:pt idx="12">
                  <c:v>-4</c:v>
                </c:pt>
                <c:pt idx="13">
                  <c:v>-13</c:v>
                </c:pt>
                <c:pt idx="14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F-47C0-9576-B2DBB6B10812}"/>
            </c:ext>
          </c:extLst>
        </c:ser>
        <c:ser>
          <c:idx val="2"/>
          <c:order val="2"/>
          <c:tx>
            <c:strRef>
              <c:f>old_summary!$BV$2</c:f>
              <c:strCache>
                <c:ptCount val="1"/>
                <c:pt idx="0">
                  <c:v>error_TIMESAT_SG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old_summary!$BO$3:$BO$17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old_summary!$BV$3:$BV$17</c:f>
              <c:numCache>
                <c:formatCode>General</c:formatCode>
                <c:ptCount val="15"/>
                <c:pt idx="0">
                  <c:v>-41</c:v>
                </c:pt>
                <c:pt idx="1">
                  <c:v>31</c:v>
                </c:pt>
                <c:pt idx="2">
                  <c:v>-15</c:v>
                </c:pt>
                <c:pt idx="3">
                  <c:v>14</c:v>
                </c:pt>
                <c:pt idx="4">
                  <c:v>-16</c:v>
                </c:pt>
                <c:pt idx="5">
                  <c:v>-4</c:v>
                </c:pt>
                <c:pt idx="6">
                  <c:v>-26</c:v>
                </c:pt>
                <c:pt idx="7">
                  <c:v>-30</c:v>
                </c:pt>
                <c:pt idx="8">
                  <c:v>4</c:v>
                </c:pt>
                <c:pt idx="9">
                  <c:v>-19</c:v>
                </c:pt>
                <c:pt idx="10">
                  <c:v>-29</c:v>
                </c:pt>
                <c:pt idx="11">
                  <c:v>-4</c:v>
                </c:pt>
                <c:pt idx="12">
                  <c:v>-12</c:v>
                </c:pt>
                <c:pt idx="13">
                  <c:v>-18</c:v>
                </c:pt>
                <c:pt idx="14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0-4579-8931-5783F6375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68408"/>
        <c:axId val="536867096"/>
      </c:scatterChart>
      <c:valAx>
        <c:axId val="53686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7096"/>
        <c:crosses val="autoZero"/>
        <c:crossBetween val="midCat"/>
      </c:valAx>
      <c:valAx>
        <c:axId val="5368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period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old_summary!$X$2</c:f>
              <c:strCache>
                <c:ptCount val="1"/>
                <c:pt idx="0">
                  <c:v>error_R_nls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old_summary!$X$3:$X$17</c:f>
              <c:numCache>
                <c:formatCode>General</c:formatCode>
                <c:ptCount val="15"/>
                <c:pt idx="0">
                  <c:v>-7</c:v>
                </c:pt>
                <c:pt idx="1">
                  <c:v>17</c:v>
                </c:pt>
                <c:pt idx="2">
                  <c:v>2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-4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4</c:v>
                </c:pt>
                <c:pt idx="12">
                  <c:v>-3</c:v>
                </c:pt>
                <c:pt idx="13">
                  <c:v>-15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1-4676-82E2-3736A94ECC9A}"/>
            </c:ext>
          </c:extLst>
        </c:ser>
        <c:ser>
          <c:idx val="1"/>
          <c:order val="1"/>
          <c:tx>
            <c:strRef>
              <c:f>old_summary!$Y$2</c:f>
              <c:strCache>
                <c:ptCount val="1"/>
                <c:pt idx="0">
                  <c:v>error_TIMESAT_harmonic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old_summary!$Y$3:$Y$17</c:f>
              <c:numCache>
                <c:formatCode>General</c:formatCode>
                <c:ptCount val="15"/>
                <c:pt idx="0">
                  <c:v>4</c:v>
                </c:pt>
                <c:pt idx="1">
                  <c:v>23</c:v>
                </c:pt>
                <c:pt idx="2">
                  <c:v>2</c:v>
                </c:pt>
                <c:pt idx="3">
                  <c:v>13</c:v>
                </c:pt>
                <c:pt idx="4">
                  <c:v>-5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-5</c:v>
                </c:pt>
                <c:pt idx="9">
                  <c:v>-5</c:v>
                </c:pt>
                <c:pt idx="10">
                  <c:v>-1</c:v>
                </c:pt>
                <c:pt idx="11">
                  <c:v>5</c:v>
                </c:pt>
                <c:pt idx="12">
                  <c:v>-13</c:v>
                </c:pt>
                <c:pt idx="13">
                  <c:v>-12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1-4676-82E2-3736A94ECC9A}"/>
            </c:ext>
          </c:extLst>
        </c:ser>
        <c:ser>
          <c:idx val="2"/>
          <c:order val="2"/>
          <c:tx>
            <c:strRef>
              <c:f>old_summary!$Z$2</c:f>
              <c:strCache>
                <c:ptCount val="1"/>
                <c:pt idx="0">
                  <c:v>error_TIMESAT_SG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old_summary!$Z$3:$Z$17</c:f>
              <c:numCache>
                <c:formatCode>General</c:formatCode>
                <c:ptCount val="15"/>
                <c:pt idx="0">
                  <c:v>6</c:v>
                </c:pt>
                <c:pt idx="1">
                  <c:v>22</c:v>
                </c:pt>
                <c:pt idx="2">
                  <c:v>-2</c:v>
                </c:pt>
                <c:pt idx="3">
                  <c:v>14</c:v>
                </c:pt>
                <c:pt idx="4">
                  <c:v>-3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-13</c:v>
                </c:pt>
                <c:pt idx="9">
                  <c:v>-12</c:v>
                </c:pt>
                <c:pt idx="10">
                  <c:v>1</c:v>
                </c:pt>
                <c:pt idx="11">
                  <c:v>8</c:v>
                </c:pt>
                <c:pt idx="12">
                  <c:v>-20</c:v>
                </c:pt>
                <c:pt idx="13">
                  <c:v>-13</c:v>
                </c:pt>
                <c:pt idx="14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D-4269-A62C-243948D1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75840"/>
        <c:axId val="350377152"/>
      </c:scatterChart>
      <c:valAx>
        <c:axId val="3503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77152"/>
        <c:crosses val="autoZero"/>
        <c:crossBetween val="midCat"/>
      </c:valAx>
      <c:valAx>
        <c:axId val="3503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7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18</xdr:row>
      <xdr:rowOff>76200</xdr:rowOff>
    </xdr:from>
    <xdr:to>
      <xdr:col>9</xdr:col>
      <xdr:colOff>38100</xdr:colOff>
      <xdr:row>38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2C36D-1E4A-463C-9BA5-F2D29C4C9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175260</xdr:colOff>
      <xdr:row>18</xdr:row>
      <xdr:rowOff>114300</xdr:rowOff>
    </xdr:from>
    <xdr:to>
      <xdr:col>63</xdr:col>
      <xdr:colOff>419100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5D439-8EE5-49D7-9DB1-FA4E0FDFC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129540</xdr:colOff>
      <xdr:row>18</xdr:row>
      <xdr:rowOff>129540</xdr:rowOff>
    </xdr:from>
    <xdr:to>
      <xdr:col>75</xdr:col>
      <xdr:colOff>129540</xdr:colOff>
      <xdr:row>33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DA25F8-929F-4DC9-9C8C-2B7181746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18</xdr:row>
      <xdr:rowOff>175260</xdr:rowOff>
    </xdr:from>
    <xdr:to>
      <xdr:col>24</xdr:col>
      <xdr:colOff>457200</xdr:colOff>
      <xdr:row>37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84F9CA-4C6E-4F62-A190-4D0DC8A34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449580</xdr:colOff>
      <xdr:row>34</xdr:row>
      <xdr:rowOff>121920</xdr:rowOff>
    </xdr:from>
    <xdr:to>
      <xdr:col>10</xdr:col>
      <xdr:colOff>259080</xdr:colOff>
      <xdr:row>49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F408DC-CE71-4388-8905-BBC21797D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182880</xdr:colOff>
      <xdr:row>34</xdr:row>
      <xdr:rowOff>83820</xdr:rowOff>
    </xdr:from>
    <xdr:to>
      <xdr:col>63</xdr:col>
      <xdr:colOff>411480</xdr:colOff>
      <xdr:row>49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EDC6CE-529A-4028-B2C8-B0A0A2646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388620</xdr:colOff>
      <xdr:row>34</xdr:row>
      <xdr:rowOff>53340</xdr:rowOff>
    </xdr:from>
    <xdr:to>
      <xdr:col>75</xdr:col>
      <xdr:colOff>167640</xdr:colOff>
      <xdr:row>49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F6DD1F-4480-451F-BA39-3BC16706C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34</xdr:row>
      <xdr:rowOff>60960</xdr:rowOff>
    </xdr:from>
    <xdr:to>
      <xdr:col>25</xdr:col>
      <xdr:colOff>411480</xdr:colOff>
      <xdr:row>49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88BB76-C0F0-437C-9266-982B5670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560A-FA29-41C6-BE88-BA7066592A27}">
  <dimension ref="A1:AC18"/>
  <sheetViews>
    <sheetView tabSelected="1" topLeftCell="J1" workbookViewId="0">
      <selection activeCell="T4" sqref="T4"/>
    </sheetView>
  </sheetViews>
  <sheetFormatPr defaultRowHeight="14.4" x14ac:dyDescent="0.3"/>
  <cols>
    <col min="5" max="5" width="19.21875" customWidth="1"/>
    <col min="7" max="7" width="14" customWidth="1"/>
    <col min="8" max="8" width="21.6640625" customWidth="1"/>
    <col min="18" max="18" width="14.6640625" customWidth="1"/>
    <col min="19" max="19" width="19.88671875" customWidth="1"/>
    <col min="21" max="21" width="15.88671875" customWidth="1"/>
    <col min="22" max="22" width="17.77734375" customWidth="1"/>
    <col min="25" max="25" width="10.44140625" customWidth="1"/>
  </cols>
  <sheetData>
    <row r="1" spans="1:29" x14ac:dyDescent="0.3">
      <c r="A1" t="s">
        <v>0</v>
      </c>
      <c r="O1" t="s">
        <v>7</v>
      </c>
    </row>
    <row r="2" spans="1:29" ht="57.6" x14ac:dyDescent="0.3">
      <c r="A2" s="1" t="s">
        <v>4</v>
      </c>
      <c r="B2" s="1" t="s">
        <v>1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27</v>
      </c>
      <c r="J2" s="1" t="s">
        <v>28</v>
      </c>
      <c r="K2" s="1" t="s">
        <v>29</v>
      </c>
      <c r="L2" s="1"/>
      <c r="M2" s="1"/>
      <c r="N2" s="1"/>
      <c r="O2" s="1" t="s">
        <v>4</v>
      </c>
      <c r="P2" s="1" t="s">
        <v>1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27</v>
      </c>
      <c r="X2" s="1" t="s">
        <v>28</v>
      </c>
      <c r="Y2" s="1" t="s">
        <v>29</v>
      </c>
      <c r="Z2" s="1"/>
      <c r="AA2" s="1"/>
      <c r="AB2" s="1"/>
      <c r="AC2" s="1"/>
    </row>
    <row r="3" spans="1:29" x14ac:dyDescent="0.3">
      <c r="A3">
        <v>1</v>
      </c>
      <c r="B3">
        <v>115</v>
      </c>
      <c r="C3">
        <v>122</v>
      </c>
      <c r="D3">
        <v>120</v>
      </c>
      <c r="E3">
        <v>121</v>
      </c>
      <c r="F3">
        <f>C3-B3</f>
        <v>7</v>
      </c>
      <c r="G3">
        <f>D3-B3</f>
        <v>5</v>
      </c>
      <c r="H3">
        <f>E3-B3</f>
        <v>6</v>
      </c>
      <c r="I3">
        <f>ABS(F3)</f>
        <v>7</v>
      </c>
      <c r="J3">
        <f>ABS(G3)</f>
        <v>5</v>
      </c>
      <c r="K3">
        <f>ABS(H3)</f>
        <v>6</v>
      </c>
      <c r="O3">
        <v>1</v>
      </c>
      <c r="P3">
        <v>48</v>
      </c>
      <c r="Q3">
        <v>35</v>
      </c>
      <c r="R3">
        <v>39</v>
      </c>
      <c r="S3">
        <v>35</v>
      </c>
      <c r="T3">
        <f>Q3-P3</f>
        <v>-13</v>
      </c>
      <c r="U3">
        <f>R3-P3</f>
        <v>-9</v>
      </c>
      <c r="V3">
        <f>S3-P3</f>
        <v>-13</v>
      </c>
      <c r="W3">
        <f>ABS(T3)</f>
        <v>13</v>
      </c>
      <c r="X3">
        <f>ABS(U3)</f>
        <v>9</v>
      </c>
      <c r="Y3">
        <f>ABS(V3)</f>
        <v>13</v>
      </c>
    </row>
    <row r="4" spans="1:29" x14ac:dyDescent="0.3">
      <c r="A4">
        <v>2</v>
      </c>
      <c r="O4">
        <v>2</v>
      </c>
    </row>
    <row r="5" spans="1:29" x14ac:dyDescent="0.3">
      <c r="A5">
        <v>3</v>
      </c>
      <c r="B5">
        <v>123</v>
      </c>
      <c r="C5">
        <v>138</v>
      </c>
      <c r="D5">
        <v>132</v>
      </c>
      <c r="E5">
        <v>132</v>
      </c>
      <c r="F5">
        <f t="shared" ref="F4:F17" si="0">C5-B5</f>
        <v>15</v>
      </c>
      <c r="G5">
        <f t="shared" ref="G4:G17" si="1">D5-B5</f>
        <v>9</v>
      </c>
      <c r="H5">
        <f t="shared" ref="H4:H17" si="2">E5-B5</f>
        <v>9</v>
      </c>
      <c r="I5">
        <f t="shared" ref="I4:I17" si="3">ABS(F5)</f>
        <v>15</v>
      </c>
      <c r="J5">
        <f t="shared" ref="J4:J17" si="4">ABS(G5)</f>
        <v>9</v>
      </c>
      <c r="K5">
        <f t="shared" ref="K4:K17" si="5">ABS(H5)</f>
        <v>9</v>
      </c>
      <c r="O5">
        <v>3</v>
      </c>
      <c r="P5">
        <v>48</v>
      </c>
      <c r="Q5">
        <v>36</v>
      </c>
      <c r="R5">
        <v>40</v>
      </c>
      <c r="S5">
        <v>32</v>
      </c>
      <c r="T5">
        <f t="shared" ref="T4:T17" si="6">Q5-P5</f>
        <v>-12</v>
      </c>
      <c r="U5">
        <f t="shared" ref="U4:U17" si="7">R5-P5</f>
        <v>-8</v>
      </c>
      <c r="V5">
        <f t="shared" ref="V4:V17" si="8">S5-P5</f>
        <v>-16</v>
      </c>
      <c r="W5">
        <f t="shared" ref="W4:W18" si="9">ABS(T5)</f>
        <v>12</v>
      </c>
      <c r="X5">
        <f t="shared" ref="X4:X18" si="10">ABS(U5)</f>
        <v>8</v>
      </c>
      <c r="Y5">
        <f t="shared" ref="Y4:Y17" si="11">ABS(V5)</f>
        <v>16</v>
      </c>
    </row>
    <row r="6" spans="1:29" x14ac:dyDescent="0.3">
      <c r="A6">
        <v>4</v>
      </c>
      <c r="B6">
        <v>147</v>
      </c>
      <c r="C6">
        <v>144</v>
      </c>
      <c r="D6">
        <v>152</v>
      </c>
      <c r="E6">
        <v>142</v>
      </c>
      <c r="F6">
        <f t="shared" si="0"/>
        <v>-3</v>
      </c>
      <c r="G6">
        <f t="shared" si="1"/>
        <v>5</v>
      </c>
      <c r="H6">
        <f t="shared" si="2"/>
        <v>-5</v>
      </c>
      <c r="I6">
        <f t="shared" si="3"/>
        <v>3</v>
      </c>
      <c r="J6">
        <f t="shared" si="4"/>
        <v>5</v>
      </c>
      <c r="K6">
        <f t="shared" si="5"/>
        <v>5</v>
      </c>
      <c r="O6">
        <v>4</v>
      </c>
      <c r="P6">
        <v>48</v>
      </c>
      <c r="Q6">
        <v>27</v>
      </c>
      <c r="R6">
        <v>42</v>
      </c>
      <c r="S6">
        <v>25</v>
      </c>
      <c r="T6">
        <f t="shared" si="6"/>
        <v>-21</v>
      </c>
      <c r="U6">
        <f t="shared" si="7"/>
        <v>-6</v>
      </c>
      <c r="V6">
        <f t="shared" si="8"/>
        <v>-23</v>
      </c>
      <c r="W6">
        <f t="shared" si="9"/>
        <v>21</v>
      </c>
      <c r="X6">
        <f t="shared" si="10"/>
        <v>6</v>
      </c>
      <c r="Y6">
        <f t="shared" si="11"/>
        <v>23</v>
      </c>
    </row>
    <row r="7" spans="1:29" x14ac:dyDescent="0.3">
      <c r="A7">
        <v>5</v>
      </c>
      <c r="B7">
        <v>147</v>
      </c>
      <c r="C7">
        <v>140</v>
      </c>
      <c r="D7">
        <v>147</v>
      </c>
      <c r="E7">
        <v>145</v>
      </c>
      <c r="F7">
        <f t="shared" si="0"/>
        <v>-7</v>
      </c>
      <c r="G7">
        <f t="shared" si="1"/>
        <v>0</v>
      </c>
      <c r="H7">
        <f t="shared" si="2"/>
        <v>-2</v>
      </c>
      <c r="I7">
        <f t="shared" si="3"/>
        <v>7</v>
      </c>
      <c r="J7">
        <f t="shared" si="4"/>
        <v>0</v>
      </c>
      <c r="K7">
        <f t="shared" si="5"/>
        <v>2</v>
      </c>
      <c r="O7">
        <v>5</v>
      </c>
      <c r="P7">
        <v>56</v>
      </c>
      <c r="Q7">
        <v>37</v>
      </c>
      <c r="R7">
        <v>41</v>
      </c>
      <c r="S7">
        <v>39</v>
      </c>
      <c r="T7">
        <f t="shared" si="6"/>
        <v>-19</v>
      </c>
      <c r="U7">
        <f t="shared" si="7"/>
        <v>-15</v>
      </c>
      <c r="V7">
        <f t="shared" si="8"/>
        <v>-17</v>
      </c>
      <c r="W7">
        <f t="shared" si="9"/>
        <v>19</v>
      </c>
      <c r="X7">
        <f t="shared" si="10"/>
        <v>15</v>
      </c>
      <c r="Y7">
        <f t="shared" si="11"/>
        <v>17</v>
      </c>
    </row>
    <row r="8" spans="1:29" x14ac:dyDescent="0.3">
      <c r="A8">
        <v>6</v>
      </c>
      <c r="B8">
        <v>131</v>
      </c>
      <c r="C8">
        <v>145</v>
      </c>
      <c r="D8">
        <v>99</v>
      </c>
      <c r="E8">
        <v>143</v>
      </c>
      <c r="F8">
        <f t="shared" si="0"/>
        <v>14</v>
      </c>
      <c r="G8">
        <f t="shared" si="1"/>
        <v>-32</v>
      </c>
      <c r="H8">
        <f t="shared" si="2"/>
        <v>12</v>
      </c>
      <c r="I8">
        <f t="shared" si="3"/>
        <v>14</v>
      </c>
      <c r="J8">
        <f t="shared" si="4"/>
        <v>32</v>
      </c>
      <c r="K8">
        <f t="shared" si="5"/>
        <v>12</v>
      </c>
      <c r="O8">
        <v>6</v>
      </c>
      <c r="P8">
        <v>48</v>
      </c>
      <c r="Q8">
        <v>35</v>
      </c>
      <c r="R8">
        <v>43</v>
      </c>
      <c r="S8">
        <v>34</v>
      </c>
      <c r="T8">
        <f t="shared" si="6"/>
        <v>-13</v>
      </c>
      <c r="U8">
        <f t="shared" si="7"/>
        <v>-5</v>
      </c>
      <c r="V8">
        <f t="shared" si="8"/>
        <v>-14</v>
      </c>
      <c r="W8">
        <f t="shared" si="9"/>
        <v>13</v>
      </c>
      <c r="X8">
        <f t="shared" si="10"/>
        <v>5</v>
      </c>
      <c r="Y8">
        <f t="shared" si="11"/>
        <v>14</v>
      </c>
    </row>
    <row r="9" spans="1:29" x14ac:dyDescent="0.3">
      <c r="A9">
        <v>7</v>
      </c>
      <c r="B9">
        <v>161</v>
      </c>
      <c r="C9">
        <v>157</v>
      </c>
      <c r="D9">
        <v>155</v>
      </c>
      <c r="E9">
        <v>153</v>
      </c>
      <c r="F9">
        <f t="shared" si="0"/>
        <v>-4</v>
      </c>
      <c r="G9">
        <f t="shared" si="1"/>
        <v>-6</v>
      </c>
      <c r="H9">
        <f t="shared" si="2"/>
        <v>-8</v>
      </c>
      <c r="I9">
        <f t="shared" si="3"/>
        <v>4</v>
      </c>
      <c r="J9">
        <f t="shared" si="4"/>
        <v>6</v>
      </c>
      <c r="K9">
        <f t="shared" si="5"/>
        <v>8</v>
      </c>
      <c r="O9">
        <v>7</v>
      </c>
      <c r="P9">
        <v>46</v>
      </c>
      <c r="Q9">
        <v>33</v>
      </c>
      <c r="R9">
        <v>38</v>
      </c>
      <c r="S9">
        <v>31</v>
      </c>
      <c r="T9">
        <f t="shared" si="6"/>
        <v>-13</v>
      </c>
      <c r="U9">
        <f t="shared" si="7"/>
        <v>-8</v>
      </c>
      <c r="V9">
        <f t="shared" si="8"/>
        <v>-15</v>
      </c>
      <c r="W9">
        <f t="shared" si="9"/>
        <v>13</v>
      </c>
      <c r="X9">
        <f t="shared" si="10"/>
        <v>8</v>
      </c>
      <c r="Y9">
        <f t="shared" si="11"/>
        <v>15</v>
      </c>
    </row>
    <row r="10" spans="1:29" x14ac:dyDescent="0.3">
      <c r="A10">
        <v>8</v>
      </c>
      <c r="B10">
        <v>131</v>
      </c>
      <c r="C10">
        <v>137</v>
      </c>
      <c r="D10">
        <v>127</v>
      </c>
      <c r="E10">
        <v>138</v>
      </c>
      <c r="F10">
        <f t="shared" si="0"/>
        <v>6</v>
      </c>
      <c r="G10">
        <f t="shared" si="1"/>
        <v>-4</v>
      </c>
      <c r="H10">
        <f t="shared" si="2"/>
        <v>7</v>
      </c>
      <c r="I10">
        <f t="shared" si="3"/>
        <v>6</v>
      </c>
      <c r="J10">
        <f t="shared" si="4"/>
        <v>4</v>
      </c>
      <c r="K10">
        <f t="shared" si="5"/>
        <v>7</v>
      </c>
      <c r="O10">
        <v>8</v>
      </c>
      <c r="P10">
        <v>48</v>
      </c>
      <c r="Q10">
        <v>42</v>
      </c>
      <c r="R10">
        <v>35</v>
      </c>
      <c r="S10">
        <v>43</v>
      </c>
      <c r="T10">
        <f t="shared" si="6"/>
        <v>-6</v>
      </c>
      <c r="U10">
        <f t="shared" si="7"/>
        <v>-13</v>
      </c>
      <c r="V10">
        <f t="shared" si="8"/>
        <v>-5</v>
      </c>
      <c r="W10">
        <f t="shared" si="9"/>
        <v>6</v>
      </c>
      <c r="X10">
        <f t="shared" si="10"/>
        <v>13</v>
      </c>
      <c r="Y10">
        <f t="shared" si="11"/>
        <v>5</v>
      </c>
    </row>
    <row r="11" spans="1:29" x14ac:dyDescent="0.3">
      <c r="A11">
        <v>9</v>
      </c>
      <c r="B11">
        <v>177</v>
      </c>
      <c r="C11">
        <v>159</v>
      </c>
      <c r="D11">
        <v>149</v>
      </c>
      <c r="E11">
        <v>156</v>
      </c>
      <c r="F11">
        <f t="shared" si="0"/>
        <v>-18</v>
      </c>
      <c r="G11">
        <f t="shared" si="1"/>
        <v>-28</v>
      </c>
      <c r="H11">
        <f t="shared" si="2"/>
        <v>-21</v>
      </c>
      <c r="I11">
        <f t="shared" si="3"/>
        <v>18</v>
      </c>
      <c r="J11">
        <f t="shared" si="4"/>
        <v>28</v>
      </c>
      <c r="K11">
        <f t="shared" si="5"/>
        <v>21</v>
      </c>
      <c r="O11">
        <v>9</v>
      </c>
      <c r="P11">
        <v>70</v>
      </c>
      <c r="Q11">
        <v>46</v>
      </c>
      <c r="R11">
        <v>37</v>
      </c>
      <c r="S11">
        <v>40</v>
      </c>
      <c r="T11">
        <f t="shared" si="6"/>
        <v>-24</v>
      </c>
      <c r="U11">
        <f t="shared" si="7"/>
        <v>-33</v>
      </c>
      <c r="V11">
        <f t="shared" si="8"/>
        <v>-30</v>
      </c>
      <c r="W11">
        <f t="shared" si="9"/>
        <v>24</v>
      </c>
      <c r="X11">
        <f t="shared" si="10"/>
        <v>33</v>
      </c>
      <c r="Y11">
        <f t="shared" si="11"/>
        <v>30</v>
      </c>
    </row>
    <row r="12" spans="1:29" x14ac:dyDescent="0.3">
      <c r="A12">
        <v>10</v>
      </c>
      <c r="B12">
        <v>157</v>
      </c>
      <c r="C12">
        <v>154</v>
      </c>
      <c r="D12">
        <v>153</v>
      </c>
      <c r="E12">
        <v>158</v>
      </c>
      <c r="F12">
        <f t="shared" si="0"/>
        <v>-3</v>
      </c>
      <c r="G12">
        <f t="shared" si="1"/>
        <v>-4</v>
      </c>
      <c r="H12">
        <f t="shared" si="2"/>
        <v>1</v>
      </c>
      <c r="I12">
        <f t="shared" si="3"/>
        <v>3</v>
      </c>
      <c r="J12">
        <f t="shared" si="4"/>
        <v>4</v>
      </c>
      <c r="K12">
        <f t="shared" si="5"/>
        <v>1</v>
      </c>
      <c r="O12">
        <v>10</v>
      </c>
      <c r="P12">
        <v>41</v>
      </c>
      <c r="Q12">
        <v>36</v>
      </c>
      <c r="R12">
        <v>38</v>
      </c>
      <c r="S12">
        <v>37</v>
      </c>
      <c r="T12">
        <f t="shared" si="6"/>
        <v>-5</v>
      </c>
      <c r="U12">
        <f t="shared" si="7"/>
        <v>-3</v>
      </c>
      <c r="V12">
        <f t="shared" si="8"/>
        <v>-4</v>
      </c>
      <c r="W12">
        <f t="shared" si="9"/>
        <v>5</v>
      </c>
      <c r="X12">
        <f t="shared" si="10"/>
        <v>3</v>
      </c>
      <c r="Y12">
        <f t="shared" si="11"/>
        <v>4</v>
      </c>
    </row>
    <row r="13" spans="1:29" x14ac:dyDescent="0.3">
      <c r="A13">
        <v>11</v>
      </c>
      <c r="B13">
        <v>241</v>
      </c>
      <c r="C13">
        <v>235</v>
      </c>
      <c r="D13">
        <v>231</v>
      </c>
      <c r="F13">
        <f t="shared" si="0"/>
        <v>-6</v>
      </c>
      <c r="G13">
        <f t="shared" si="1"/>
        <v>-10</v>
      </c>
      <c r="I13">
        <f t="shared" si="3"/>
        <v>6</v>
      </c>
      <c r="J13">
        <f t="shared" si="4"/>
        <v>10</v>
      </c>
      <c r="O13">
        <v>11</v>
      </c>
      <c r="P13">
        <v>48</v>
      </c>
      <c r="Q13">
        <v>41</v>
      </c>
      <c r="R13">
        <v>40</v>
      </c>
      <c r="T13">
        <f t="shared" si="6"/>
        <v>-7</v>
      </c>
      <c r="U13">
        <f t="shared" si="7"/>
        <v>-8</v>
      </c>
      <c r="W13">
        <f t="shared" si="9"/>
        <v>7</v>
      </c>
      <c r="X13">
        <f t="shared" si="10"/>
        <v>8</v>
      </c>
    </row>
    <row r="14" spans="1:29" x14ac:dyDescent="0.3">
      <c r="A14">
        <v>12</v>
      </c>
      <c r="B14">
        <v>185</v>
      </c>
      <c r="C14">
        <v>184</v>
      </c>
      <c r="D14">
        <v>185</v>
      </c>
      <c r="F14">
        <f t="shared" si="0"/>
        <v>-1</v>
      </c>
      <c r="G14">
        <f>D14-B14</f>
        <v>0</v>
      </c>
      <c r="I14">
        <f t="shared" si="3"/>
        <v>1</v>
      </c>
      <c r="J14">
        <f t="shared" si="4"/>
        <v>0</v>
      </c>
      <c r="O14">
        <v>12</v>
      </c>
      <c r="P14">
        <v>38</v>
      </c>
      <c r="Q14">
        <v>27</v>
      </c>
      <c r="R14">
        <v>46</v>
      </c>
      <c r="T14">
        <f t="shared" si="6"/>
        <v>-11</v>
      </c>
      <c r="U14">
        <f t="shared" si="7"/>
        <v>8</v>
      </c>
      <c r="W14">
        <f t="shared" si="9"/>
        <v>11</v>
      </c>
      <c r="X14">
        <f t="shared" si="10"/>
        <v>8</v>
      </c>
    </row>
    <row r="15" spans="1:29" x14ac:dyDescent="0.3">
      <c r="A15">
        <v>13</v>
      </c>
      <c r="B15">
        <v>153</v>
      </c>
      <c r="C15">
        <v>167</v>
      </c>
      <c r="D15">
        <v>165</v>
      </c>
      <c r="E15">
        <v>162</v>
      </c>
      <c r="F15">
        <f t="shared" si="0"/>
        <v>14</v>
      </c>
      <c r="G15">
        <f t="shared" si="1"/>
        <v>12</v>
      </c>
      <c r="H15">
        <f t="shared" si="2"/>
        <v>9</v>
      </c>
      <c r="I15">
        <f t="shared" si="3"/>
        <v>14</v>
      </c>
      <c r="J15">
        <f t="shared" si="4"/>
        <v>12</v>
      </c>
      <c r="K15">
        <f t="shared" si="5"/>
        <v>9</v>
      </c>
      <c r="O15">
        <v>13</v>
      </c>
      <c r="P15">
        <v>54</v>
      </c>
      <c r="Q15">
        <v>38</v>
      </c>
      <c r="R15">
        <v>49</v>
      </c>
      <c r="S15">
        <v>35</v>
      </c>
      <c r="T15">
        <f t="shared" si="6"/>
        <v>-16</v>
      </c>
      <c r="U15">
        <f t="shared" si="7"/>
        <v>-5</v>
      </c>
      <c r="V15">
        <f t="shared" si="8"/>
        <v>-19</v>
      </c>
      <c r="W15">
        <f t="shared" si="9"/>
        <v>16</v>
      </c>
      <c r="X15">
        <f t="shared" si="10"/>
        <v>5</v>
      </c>
      <c r="Y15">
        <f t="shared" si="11"/>
        <v>19</v>
      </c>
    </row>
    <row r="16" spans="1:29" x14ac:dyDescent="0.3">
      <c r="A16">
        <v>14</v>
      </c>
      <c r="B16">
        <v>161</v>
      </c>
      <c r="C16">
        <v>175</v>
      </c>
      <c r="D16">
        <v>162</v>
      </c>
      <c r="E16">
        <v>164</v>
      </c>
      <c r="F16">
        <f t="shared" si="0"/>
        <v>14</v>
      </c>
      <c r="G16">
        <f t="shared" si="1"/>
        <v>1</v>
      </c>
      <c r="H16">
        <f t="shared" si="2"/>
        <v>3</v>
      </c>
      <c r="I16">
        <f t="shared" si="3"/>
        <v>14</v>
      </c>
      <c r="J16">
        <f t="shared" si="4"/>
        <v>1</v>
      </c>
      <c r="K16">
        <f t="shared" si="5"/>
        <v>3</v>
      </c>
      <c r="O16">
        <v>14</v>
      </c>
      <c r="P16">
        <v>46</v>
      </c>
      <c r="Q16">
        <v>42</v>
      </c>
      <c r="R16">
        <v>56</v>
      </c>
      <c r="S16">
        <v>36</v>
      </c>
      <c r="T16">
        <f t="shared" si="6"/>
        <v>-4</v>
      </c>
      <c r="U16">
        <f t="shared" si="7"/>
        <v>10</v>
      </c>
      <c r="V16">
        <f t="shared" si="8"/>
        <v>-10</v>
      </c>
      <c r="W16">
        <f t="shared" si="9"/>
        <v>4</v>
      </c>
      <c r="X16">
        <f t="shared" si="10"/>
        <v>10</v>
      </c>
      <c r="Y16">
        <f t="shared" si="11"/>
        <v>10</v>
      </c>
    </row>
    <row r="17" spans="1:25" x14ac:dyDescent="0.3">
      <c r="A17">
        <v>15</v>
      </c>
      <c r="B17">
        <v>153</v>
      </c>
      <c r="C17">
        <v>144</v>
      </c>
      <c r="D17">
        <v>144</v>
      </c>
      <c r="E17">
        <v>141</v>
      </c>
      <c r="F17">
        <f t="shared" si="0"/>
        <v>-9</v>
      </c>
      <c r="G17">
        <f t="shared" si="1"/>
        <v>-9</v>
      </c>
      <c r="H17">
        <f t="shared" si="2"/>
        <v>-12</v>
      </c>
      <c r="I17">
        <f t="shared" si="3"/>
        <v>9</v>
      </c>
      <c r="J17">
        <f t="shared" si="4"/>
        <v>9</v>
      </c>
      <c r="K17">
        <f t="shared" si="5"/>
        <v>12</v>
      </c>
      <c r="O17">
        <v>15</v>
      </c>
      <c r="P17">
        <v>54</v>
      </c>
      <c r="Q17">
        <v>34</v>
      </c>
      <c r="R17">
        <v>40</v>
      </c>
      <c r="S17">
        <v>33</v>
      </c>
      <c r="T17">
        <f t="shared" si="6"/>
        <v>-20</v>
      </c>
      <c r="U17">
        <f t="shared" si="7"/>
        <v>-14</v>
      </c>
      <c r="V17">
        <f t="shared" si="8"/>
        <v>-21</v>
      </c>
      <c r="W17">
        <f t="shared" si="9"/>
        <v>20</v>
      </c>
      <c r="X17">
        <f t="shared" si="10"/>
        <v>14</v>
      </c>
      <c r="Y17">
        <f t="shared" si="11"/>
        <v>21</v>
      </c>
    </row>
    <row r="18" spans="1:25" x14ac:dyDescent="0.3">
      <c r="F18">
        <f>AVERAGE(F3:F17)</f>
        <v>1.3571428571428572</v>
      </c>
      <c r="G18">
        <f>AVERAGE(G3:G17)</f>
        <v>-4.3571428571428568</v>
      </c>
      <c r="H18">
        <f>AVERAGE(H3:H17)</f>
        <v>-8.3333333333333329E-2</v>
      </c>
      <c r="I18">
        <f>AVERAGE(I3:I17)</f>
        <v>8.6428571428571423</v>
      </c>
      <c r="J18">
        <f t="shared" ref="J18:K18" si="12">AVERAGE(J3:J17)</f>
        <v>8.9285714285714288</v>
      </c>
      <c r="K18">
        <f t="shared" si="12"/>
        <v>7.916666666666667</v>
      </c>
      <c r="T18">
        <f>AVERAGE(T3:T17)</f>
        <v>-13.142857142857142</v>
      </c>
      <c r="U18">
        <f>AVERAGE(U3:U17)</f>
        <v>-7.7857142857142856</v>
      </c>
      <c r="V18">
        <f>AVERAGE(V3:V17)</f>
        <v>-15.583333333333334</v>
      </c>
      <c r="W18">
        <f>AVERAGE(W3:W17)</f>
        <v>13.142857142857142</v>
      </c>
      <c r="X18">
        <f>AVERAGE(X3:X17)</f>
        <v>10.357142857142858</v>
      </c>
      <c r="Y18">
        <f>AVERAGE(Y3:Y17)</f>
        <v>15.583333333333334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5157-03D1-447B-92E0-3948812A428A}">
  <dimension ref="A1:J16"/>
  <sheetViews>
    <sheetView workbookViewId="0">
      <selection activeCell="G19" sqref="G19"/>
    </sheetView>
  </sheetViews>
  <sheetFormatPr defaultRowHeight="14.4" x14ac:dyDescent="0.3"/>
  <cols>
    <col min="1" max="1" width="8.88671875" style="1"/>
    <col min="2" max="2" width="21.77734375" style="1" customWidth="1"/>
    <col min="3" max="3" width="23.109375" style="1" customWidth="1"/>
    <col min="4" max="4" width="19.5546875" style="1" customWidth="1"/>
    <col min="5" max="5" width="21.33203125" style="1" customWidth="1"/>
    <col min="6" max="6" width="16.21875" style="1" customWidth="1"/>
    <col min="7" max="7" width="17.77734375" style="1" customWidth="1"/>
    <col min="8" max="8" width="14.6640625" style="1" customWidth="1"/>
    <col min="9" max="9" width="13.88671875" style="1" customWidth="1"/>
    <col min="10" max="10" width="13.5546875" style="1" customWidth="1"/>
    <col min="11" max="16384" width="8.88671875" style="1"/>
  </cols>
  <sheetData>
    <row r="1" spans="1:10" ht="57.6" x14ac:dyDescent="0.3">
      <c r="A1" s="1" t="s">
        <v>4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33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x14ac:dyDescent="0.3">
      <c r="A2">
        <v>1</v>
      </c>
      <c r="B2" s="1">
        <v>50</v>
      </c>
      <c r="C2" s="1">
        <v>130</v>
      </c>
      <c r="D2" s="1">
        <v>110</v>
      </c>
      <c r="E2" s="1">
        <v>200</v>
      </c>
      <c r="F2" s="1">
        <v>15</v>
      </c>
      <c r="G2" s="1" t="s">
        <v>30</v>
      </c>
      <c r="H2" s="1" t="s">
        <v>31</v>
      </c>
      <c r="I2" s="1" t="s">
        <v>30</v>
      </c>
      <c r="J2" s="1" t="s">
        <v>32</v>
      </c>
    </row>
    <row r="3" spans="1:10" x14ac:dyDescent="0.3">
      <c r="A3">
        <v>2</v>
      </c>
    </row>
    <row r="4" spans="1:10" x14ac:dyDescent="0.3">
      <c r="A4">
        <v>3</v>
      </c>
      <c r="B4" s="1">
        <v>60</v>
      </c>
      <c r="C4" s="1">
        <v>140</v>
      </c>
      <c r="D4" s="1">
        <v>120</v>
      </c>
      <c r="E4" s="1">
        <v>190</v>
      </c>
      <c r="F4" s="1">
        <v>15</v>
      </c>
      <c r="G4" s="1" t="s">
        <v>30</v>
      </c>
      <c r="H4" s="1" t="s">
        <v>31</v>
      </c>
      <c r="I4" s="1" t="s">
        <v>30</v>
      </c>
      <c r="J4" s="1" t="s">
        <v>32</v>
      </c>
    </row>
    <row r="5" spans="1:10" x14ac:dyDescent="0.3">
      <c r="A5">
        <v>4</v>
      </c>
      <c r="B5" s="1">
        <v>90</v>
      </c>
      <c r="C5" s="1">
        <v>160</v>
      </c>
      <c r="D5" s="1">
        <v>140</v>
      </c>
      <c r="E5" s="1">
        <v>210</v>
      </c>
      <c r="F5" s="1">
        <v>15</v>
      </c>
      <c r="G5" s="1" t="s">
        <v>30</v>
      </c>
      <c r="H5" s="1" t="s">
        <v>31</v>
      </c>
      <c r="I5" s="3" t="s">
        <v>34</v>
      </c>
      <c r="J5" s="1" t="s">
        <v>32</v>
      </c>
    </row>
    <row r="6" spans="1:10" x14ac:dyDescent="0.3">
      <c r="A6">
        <v>5</v>
      </c>
      <c r="B6" s="1">
        <v>60</v>
      </c>
      <c r="C6" s="1">
        <v>150</v>
      </c>
      <c r="D6" s="1">
        <v>140</v>
      </c>
      <c r="E6" s="1">
        <v>200</v>
      </c>
      <c r="F6" s="1">
        <v>15</v>
      </c>
      <c r="G6" s="1" t="s">
        <v>30</v>
      </c>
      <c r="H6" s="1" t="s">
        <v>31</v>
      </c>
      <c r="I6" s="3" t="s">
        <v>35</v>
      </c>
      <c r="J6" s="1" t="s">
        <v>32</v>
      </c>
    </row>
    <row r="7" spans="1:10" x14ac:dyDescent="0.3">
      <c r="A7">
        <v>6</v>
      </c>
      <c r="B7" s="1">
        <v>70</v>
      </c>
      <c r="C7" s="1">
        <v>160</v>
      </c>
      <c r="D7" s="1">
        <v>140</v>
      </c>
      <c r="E7" s="1">
        <v>200</v>
      </c>
      <c r="F7" s="1">
        <v>15</v>
      </c>
      <c r="G7" s="3" t="s">
        <v>36</v>
      </c>
      <c r="H7" s="1" t="s">
        <v>31</v>
      </c>
      <c r="I7" s="3" t="s">
        <v>35</v>
      </c>
      <c r="J7" s="1" t="s">
        <v>32</v>
      </c>
    </row>
    <row r="8" spans="1:10" x14ac:dyDescent="0.3">
      <c r="A8">
        <v>7</v>
      </c>
      <c r="B8" s="1">
        <v>90</v>
      </c>
      <c r="C8" s="1">
        <v>170</v>
      </c>
      <c r="D8" s="1">
        <v>150</v>
      </c>
      <c r="E8" s="1">
        <v>210</v>
      </c>
      <c r="F8" s="1">
        <v>15</v>
      </c>
      <c r="G8" s="1" t="s">
        <v>37</v>
      </c>
      <c r="H8" s="1" t="s">
        <v>38</v>
      </c>
      <c r="I8" s="3" t="s">
        <v>35</v>
      </c>
      <c r="J8" s="1" t="s">
        <v>32</v>
      </c>
    </row>
    <row r="9" spans="1:10" x14ac:dyDescent="0.3">
      <c r="A9">
        <v>8</v>
      </c>
      <c r="B9" s="1">
        <v>50</v>
      </c>
      <c r="C9" s="1">
        <v>140</v>
      </c>
      <c r="D9" s="1">
        <v>130</v>
      </c>
      <c r="E9" s="1">
        <v>200</v>
      </c>
      <c r="F9" s="1">
        <v>15</v>
      </c>
      <c r="G9" s="1" t="s">
        <v>30</v>
      </c>
      <c r="H9" s="1" t="s">
        <v>38</v>
      </c>
      <c r="I9" s="3" t="s">
        <v>35</v>
      </c>
      <c r="J9" s="1" t="s">
        <v>32</v>
      </c>
    </row>
    <row r="10" spans="1:10" x14ac:dyDescent="0.3">
      <c r="A10">
        <v>9</v>
      </c>
      <c r="B10" s="1">
        <v>60</v>
      </c>
      <c r="C10" s="1">
        <v>170</v>
      </c>
      <c r="D10" s="1">
        <v>150</v>
      </c>
      <c r="E10" s="1">
        <v>200</v>
      </c>
      <c r="F10" s="1">
        <v>15</v>
      </c>
      <c r="G10" s="1" t="s">
        <v>39</v>
      </c>
      <c r="H10" s="1" t="s">
        <v>31</v>
      </c>
      <c r="I10" s="3" t="s">
        <v>35</v>
      </c>
      <c r="J10" s="1" t="s">
        <v>32</v>
      </c>
    </row>
    <row r="11" spans="1:10" x14ac:dyDescent="0.3">
      <c r="A11">
        <v>10</v>
      </c>
      <c r="B11" s="1">
        <v>80</v>
      </c>
      <c r="C11" s="1">
        <v>170</v>
      </c>
      <c r="D11" s="1">
        <v>150</v>
      </c>
      <c r="E11" s="1">
        <v>220</v>
      </c>
      <c r="F11" s="1">
        <v>15</v>
      </c>
      <c r="G11" s="1" t="s">
        <v>39</v>
      </c>
      <c r="H11" s="3" t="s">
        <v>40</v>
      </c>
      <c r="I11" s="3" t="s">
        <v>35</v>
      </c>
      <c r="J11" s="1" t="s">
        <v>32</v>
      </c>
    </row>
    <row r="12" spans="1:10" x14ac:dyDescent="0.3">
      <c r="A12">
        <v>11</v>
      </c>
      <c r="B12" s="1">
        <v>150</v>
      </c>
      <c r="C12" s="1">
        <v>280</v>
      </c>
      <c r="D12" s="1">
        <v>210</v>
      </c>
      <c r="E12" s="1">
        <v>350</v>
      </c>
      <c r="F12" s="1">
        <v>15</v>
      </c>
      <c r="G12" s="3" t="s">
        <v>41</v>
      </c>
      <c r="H12" s="3" t="s">
        <v>42</v>
      </c>
    </row>
    <row r="13" spans="1:10" x14ac:dyDescent="0.3">
      <c r="A13">
        <v>12</v>
      </c>
      <c r="B13" s="1">
        <v>110</v>
      </c>
      <c r="C13" s="1">
        <v>200</v>
      </c>
      <c r="D13" s="1">
        <v>180</v>
      </c>
      <c r="E13" s="1">
        <v>250</v>
      </c>
      <c r="F13" s="1">
        <v>15</v>
      </c>
      <c r="G13" s="3" t="s">
        <v>41</v>
      </c>
      <c r="H13" s="3" t="s">
        <v>42</v>
      </c>
    </row>
    <row r="14" spans="1:10" x14ac:dyDescent="0.3">
      <c r="A14">
        <v>13</v>
      </c>
      <c r="B14" s="1">
        <v>90</v>
      </c>
      <c r="C14" s="1">
        <v>180</v>
      </c>
      <c r="D14" s="1">
        <v>150</v>
      </c>
      <c r="E14" s="1">
        <v>220</v>
      </c>
      <c r="F14" s="1">
        <v>15</v>
      </c>
      <c r="G14" s="3" t="s">
        <v>36</v>
      </c>
      <c r="H14" s="3" t="s">
        <v>40</v>
      </c>
      <c r="I14" s="1" t="s">
        <v>30</v>
      </c>
      <c r="J14" s="1" t="s">
        <v>32</v>
      </c>
    </row>
    <row r="15" spans="1:10" x14ac:dyDescent="0.3">
      <c r="A15">
        <v>14</v>
      </c>
      <c r="B15" s="1">
        <v>90</v>
      </c>
      <c r="C15" s="1">
        <v>180</v>
      </c>
      <c r="D15" s="1">
        <v>160</v>
      </c>
      <c r="E15" s="1">
        <v>240</v>
      </c>
      <c r="F15" s="1">
        <v>15</v>
      </c>
      <c r="G15" s="3" t="s">
        <v>36</v>
      </c>
      <c r="H15" s="3" t="s">
        <v>40</v>
      </c>
      <c r="I15" s="1" t="s">
        <v>30</v>
      </c>
      <c r="J15" s="1" t="s">
        <v>32</v>
      </c>
    </row>
    <row r="16" spans="1:10" x14ac:dyDescent="0.3">
      <c r="A16">
        <v>15</v>
      </c>
      <c r="B16" s="1">
        <v>60</v>
      </c>
      <c r="C16" s="1">
        <v>150</v>
      </c>
      <c r="D16" s="1">
        <v>140</v>
      </c>
      <c r="E16" s="1">
        <v>200</v>
      </c>
      <c r="F16" s="1">
        <v>15</v>
      </c>
      <c r="G16" s="3" t="s">
        <v>36</v>
      </c>
      <c r="H16" s="3" t="s">
        <v>40</v>
      </c>
      <c r="I16" s="1" t="s">
        <v>30</v>
      </c>
      <c r="J16" s="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5290-9A00-4608-A9F8-6B3F7342BC6F}">
  <dimension ref="A1:BY18"/>
  <sheetViews>
    <sheetView topLeftCell="N1" workbookViewId="0">
      <selection activeCell="O19" sqref="O19"/>
    </sheetView>
  </sheetViews>
  <sheetFormatPr defaultRowHeight="14.4" x14ac:dyDescent="0.3"/>
  <cols>
    <col min="3" max="3" width="10.6640625" customWidth="1"/>
    <col min="11" max="11" width="12.88671875" customWidth="1"/>
    <col min="36" max="36" width="12.109375" customWidth="1"/>
    <col min="37" max="37" width="19.5546875" customWidth="1"/>
  </cols>
  <sheetData>
    <row r="1" spans="1:77" x14ac:dyDescent="0.3">
      <c r="A1" t="s">
        <v>0</v>
      </c>
      <c r="Q1" t="s">
        <v>7</v>
      </c>
      <c r="AE1" s="2" t="s">
        <v>14</v>
      </c>
      <c r="AQ1" s="2" t="s">
        <v>15</v>
      </c>
      <c r="BC1" t="s">
        <v>5</v>
      </c>
      <c r="BO1" t="s">
        <v>6</v>
      </c>
    </row>
    <row r="2" spans="1:77" s="1" customFormat="1" ht="57.6" x14ac:dyDescent="0.3">
      <c r="A2" s="1" t="s">
        <v>4</v>
      </c>
      <c r="B2" s="1" t="s">
        <v>1</v>
      </c>
      <c r="C2" s="1" t="s">
        <v>2</v>
      </c>
      <c r="D2" s="1" t="s">
        <v>3</v>
      </c>
      <c r="E2" s="1" t="s">
        <v>10</v>
      </c>
      <c r="F2" s="1" t="s">
        <v>12</v>
      </c>
      <c r="G2" s="1" t="s">
        <v>13</v>
      </c>
      <c r="H2" s="1" t="s">
        <v>8</v>
      </c>
      <c r="I2" s="1" t="s">
        <v>9</v>
      </c>
      <c r="J2" s="1" t="s">
        <v>11</v>
      </c>
      <c r="K2" s="1" t="s">
        <v>8</v>
      </c>
      <c r="L2" s="1" t="s">
        <v>9</v>
      </c>
      <c r="M2" s="1" t="s">
        <v>11</v>
      </c>
      <c r="Q2" s="1" t="s">
        <v>4</v>
      </c>
      <c r="R2" s="1" t="s">
        <v>1</v>
      </c>
      <c r="S2" s="1" t="s">
        <v>2</v>
      </c>
      <c r="T2" s="1" t="s">
        <v>3</v>
      </c>
      <c r="U2" s="1" t="s">
        <v>10</v>
      </c>
      <c r="V2" s="1" t="s">
        <v>12</v>
      </c>
      <c r="W2" s="1" t="s">
        <v>13</v>
      </c>
      <c r="X2" s="1" t="s">
        <v>8</v>
      </c>
      <c r="Y2" s="1" t="s">
        <v>9</v>
      </c>
      <c r="Z2" s="1" t="s">
        <v>11</v>
      </c>
      <c r="AA2" s="1" t="s">
        <v>8</v>
      </c>
      <c r="AB2" s="1" t="s">
        <v>9</v>
      </c>
      <c r="AC2" s="1" t="s">
        <v>11</v>
      </c>
      <c r="AE2" s="1" t="s">
        <v>4</v>
      </c>
      <c r="AF2" s="1" t="s">
        <v>1</v>
      </c>
      <c r="AG2" s="1" t="s">
        <v>2</v>
      </c>
      <c r="AH2" s="1" t="s">
        <v>3</v>
      </c>
      <c r="AI2" s="1" t="s">
        <v>10</v>
      </c>
      <c r="AJ2" s="1" t="s">
        <v>8</v>
      </c>
      <c r="AK2" s="1" t="s">
        <v>9</v>
      </c>
      <c r="AL2" s="1" t="s">
        <v>11</v>
      </c>
      <c r="AM2" s="1" t="s">
        <v>8</v>
      </c>
      <c r="AN2" s="1" t="s">
        <v>9</v>
      </c>
      <c r="AO2" s="1" t="s">
        <v>11</v>
      </c>
      <c r="AQ2" s="1" t="s">
        <v>4</v>
      </c>
      <c r="AR2" s="1" t="s">
        <v>1</v>
      </c>
      <c r="AS2" s="1" t="s">
        <v>2</v>
      </c>
      <c r="AT2" s="1" t="s">
        <v>3</v>
      </c>
      <c r="AU2" s="1" t="s">
        <v>10</v>
      </c>
      <c r="AV2" s="1" t="s">
        <v>8</v>
      </c>
      <c r="AW2" s="1" t="s">
        <v>9</v>
      </c>
      <c r="AX2" s="1" t="s">
        <v>11</v>
      </c>
      <c r="AY2" s="1" t="s">
        <v>8</v>
      </c>
      <c r="AZ2" s="1" t="s">
        <v>9</v>
      </c>
      <c r="BA2" s="1" t="s">
        <v>11</v>
      </c>
      <c r="BC2" s="1" t="s">
        <v>4</v>
      </c>
      <c r="BD2" s="1" t="s">
        <v>1</v>
      </c>
      <c r="BE2" s="1" t="s">
        <v>2</v>
      </c>
      <c r="BF2" s="1" t="s">
        <v>3</v>
      </c>
      <c r="BG2" s="1" t="s">
        <v>10</v>
      </c>
      <c r="BH2" s="1" t="s">
        <v>8</v>
      </c>
      <c r="BI2" s="1" t="s">
        <v>9</v>
      </c>
      <c r="BJ2" s="1" t="s">
        <v>11</v>
      </c>
      <c r="BK2" s="1" t="s">
        <v>8</v>
      </c>
      <c r="BL2" s="1" t="s">
        <v>9</v>
      </c>
      <c r="BM2" s="1" t="s">
        <v>11</v>
      </c>
      <c r="BO2" s="1" t="s">
        <v>4</v>
      </c>
      <c r="BP2" s="1" t="s">
        <v>1</v>
      </c>
      <c r="BQ2" s="1" t="s">
        <v>2</v>
      </c>
      <c r="BR2" s="1" t="s">
        <v>3</v>
      </c>
      <c r="BS2" s="1" t="s">
        <v>10</v>
      </c>
      <c r="BT2" s="1" t="s">
        <v>8</v>
      </c>
      <c r="BU2" s="1" t="s">
        <v>9</v>
      </c>
      <c r="BV2" s="1" t="s">
        <v>11</v>
      </c>
      <c r="BW2" s="1" t="s">
        <v>8</v>
      </c>
      <c r="BX2" s="1" t="s">
        <v>9</v>
      </c>
      <c r="BY2" s="1" t="s">
        <v>11</v>
      </c>
    </row>
    <row r="3" spans="1:77" x14ac:dyDescent="0.3">
      <c r="A3">
        <v>1</v>
      </c>
      <c r="B3">
        <v>126</v>
      </c>
      <c r="C3">
        <v>144</v>
      </c>
      <c r="D3">
        <v>124</v>
      </c>
      <c r="E3">
        <v>119</v>
      </c>
      <c r="F3">
        <v>120</v>
      </c>
      <c r="G3">
        <v>119</v>
      </c>
      <c r="H3">
        <f t="shared" ref="H3:H17" si="0">B3-C3</f>
        <v>-18</v>
      </c>
      <c r="I3">
        <f t="shared" ref="I3:I17" si="1">B3-D3</f>
        <v>2</v>
      </c>
      <c r="J3">
        <f t="shared" ref="J3:J17" si="2">B3-E3</f>
        <v>7</v>
      </c>
      <c r="K3">
        <f>ABS(H3)</f>
        <v>18</v>
      </c>
      <c r="L3">
        <f>ABS(I3)</f>
        <v>2</v>
      </c>
      <c r="M3">
        <f>ABS(J3)</f>
        <v>7</v>
      </c>
      <c r="Q3">
        <v>1</v>
      </c>
      <c r="R3">
        <v>40</v>
      </c>
      <c r="S3">
        <v>47</v>
      </c>
      <c r="T3">
        <v>36</v>
      </c>
      <c r="U3">
        <v>34</v>
      </c>
      <c r="V3">
        <v>35</v>
      </c>
      <c r="W3">
        <v>26</v>
      </c>
      <c r="X3">
        <f t="shared" ref="X3:X17" si="3">R3-S3</f>
        <v>-7</v>
      </c>
      <c r="Y3">
        <f t="shared" ref="Y3:Y17" si="4">R3-T3</f>
        <v>4</v>
      </c>
      <c r="Z3">
        <f t="shared" ref="Z3:Z17" si="5">R3-U3</f>
        <v>6</v>
      </c>
      <c r="AA3">
        <f>ABS(X3)</f>
        <v>7</v>
      </c>
      <c r="AB3">
        <f>ABS(Y3)</f>
        <v>4</v>
      </c>
      <c r="AC3">
        <f>ABS(Z3)</f>
        <v>6</v>
      </c>
      <c r="AE3">
        <v>1</v>
      </c>
      <c r="AF3">
        <f>B3-1.75*R3</f>
        <v>56</v>
      </c>
      <c r="AG3">
        <f>C3-1.75*S3</f>
        <v>61.75</v>
      </c>
      <c r="AH3">
        <f>D3-1.75*T3</f>
        <v>61</v>
      </c>
      <c r="AI3">
        <f>E3-1.75*U3</f>
        <v>59.5</v>
      </c>
      <c r="AJ3">
        <f>AG3-AF3</f>
        <v>5.75</v>
      </c>
      <c r="AK3">
        <f>AH3-AF3</f>
        <v>5</v>
      </c>
      <c r="AL3">
        <f>AI3-AF3</f>
        <v>3.5</v>
      </c>
      <c r="AQ3">
        <v>1</v>
      </c>
      <c r="AR3">
        <f>B3+1.1*R3</f>
        <v>170</v>
      </c>
      <c r="AS3">
        <f>C3+1.1*S3</f>
        <v>195.7</v>
      </c>
      <c r="AT3">
        <f>D3+1.1*T3</f>
        <v>163.6</v>
      </c>
      <c r="AU3">
        <f>E3+1.1*U3</f>
        <v>156.4</v>
      </c>
      <c r="AV3">
        <f>AS3-AR3</f>
        <v>25.699999999999989</v>
      </c>
      <c r="AW3">
        <f>AT3-AR3</f>
        <v>-6.4000000000000057</v>
      </c>
      <c r="AX3">
        <f>AU3-AR3</f>
        <v>-13.599999999999994</v>
      </c>
      <c r="BC3">
        <v>1</v>
      </c>
      <c r="BD3">
        <v>56</v>
      </c>
      <c r="BE3">
        <v>73</v>
      </c>
      <c r="BF3">
        <v>60</v>
      </c>
      <c r="BG3">
        <v>62</v>
      </c>
      <c r="BH3">
        <f>BD3-BE3</f>
        <v>-17</v>
      </c>
      <c r="BI3">
        <f>BD3-BF3</f>
        <v>-4</v>
      </c>
      <c r="BJ3">
        <f>BD3-BG3</f>
        <v>-6</v>
      </c>
      <c r="BK3">
        <f>ABS(BH3)</f>
        <v>17</v>
      </c>
      <c r="BL3">
        <f>ABS(BI3)</f>
        <v>4</v>
      </c>
      <c r="BM3">
        <f>ABS(BJ3)</f>
        <v>6</v>
      </c>
      <c r="BO3">
        <v>1</v>
      </c>
      <c r="BP3">
        <v>166</v>
      </c>
      <c r="BQ3">
        <v>193</v>
      </c>
      <c r="BR3">
        <v>185</v>
      </c>
      <c r="BS3">
        <v>207</v>
      </c>
      <c r="BT3">
        <f>BP3-BQ3</f>
        <v>-27</v>
      </c>
      <c r="BU3">
        <f>BP3-BR3</f>
        <v>-19</v>
      </c>
      <c r="BV3">
        <f>BP3-BS3</f>
        <v>-41</v>
      </c>
      <c r="BW3">
        <f>ABS(BT3)</f>
        <v>27</v>
      </c>
      <c r="BX3">
        <f>ABS(BU3)</f>
        <v>19</v>
      </c>
      <c r="BY3">
        <f>ABS(BV3)</f>
        <v>41</v>
      </c>
    </row>
    <row r="4" spans="1:77" x14ac:dyDescent="0.3">
      <c r="A4">
        <v>2</v>
      </c>
      <c r="B4">
        <v>180</v>
      </c>
      <c r="C4">
        <v>157</v>
      </c>
      <c r="D4">
        <v>160</v>
      </c>
      <c r="E4">
        <v>163</v>
      </c>
      <c r="F4">
        <v>166</v>
      </c>
      <c r="G4">
        <v>162</v>
      </c>
      <c r="H4">
        <f t="shared" si="0"/>
        <v>23</v>
      </c>
      <c r="I4">
        <f t="shared" si="1"/>
        <v>20</v>
      </c>
      <c r="J4">
        <f t="shared" si="2"/>
        <v>17</v>
      </c>
      <c r="K4">
        <f t="shared" ref="K4:K17" si="6">ABS(H4)</f>
        <v>23</v>
      </c>
      <c r="L4">
        <f t="shared" ref="L4:L17" si="7">ABS(I4)</f>
        <v>20</v>
      </c>
      <c r="M4">
        <f t="shared" ref="M4:M17" si="8">ABS(J4)</f>
        <v>17</v>
      </c>
      <c r="Q4">
        <v>2</v>
      </c>
      <c r="R4">
        <v>54</v>
      </c>
      <c r="S4">
        <v>37</v>
      </c>
      <c r="T4">
        <v>31</v>
      </c>
      <c r="U4">
        <v>32</v>
      </c>
      <c r="V4">
        <v>25</v>
      </c>
      <c r="W4">
        <v>27</v>
      </c>
      <c r="X4">
        <f t="shared" si="3"/>
        <v>17</v>
      </c>
      <c r="Y4">
        <f t="shared" si="4"/>
        <v>23</v>
      </c>
      <c r="Z4">
        <f t="shared" si="5"/>
        <v>22</v>
      </c>
      <c r="AA4">
        <f t="shared" ref="AA4:AA17" si="9">ABS(X4)</f>
        <v>17</v>
      </c>
      <c r="AB4">
        <f t="shared" ref="AB4:AB17" si="10">ABS(Y4)</f>
        <v>23</v>
      </c>
      <c r="AC4">
        <f t="shared" ref="AC4:AC17" si="11">ABS(Z4)</f>
        <v>22</v>
      </c>
      <c r="AE4">
        <v>2</v>
      </c>
      <c r="AF4">
        <f t="shared" ref="AF4:AF17" si="12">B4-1.75*R4</f>
        <v>85.5</v>
      </c>
      <c r="AG4">
        <f t="shared" ref="AG4:AG17" si="13">C4-1.75*S4</f>
        <v>92.25</v>
      </c>
      <c r="AH4">
        <f t="shared" ref="AH4:AH17" si="14">D4-1.75*T4</f>
        <v>105.75</v>
      </c>
      <c r="AI4">
        <f t="shared" ref="AI4:AI17" si="15">E4-1.75*U4</f>
        <v>107</v>
      </c>
      <c r="AJ4">
        <f t="shared" ref="AJ4:AJ17" si="16">AG4-AF4</f>
        <v>6.75</v>
      </c>
      <c r="AK4">
        <f t="shared" ref="AK4:AK17" si="17">AH4-AF4</f>
        <v>20.25</v>
      </c>
      <c r="AL4">
        <f t="shared" ref="AL4:AL17" si="18">AI4-AF4</f>
        <v>21.5</v>
      </c>
      <c r="AQ4">
        <v>2</v>
      </c>
      <c r="AR4">
        <f t="shared" ref="AR4:AR17" si="19">B4+1.1*R4</f>
        <v>239.4</v>
      </c>
      <c r="AS4">
        <f t="shared" ref="AS4:AS17" si="20">C4+1.1*S4</f>
        <v>197.7</v>
      </c>
      <c r="AT4">
        <f t="shared" ref="AT4:AT17" si="21">D4+1.1*T4</f>
        <v>194.1</v>
      </c>
      <c r="AU4">
        <f t="shared" ref="AU4:AU17" si="22">E4+1.1*U4</f>
        <v>198.2</v>
      </c>
      <c r="AV4">
        <f t="shared" ref="AV4:AV17" si="23">AS4-AR4</f>
        <v>-41.700000000000017</v>
      </c>
      <c r="AW4">
        <f t="shared" ref="AW4:AW17" si="24">AT4-AR4</f>
        <v>-45.300000000000011</v>
      </c>
      <c r="AX4">
        <f t="shared" ref="AX4:AX17" si="25">AU4-AR4</f>
        <v>-41.200000000000017</v>
      </c>
      <c r="BC4">
        <v>2</v>
      </c>
      <c r="BD4">
        <v>85</v>
      </c>
      <c r="BE4">
        <v>99</v>
      </c>
      <c r="BF4">
        <v>98</v>
      </c>
      <c r="BG4">
        <v>117</v>
      </c>
      <c r="BH4">
        <f t="shared" ref="BH4:BH17" si="26">BD4-BE4</f>
        <v>-14</v>
      </c>
      <c r="BI4">
        <f t="shared" ref="BI4:BI17" si="27">BD4-BF4</f>
        <v>-13</v>
      </c>
      <c r="BJ4">
        <f t="shared" ref="BJ4:BJ17" si="28">BD4-BG4</f>
        <v>-32</v>
      </c>
      <c r="BK4">
        <f t="shared" ref="BK4:BK17" si="29">ABS(BH4)</f>
        <v>14</v>
      </c>
      <c r="BL4">
        <f t="shared" ref="BL4:BL17" si="30">ABS(BI4)</f>
        <v>13</v>
      </c>
      <c r="BM4">
        <f t="shared" ref="BM4:BM17" si="31">ABS(BJ4)</f>
        <v>32</v>
      </c>
      <c r="BO4">
        <v>2</v>
      </c>
      <c r="BP4">
        <v>233</v>
      </c>
      <c r="BQ4">
        <v>213</v>
      </c>
      <c r="BR4">
        <v>209</v>
      </c>
      <c r="BS4">
        <v>202</v>
      </c>
      <c r="BT4">
        <f t="shared" ref="BT4:BT17" si="32">BP4-BQ4</f>
        <v>20</v>
      </c>
      <c r="BU4">
        <f t="shared" ref="BU4:BU17" si="33">BP4-BR4</f>
        <v>24</v>
      </c>
      <c r="BV4">
        <f t="shared" ref="BV4:BV17" si="34">BP4-BS4</f>
        <v>31</v>
      </c>
      <c r="BW4">
        <f t="shared" ref="BW4:BW17" si="35">ABS(BT4)</f>
        <v>20</v>
      </c>
      <c r="BX4">
        <f t="shared" ref="BX4:BX17" si="36">ABS(BU4)</f>
        <v>24</v>
      </c>
      <c r="BY4">
        <f t="shared" ref="BY4:BY17" si="37">ABS(BV4)</f>
        <v>31</v>
      </c>
    </row>
    <row r="5" spans="1:77" x14ac:dyDescent="0.3">
      <c r="A5">
        <v>3</v>
      </c>
      <c r="B5">
        <v>135</v>
      </c>
      <c r="C5">
        <v>127</v>
      </c>
      <c r="D5">
        <v>127</v>
      </c>
      <c r="E5">
        <v>127</v>
      </c>
      <c r="F5">
        <v>135</v>
      </c>
      <c r="G5">
        <v>133</v>
      </c>
      <c r="H5">
        <f t="shared" si="0"/>
        <v>8</v>
      </c>
      <c r="I5">
        <f t="shared" si="1"/>
        <v>8</v>
      </c>
      <c r="J5">
        <f t="shared" si="2"/>
        <v>8</v>
      </c>
      <c r="K5">
        <f t="shared" si="6"/>
        <v>8</v>
      </c>
      <c r="L5">
        <f t="shared" si="7"/>
        <v>8</v>
      </c>
      <c r="M5">
        <f t="shared" si="8"/>
        <v>8</v>
      </c>
      <c r="Q5">
        <v>3</v>
      </c>
      <c r="R5">
        <v>40</v>
      </c>
      <c r="S5">
        <v>38</v>
      </c>
      <c r="T5">
        <v>38</v>
      </c>
      <c r="U5">
        <v>42</v>
      </c>
      <c r="V5">
        <v>42</v>
      </c>
      <c r="W5">
        <v>33</v>
      </c>
      <c r="X5">
        <f t="shared" si="3"/>
        <v>2</v>
      </c>
      <c r="Y5">
        <f t="shared" si="4"/>
        <v>2</v>
      </c>
      <c r="Z5">
        <f t="shared" si="5"/>
        <v>-2</v>
      </c>
      <c r="AA5">
        <f t="shared" si="9"/>
        <v>2</v>
      </c>
      <c r="AB5">
        <f t="shared" si="10"/>
        <v>2</v>
      </c>
      <c r="AC5">
        <f t="shared" si="11"/>
        <v>2</v>
      </c>
      <c r="AE5">
        <v>3</v>
      </c>
      <c r="AF5">
        <f t="shared" si="12"/>
        <v>65</v>
      </c>
      <c r="AG5">
        <f t="shared" si="13"/>
        <v>60.5</v>
      </c>
      <c r="AH5">
        <f t="shared" si="14"/>
        <v>60.5</v>
      </c>
      <c r="AI5">
        <f t="shared" si="15"/>
        <v>53.5</v>
      </c>
      <c r="AJ5">
        <f t="shared" si="16"/>
        <v>-4.5</v>
      </c>
      <c r="AK5">
        <f t="shared" si="17"/>
        <v>-4.5</v>
      </c>
      <c r="AL5">
        <f t="shared" si="18"/>
        <v>-11.5</v>
      </c>
      <c r="AQ5">
        <v>3</v>
      </c>
      <c r="AR5">
        <f t="shared" si="19"/>
        <v>179</v>
      </c>
      <c r="AS5">
        <f t="shared" si="20"/>
        <v>168.8</v>
      </c>
      <c r="AT5">
        <f t="shared" si="21"/>
        <v>168.8</v>
      </c>
      <c r="AU5">
        <f t="shared" si="22"/>
        <v>173.2</v>
      </c>
      <c r="AV5">
        <f t="shared" si="23"/>
        <v>-10.199999999999989</v>
      </c>
      <c r="AW5">
        <f t="shared" si="24"/>
        <v>-10.199999999999989</v>
      </c>
      <c r="AX5">
        <f t="shared" si="25"/>
        <v>-5.8000000000000114</v>
      </c>
      <c r="BC5">
        <v>3</v>
      </c>
      <c r="BD5">
        <v>65</v>
      </c>
      <c r="BE5">
        <v>68</v>
      </c>
      <c r="BF5">
        <v>73</v>
      </c>
      <c r="BG5">
        <v>72</v>
      </c>
      <c r="BH5">
        <f t="shared" si="26"/>
        <v>-3</v>
      </c>
      <c r="BI5">
        <f t="shared" si="27"/>
        <v>-8</v>
      </c>
      <c r="BJ5">
        <f t="shared" si="28"/>
        <v>-7</v>
      </c>
      <c r="BK5">
        <f t="shared" si="29"/>
        <v>3</v>
      </c>
      <c r="BL5">
        <f t="shared" si="30"/>
        <v>8</v>
      </c>
      <c r="BM5">
        <f t="shared" si="31"/>
        <v>7</v>
      </c>
      <c r="BO5">
        <v>3</v>
      </c>
      <c r="BP5">
        <v>175</v>
      </c>
      <c r="BQ5">
        <v>181</v>
      </c>
      <c r="BR5">
        <v>183</v>
      </c>
      <c r="BS5">
        <v>190</v>
      </c>
      <c r="BT5">
        <f t="shared" si="32"/>
        <v>-6</v>
      </c>
      <c r="BU5">
        <f t="shared" si="33"/>
        <v>-8</v>
      </c>
      <c r="BV5">
        <f t="shared" si="34"/>
        <v>-15</v>
      </c>
      <c r="BW5">
        <f t="shared" si="35"/>
        <v>6</v>
      </c>
      <c r="BX5">
        <f t="shared" si="36"/>
        <v>8</v>
      </c>
      <c r="BY5">
        <f t="shared" si="37"/>
        <v>15</v>
      </c>
    </row>
    <row r="6" spans="1:77" x14ac:dyDescent="0.3">
      <c r="A6">
        <v>4</v>
      </c>
      <c r="B6">
        <v>158</v>
      </c>
      <c r="C6">
        <v>144</v>
      </c>
      <c r="D6">
        <v>146</v>
      </c>
      <c r="E6">
        <v>143</v>
      </c>
      <c r="F6">
        <v>144</v>
      </c>
      <c r="G6">
        <v>151</v>
      </c>
      <c r="H6">
        <f t="shared" si="0"/>
        <v>14</v>
      </c>
      <c r="I6">
        <f t="shared" si="1"/>
        <v>12</v>
      </c>
      <c r="J6">
        <f t="shared" si="2"/>
        <v>15</v>
      </c>
      <c r="K6">
        <f t="shared" si="6"/>
        <v>14</v>
      </c>
      <c r="L6">
        <f t="shared" si="7"/>
        <v>12</v>
      </c>
      <c r="M6">
        <f t="shared" si="8"/>
        <v>15</v>
      </c>
      <c r="Q6">
        <v>4</v>
      </c>
      <c r="R6">
        <v>48</v>
      </c>
      <c r="S6">
        <v>38</v>
      </c>
      <c r="T6">
        <v>35</v>
      </c>
      <c r="U6">
        <v>34</v>
      </c>
      <c r="V6">
        <v>55</v>
      </c>
      <c r="W6">
        <v>38</v>
      </c>
      <c r="X6">
        <f t="shared" si="3"/>
        <v>10</v>
      </c>
      <c r="Y6">
        <f t="shared" si="4"/>
        <v>13</v>
      </c>
      <c r="Z6">
        <f t="shared" si="5"/>
        <v>14</v>
      </c>
      <c r="AA6">
        <f t="shared" si="9"/>
        <v>10</v>
      </c>
      <c r="AB6">
        <f t="shared" si="10"/>
        <v>13</v>
      </c>
      <c r="AC6">
        <f t="shared" si="11"/>
        <v>14</v>
      </c>
      <c r="AE6">
        <v>4</v>
      </c>
      <c r="AF6">
        <f t="shared" si="12"/>
        <v>74</v>
      </c>
      <c r="AG6">
        <f t="shared" si="13"/>
        <v>77.5</v>
      </c>
      <c r="AH6">
        <f t="shared" si="14"/>
        <v>84.75</v>
      </c>
      <c r="AI6">
        <f t="shared" si="15"/>
        <v>83.5</v>
      </c>
      <c r="AJ6">
        <f t="shared" si="16"/>
        <v>3.5</v>
      </c>
      <c r="AK6">
        <f t="shared" si="17"/>
        <v>10.75</v>
      </c>
      <c r="AL6">
        <f t="shared" si="18"/>
        <v>9.5</v>
      </c>
      <c r="AQ6">
        <v>4</v>
      </c>
      <c r="AR6">
        <f t="shared" si="19"/>
        <v>210.8</v>
      </c>
      <c r="AS6">
        <f t="shared" si="20"/>
        <v>185.8</v>
      </c>
      <c r="AT6">
        <f t="shared" si="21"/>
        <v>184.5</v>
      </c>
      <c r="AU6">
        <f t="shared" si="22"/>
        <v>180.4</v>
      </c>
      <c r="AV6">
        <f t="shared" si="23"/>
        <v>-25</v>
      </c>
      <c r="AW6">
        <f t="shared" si="24"/>
        <v>-26.300000000000011</v>
      </c>
      <c r="AX6">
        <f t="shared" si="25"/>
        <v>-30.400000000000006</v>
      </c>
      <c r="BC6">
        <v>4</v>
      </c>
      <c r="BD6">
        <v>74</v>
      </c>
      <c r="BE6">
        <v>84</v>
      </c>
      <c r="BF6">
        <v>93</v>
      </c>
      <c r="BG6">
        <v>96</v>
      </c>
      <c r="BH6">
        <f t="shared" si="26"/>
        <v>-10</v>
      </c>
      <c r="BI6">
        <f t="shared" si="27"/>
        <v>-19</v>
      </c>
      <c r="BJ6">
        <f t="shared" si="28"/>
        <v>-22</v>
      </c>
      <c r="BK6">
        <f t="shared" si="29"/>
        <v>10</v>
      </c>
      <c r="BL6">
        <f t="shared" si="30"/>
        <v>19</v>
      </c>
      <c r="BM6">
        <f t="shared" si="31"/>
        <v>22</v>
      </c>
      <c r="BO6">
        <v>4</v>
      </c>
      <c r="BP6">
        <v>206</v>
      </c>
      <c r="BQ6">
        <v>188</v>
      </c>
      <c r="BR6">
        <v>188</v>
      </c>
      <c r="BS6">
        <v>192</v>
      </c>
      <c r="BT6">
        <f t="shared" si="32"/>
        <v>18</v>
      </c>
      <c r="BU6">
        <f t="shared" si="33"/>
        <v>18</v>
      </c>
      <c r="BV6">
        <f t="shared" si="34"/>
        <v>14</v>
      </c>
      <c r="BW6">
        <f t="shared" si="35"/>
        <v>18</v>
      </c>
      <c r="BX6">
        <f t="shared" si="36"/>
        <v>18</v>
      </c>
      <c r="BY6">
        <f t="shared" si="37"/>
        <v>14</v>
      </c>
    </row>
    <row r="7" spans="1:77" x14ac:dyDescent="0.3">
      <c r="A7">
        <v>5</v>
      </c>
      <c r="B7">
        <v>144</v>
      </c>
      <c r="C7">
        <v>137</v>
      </c>
      <c r="D7">
        <v>140</v>
      </c>
      <c r="E7">
        <v>138</v>
      </c>
      <c r="F7">
        <v>136</v>
      </c>
      <c r="G7">
        <v>145</v>
      </c>
      <c r="H7">
        <f t="shared" si="0"/>
        <v>7</v>
      </c>
      <c r="I7">
        <f t="shared" si="1"/>
        <v>4</v>
      </c>
      <c r="J7">
        <f t="shared" si="2"/>
        <v>6</v>
      </c>
      <c r="K7">
        <f t="shared" si="6"/>
        <v>7</v>
      </c>
      <c r="L7">
        <f t="shared" si="7"/>
        <v>4</v>
      </c>
      <c r="M7">
        <f t="shared" si="8"/>
        <v>6</v>
      </c>
      <c r="Q7">
        <v>5</v>
      </c>
      <c r="R7">
        <v>40</v>
      </c>
      <c r="S7">
        <v>39</v>
      </c>
      <c r="T7">
        <v>45</v>
      </c>
      <c r="U7">
        <v>43</v>
      </c>
      <c r="V7">
        <v>35</v>
      </c>
      <c r="W7">
        <v>39</v>
      </c>
      <c r="X7">
        <f t="shared" si="3"/>
        <v>1</v>
      </c>
      <c r="Y7">
        <f t="shared" si="4"/>
        <v>-5</v>
      </c>
      <c r="Z7">
        <f t="shared" si="5"/>
        <v>-3</v>
      </c>
      <c r="AA7">
        <f t="shared" si="9"/>
        <v>1</v>
      </c>
      <c r="AB7">
        <f t="shared" si="10"/>
        <v>5</v>
      </c>
      <c r="AC7">
        <f t="shared" si="11"/>
        <v>3</v>
      </c>
      <c r="AE7">
        <v>5</v>
      </c>
      <c r="AF7">
        <f t="shared" si="12"/>
        <v>74</v>
      </c>
      <c r="AG7">
        <f t="shared" si="13"/>
        <v>68.75</v>
      </c>
      <c r="AH7">
        <f t="shared" si="14"/>
        <v>61.25</v>
      </c>
      <c r="AI7">
        <f t="shared" si="15"/>
        <v>62.75</v>
      </c>
      <c r="AJ7">
        <f t="shared" si="16"/>
        <v>-5.25</v>
      </c>
      <c r="AK7">
        <f t="shared" si="17"/>
        <v>-12.75</v>
      </c>
      <c r="AL7">
        <f t="shared" si="18"/>
        <v>-11.25</v>
      </c>
      <c r="AQ7">
        <v>5</v>
      </c>
      <c r="AR7">
        <f t="shared" si="19"/>
        <v>188</v>
      </c>
      <c r="AS7">
        <f t="shared" si="20"/>
        <v>179.9</v>
      </c>
      <c r="AT7">
        <f t="shared" si="21"/>
        <v>189.5</v>
      </c>
      <c r="AU7">
        <f t="shared" si="22"/>
        <v>185.3</v>
      </c>
      <c r="AV7">
        <f t="shared" si="23"/>
        <v>-8.0999999999999943</v>
      </c>
      <c r="AW7">
        <f t="shared" si="24"/>
        <v>1.5</v>
      </c>
      <c r="AX7">
        <f t="shared" si="25"/>
        <v>-2.6999999999999886</v>
      </c>
      <c r="BC7">
        <v>5</v>
      </c>
      <c r="BD7">
        <v>74</v>
      </c>
      <c r="BE7">
        <v>77</v>
      </c>
      <c r="BF7">
        <v>80</v>
      </c>
      <c r="BG7">
        <v>76</v>
      </c>
      <c r="BH7">
        <f t="shared" si="26"/>
        <v>-3</v>
      </c>
      <c r="BI7">
        <f t="shared" si="27"/>
        <v>-6</v>
      </c>
      <c r="BJ7">
        <f t="shared" si="28"/>
        <v>-2</v>
      </c>
      <c r="BK7">
        <f t="shared" si="29"/>
        <v>3</v>
      </c>
      <c r="BL7">
        <f t="shared" si="30"/>
        <v>6</v>
      </c>
      <c r="BM7">
        <f t="shared" si="31"/>
        <v>2</v>
      </c>
      <c r="BO7">
        <v>5</v>
      </c>
      <c r="BP7">
        <v>184</v>
      </c>
      <c r="BQ7">
        <v>186</v>
      </c>
      <c r="BR7">
        <v>186</v>
      </c>
      <c r="BS7">
        <v>200</v>
      </c>
      <c r="BT7">
        <f t="shared" si="32"/>
        <v>-2</v>
      </c>
      <c r="BU7">
        <f t="shared" si="33"/>
        <v>-2</v>
      </c>
      <c r="BV7">
        <f t="shared" si="34"/>
        <v>-16</v>
      </c>
      <c r="BW7">
        <f t="shared" si="35"/>
        <v>2</v>
      </c>
      <c r="BX7">
        <f t="shared" si="36"/>
        <v>2</v>
      </c>
      <c r="BY7">
        <f t="shared" si="37"/>
        <v>16</v>
      </c>
    </row>
    <row r="8" spans="1:77" x14ac:dyDescent="0.3">
      <c r="A8">
        <v>6</v>
      </c>
      <c r="B8">
        <v>149</v>
      </c>
      <c r="C8">
        <v>144</v>
      </c>
      <c r="D8">
        <v>143</v>
      </c>
      <c r="E8">
        <v>139</v>
      </c>
      <c r="F8">
        <v>137</v>
      </c>
      <c r="G8">
        <v>152</v>
      </c>
      <c r="H8">
        <f t="shared" si="0"/>
        <v>5</v>
      </c>
      <c r="I8">
        <f t="shared" si="1"/>
        <v>6</v>
      </c>
      <c r="J8">
        <f t="shared" si="2"/>
        <v>10</v>
      </c>
      <c r="K8">
        <f t="shared" si="6"/>
        <v>5</v>
      </c>
      <c r="L8">
        <f t="shared" si="7"/>
        <v>6</v>
      </c>
      <c r="M8">
        <f t="shared" si="8"/>
        <v>10</v>
      </c>
      <c r="Q8">
        <v>6</v>
      </c>
      <c r="R8">
        <v>48</v>
      </c>
      <c r="S8">
        <v>47</v>
      </c>
      <c r="T8">
        <v>46</v>
      </c>
      <c r="U8">
        <v>48</v>
      </c>
      <c r="V8">
        <v>43</v>
      </c>
      <c r="W8">
        <v>46</v>
      </c>
      <c r="X8">
        <f t="shared" si="3"/>
        <v>1</v>
      </c>
      <c r="Y8">
        <f t="shared" si="4"/>
        <v>2</v>
      </c>
      <c r="Z8">
        <f t="shared" si="5"/>
        <v>0</v>
      </c>
      <c r="AA8">
        <f t="shared" si="9"/>
        <v>1</v>
      </c>
      <c r="AB8">
        <f t="shared" si="10"/>
        <v>2</v>
      </c>
      <c r="AC8">
        <f t="shared" si="11"/>
        <v>0</v>
      </c>
      <c r="AE8">
        <v>6</v>
      </c>
      <c r="AF8">
        <f t="shared" si="12"/>
        <v>65</v>
      </c>
      <c r="AG8">
        <f t="shared" si="13"/>
        <v>61.75</v>
      </c>
      <c r="AH8">
        <f t="shared" si="14"/>
        <v>62.5</v>
      </c>
      <c r="AI8">
        <f t="shared" si="15"/>
        <v>55</v>
      </c>
      <c r="AJ8">
        <f t="shared" si="16"/>
        <v>-3.25</v>
      </c>
      <c r="AK8">
        <f t="shared" si="17"/>
        <v>-2.5</v>
      </c>
      <c r="AL8">
        <f t="shared" si="18"/>
        <v>-10</v>
      </c>
      <c r="AQ8">
        <v>6</v>
      </c>
      <c r="AR8">
        <f t="shared" si="19"/>
        <v>201.8</v>
      </c>
      <c r="AS8">
        <f t="shared" si="20"/>
        <v>195.7</v>
      </c>
      <c r="AT8">
        <f t="shared" si="21"/>
        <v>193.6</v>
      </c>
      <c r="AU8">
        <f t="shared" si="22"/>
        <v>191.8</v>
      </c>
      <c r="AV8">
        <f t="shared" si="23"/>
        <v>-6.1000000000000227</v>
      </c>
      <c r="AW8">
        <f t="shared" si="24"/>
        <v>-8.2000000000000171</v>
      </c>
      <c r="AX8">
        <f t="shared" si="25"/>
        <v>-10</v>
      </c>
      <c r="BC8">
        <v>6</v>
      </c>
      <c r="BD8">
        <v>65</v>
      </c>
      <c r="BE8">
        <v>73</v>
      </c>
      <c r="BF8">
        <v>76</v>
      </c>
      <c r="BG8">
        <v>80</v>
      </c>
      <c r="BH8">
        <f t="shared" si="26"/>
        <v>-8</v>
      </c>
      <c r="BI8">
        <f t="shared" si="27"/>
        <v>-11</v>
      </c>
      <c r="BJ8">
        <f t="shared" si="28"/>
        <v>-15</v>
      </c>
      <c r="BK8">
        <f t="shared" si="29"/>
        <v>8</v>
      </c>
      <c r="BL8">
        <f t="shared" si="30"/>
        <v>11</v>
      </c>
      <c r="BM8">
        <f t="shared" si="31"/>
        <v>15</v>
      </c>
      <c r="BO8">
        <v>6</v>
      </c>
      <c r="BP8">
        <v>197</v>
      </c>
      <c r="BQ8">
        <v>193</v>
      </c>
      <c r="BR8">
        <v>189</v>
      </c>
      <c r="BS8">
        <v>201</v>
      </c>
      <c r="BT8">
        <f t="shared" si="32"/>
        <v>4</v>
      </c>
      <c r="BU8">
        <f t="shared" si="33"/>
        <v>8</v>
      </c>
      <c r="BV8">
        <f t="shared" si="34"/>
        <v>-4</v>
      </c>
      <c r="BW8">
        <f t="shared" si="35"/>
        <v>4</v>
      </c>
      <c r="BX8">
        <f t="shared" si="36"/>
        <v>8</v>
      </c>
      <c r="BY8">
        <f t="shared" si="37"/>
        <v>4</v>
      </c>
    </row>
    <row r="9" spans="1:77" x14ac:dyDescent="0.3">
      <c r="A9">
        <v>7</v>
      </c>
      <c r="B9">
        <v>157</v>
      </c>
      <c r="C9">
        <v>151</v>
      </c>
      <c r="D9">
        <v>152</v>
      </c>
      <c r="E9">
        <v>168</v>
      </c>
      <c r="F9">
        <v>154</v>
      </c>
      <c r="G9">
        <v>151</v>
      </c>
      <c r="H9">
        <f t="shared" si="0"/>
        <v>6</v>
      </c>
      <c r="I9">
        <f t="shared" si="1"/>
        <v>5</v>
      </c>
      <c r="J9">
        <f t="shared" si="2"/>
        <v>-11</v>
      </c>
      <c r="K9">
        <f t="shared" si="6"/>
        <v>6</v>
      </c>
      <c r="L9">
        <f t="shared" si="7"/>
        <v>5</v>
      </c>
      <c r="M9">
        <f t="shared" si="8"/>
        <v>11</v>
      </c>
      <c r="Q9">
        <v>7</v>
      </c>
      <c r="R9">
        <v>38</v>
      </c>
      <c r="S9">
        <v>30</v>
      </c>
      <c r="T9">
        <v>31</v>
      </c>
      <c r="U9">
        <v>38</v>
      </c>
      <c r="V9">
        <v>32</v>
      </c>
      <c r="W9">
        <v>30</v>
      </c>
      <c r="X9">
        <f t="shared" si="3"/>
        <v>8</v>
      </c>
      <c r="Y9">
        <f t="shared" si="4"/>
        <v>7</v>
      </c>
      <c r="Z9">
        <f t="shared" si="5"/>
        <v>0</v>
      </c>
      <c r="AA9">
        <f t="shared" si="9"/>
        <v>8</v>
      </c>
      <c r="AB9">
        <f t="shared" si="10"/>
        <v>7</v>
      </c>
      <c r="AC9">
        <f t="shared" si="11"/>
        <v>0</v>
      </c>
      <c r="AE9">
        <v>7</v>
      </c>
      <c r="AF9">
        <f t="shared" si="12"/>
        <v>90.5</v>
      </c>
      <c r="AG9">
        <f t="shared" si="13"/>
        <v>98.5</v>
      </c>
      <c r="AH9">
        <f t="shared" si="14"/>
        <v>97.75</v>
      </c>
      <c r="AI9">
        <f t="shared" si="15"/>
        <v>101.5</v>
      </c>
      <c r="AJ9">
        <f t="shared" si="16"/>
        <v>8</v>
      </c>
      <c r="AK9">
        <f t="shared" si="17"/>
        <v>7.25</v>
      </c>
      <c r="AL9">
        <f t="shared" si="18"/>
        <v>11</v>
      </c>
      <c r="AQ9">
        <v>7</v>
      </c>
      <c r="AR9">
        <f t="shared" si="19"/>
        <v>198.8</v>
      </c>
      <c r="AS9">
        <f t="shared" si="20"/>
        <v>184</v>
      </c>
      <c r="AT9">
        <f t="shared" si="21"/>
        <v>186.1</v>
      </c>
      <c r="AU9">
        <f t="shared" si="22"/>
        <v>209.8</v>
      </c>
      <c r="AV9">
        <f t="shared" si="23"/>
        <v>-14.800000000000011</v>
      </c>
      <c r="AW9">
        <f t="shared" si="24"/>
        <v>-12.700000000000017</v>
      </c>
      <c r="AX9">
        <f t="shared" si="25"/>
        <v>11</v>
      </c>
      <c r="BC9">
        <v>7</v>
      </c>
      <c r="BD9">
        <v>91</v>
      </c>
      <c r="BE9">
        <v>100</v>
      </c>
      <c r="BF9">
        <v>107</v>
      </c>
      <c r="BG9">
        <v>84</v>
      </c>
      <c r="BH9">
        <f t="shared" si="26"/>
        <v>-9</v>
      </c>
      <c r="BI9">
        <f t="shared" si="27"/>
        <v>-16</v>
      </c>
      <c r="BJ9">
        <f t="shared" si="28"/>
        <v>7</v>
      </c>
      <c r="BK9">
        <f t="shared" si="29"/>
        <v>9</v>
      </c>
      <c r="BL9">
        <f t="shared" si="30"/>
        <v>16</v>
      </c>
      <c r="BM9">
        <f t="shared" si="31"/>
        <v>7</v>
      </c>
      <c r="BO9">
        <v>7</v>
      </c>
      <c r="BP9">
        <v>195</v>
      </c>
      <c r="BQ9">
        <v>206</v>
      </c>
      <c r="BR9">
        <v>200</v>
      </c>
      <c r="BS9">
        <v>221</v>
      </c>
      <c r="BT9">
        <f t="shared" si="32"/>
        <v>-11</v>
      </c>
      <c r="BU9">
        <f t="shared" si="33"/>
        <v>-5</v>
      </c>
      <c r="BV9">
        <f t="shared" si="34"/>
        <v>-26</v>
      </c>
      <c r="BW9">
        <f t="shared" si="35"/>
        <v>11</v>
      </c>
      <c r="BX9">
        <f t="shared" si="36"/>
        <v>5</v>
      </c>
      <c r="BY9">
        <f t="shared" si="37"/>
        <v>26</v>
      </c>
    </row>
    <row r="10" spans="1:77" x14ac:dyDescent="0.3">
      <c r="A10">
        <v>8</v>
      </c>
      <c r="B10">
        <v>131</v>
      </c>
      <c r="C10">
        <v>132</v>
      </c>
      <c r="D10">
        <v>131</v>
      </c>
      <c r="E10">
        <v>126</v>
      </c>
      <c r="F10">
        <v>120</v>
      </c>
      <c r="G10">
        <v>124</v>
      </c>
      <c r="H10">
        <f t="shared" si="0"/>
        <v>-1</v>
      </c>
      <c r="I10">
        <f t="shared" si="1"/>
        <v>0</v>
      </c>
      <c r="J10">
        <f t="shared" si="2"/>
        <v>5</v>
      </c>
      <c r="K10">
        <f t="shared" si="6"/>
        <v>1</v>
      </c>
      <c r="L10">
        <f t="shared" si="7"/>
        <v>0</v>
      </c>
      <c r="M10">
        <f t="shared" si="8"/>
        <v>5</v>
      </c>
      <c r="Q10">
        <v>8</v>
      </c>
      <c r="R10">
        <v>40</v>
      </c>
      <c r="S10">
        <v>44</v>
      </c>
      <c r="T10">
        <v>40</v>
      </c>
      <c r="U10">
        <v>41</v>
      </c>
      <c r="V10">
        <v>24</v>
      </c>
      <c r="W10">
        <v>28</v>
      </c>
      <c r="X10">
        <f t="shared" si="3"/>
        <v>-4</v>
      </c>
      <c r="Y10">
        <f t="shared" si="4"/>
        <v>0</v>
      </c>
      <c r="Z10">
        <f t="shared" si="5"/>
        <v>-1</v>
      </c>
      <c r="AA10">
        <f t="shared" si="9"/>
        <v>4</v>
      </c>
      <c r="AB10">
        <f t="shared" si="10"/>
        <v>0</v>
      </c>
      <c r="AC10">
        <f t="shared" si="11"/>
        <v>1</v>
      </c>
      <c r="AE10">
        <v>8</v>
      </c>
      <c r="AF10">
        <f t="shared" si="12"/>
        <v>61</v>
      </c>
      <c r="AG10">
        <f t="shared" si="13"/>
        <v>55</v>
      </c>
      <c r="AH10">
        <f t="shared" si="14"/>
        <v>61</v>
      </c>
      <c r="AI10">
        <f t="shared" si="15"/>
        <v>54.25</v>
      </c>
      <c r="AJ10">
        <f t="shared" si="16"/>
        <v>-6</v>
      </c>
      <c r="AK10">
        <f t="shared" si="17"/>
        <v>0</v>
      </c>
      <c r="AL10">
        <f t="shared" si="18"/>
        <v>-6.75</v>
      </c>
      <c r="AQ10">
        <v>8</v>
      </c>
      <c r="AR10">
        <f t="shared" si="19"/>
        <v>175</v>
      </c>
      <c r="AS10">
        <f t="shared" si="20"/>
        <v>180.4</v>
      </c>
      <c r="AT10">
        <f t="shared" si="21"/>
        <v>175</v>
      </c>
      <c r="AU10">
        <f t="shared" si="22"/>
        <v>171.1</v>
      </c>
      <c r="AV10">
        <f t="shared" si="23"/>
        <v>5.4000000000000057</v>
      </c>
      <c r="AW10">
        <f t="shared" si="24"/>
        <v>0</v>
      </c>
      <c r="AX10">
        <f t="shared" si="25"/>
        <v>-3.9000000000000057</v>
      </c>
      <c r="BC10">
        <v>8</v>
      </c>
      <c r="BD10">
        <v>61</v>
      </c>
      <c r="BE10">
        <v>63</v>
      </c>
      <c r="BF10">
        <v>68</v>
      </c>
      <c r="BG10">
        <v>69</v>
      </c>
      <c r="BH10">
        <f t="shared" si="26"/>
        <v>-2</v>
      </c>
      <c r="BI10">
        <f t="shared" si="27"/>
        <v>-7</v>
      </c>
      <c r="BJ10">
        <f t="shared" si="28"/>
        <v>-8</v>
      </c>
      <c r="BK10">
        <f t="shared" si="29"/>
        <v>2</v>
      </c>
      <c r="BL10">
        <f t="shared" si="30"/>
        <v>7</v>
      </c>
      <c r="BM10">
        <f t="shared" si="31"/>
        <v>8</v>
      </c>
      <c r="BO10">
        <v>8</v>
      </c>
      <c r="BP10">
        <v>171</v>
      </c>
      <c r="BQ10">
        <v>190</v>
      </c>
      <c r="BR10">
        <v>200</v>
      </c>
      <c r="BS10">
        <v>201</v>
      </c>
      <c r="BT10">
        <f t="shared" si="32"/>
        <v>-19</v>
      </c>
      <c r="BU10">
        <f t="shared" si="33"/>
        <v>-29</v>
      </c>
      <c r="BV10">
        <f t="shared" si="34"/>
        <v>-30</v>
      </c>
      <c r="BW10">
        <f t="shared" si="35"/>
        <v>19</v>
      </c>
      <c r="BX10">
        <f t="shared" si="36"/>
        <v>29</v>
      </c>
      <c r="BY10">
        <f t="shared" si="37"/>
        <v>30</v>
      </c>
    </row>
    <row r="11" spans="1:77" x14ac:dyDescent="0.3">
      <c r="A11">
        <v>9</v>
      </c>
      <c r="B11">
        <v>163</v>
      </c>
      <c r="C11">
        <v>152</v>
      </c>
      <c r="D11">
        <v>153</v>
      </c>
      <c r="E11">
        <v>154</v>
      </c>
      <c r="F11">
        <v>156</v>
      </c>
      <c r="G11">
        <v>161</v>
      </c>
      <c r="H11">
        <f t="shared" si="0"/>
        <v>11</v>
      </c>
      <c r="I11">
        <f t="shared" si="1"/>
        <v>10</v>
      </c>
      <c r="J11">
        <f t="shared" si="2"/>
        <v>9</v>
      </c>
      <c r="K11">
        <f t="shared" si="6"/>
        <v>11</v>
      </c>
      <c r="L11">
        <f t="shared" si="7"/>
        <v>10</v>
      </c>
      <c r="M11">
        <f t="shared" si="8"/>
        <v>9</v>
      </c>
      <c r="Q11">
        <v>9</v>
      </c>
      <c r="R11">
        <v>38</v>
      </c>
      <c r="S11">
        <v>39</v>
      </c>
      <c r="T11">
        <v>43</v>
      </c>
      <c r="U11">
        <v>51</v>
      </c>
      <c r="V11">
        <v>44</v>
      </c>
      <c r="W11">
        <v>47</v>
      </c>
      <c r="X11">
        <f t="shared" si="3"/>
        <v>-1</v>
      </c>
      <c r="Y11">
        <f t="shared" si="4"/>
        <v>-5</v>
      </c>
      <c r="Z11">
        <f t="shared" si="5"/>
        <v>-13</v>
      </c>
      <c r="AA11">
        <f t="shared" si="9"/>
        <v>1</v>
      </c>
      <c r="AB11">
        <f t="shared" si="10"/>
        <v>5</v>
      </c>
      <c r="AC11">
        <f t="shared" si="11"/>
        <v>13</v>
      </c>
      <c r="AE11">
        <v>9</v>
      </c>
      <c r="AF11">
        <f t="shared" si="12"/>
        <v>96.5</v>
      </c>
      <c r="AG11">
        <f t="shared" si="13"/>
        <v>83.75</v>
      </c>
      <c r="AH11">
        <f t="shared" si="14"/>
        <v>77.75</v>
      </c>
      <c r="AI11">
        <f t="shared" si="15"/>
        <v>64.75</v>
      </c>
      <c r="AJ11">
        <f t="shared" si="16"/>
        <v>-12.75</v>
      </c>
      <c r="AK11">
        <f t="shared" si="17"/>
        <v>-18.75</v>
      </c>
      <c r="AL11">
        <f t="shared" si="18"/>
        <v>-31.75</v>
      </c>
      <c r="AQ11">
        <v>9</v>
      </c>
      <c r="AR11">
        <f t="shared" si="19"/>
        <v>204.8</v>
      </c>
      <c r="AS11">
        <f t="shared" si="20"/>
        <v>194.9</v>
      </c>
      <c r="AT11">
        <f t="shared" si="21"/>
        <v>200.3</v>
      </c>
      <c r="AU11">
        <f t="shared" si="22"/>
        <v>210.1</v>
      </c>
      <c r="AV11">
        <f t="shared" si="23"/>
        <v>-9.9000000000000057</v>
      </c>
      <c r="AW11">
        <f t="shared" si="24"/>
        <v>-4.5</v>
      </c>
      <c r="AX11">
        <f t="shared" si="25"/>
        <v>5.2999999999999829</v>
      </c>
      <c r="BC11">
        <v>9</v>
      </c>
      <c r="BD11">
        <v>97</v>
      </c>
      <c r="BE11">
        <v>92</v>
      </c>
      <c r="BF11">
        <v>95</v>
      </c>
      <c r="BG11">
        <v>86</v>
      </c>
      <c r="BH11">
        <f t="shared" si="26"/>
        <v>5</v>
      </c>
      <c r="BI11">
        <f t="shared" si="27"/>
        <v>2</v>
      </c>
      <c r="BJ11">
        <f t="shared" si="28"/>
        <v>11</v>
      </c>
      <c r="BK11">
        <f t="shared" si="29"/>
        <v>5</v>
      </c>
      <c r="BL11">
        <f t="shared" si="30"/>
        <v>2</v>
      </c>
      <c r="BM11">
        <f t="shared" si="31"/>
        <v>11</v>
      </c>
      <c r="BO11">
        <v>9</v>
      </c>
      <c r="BP11">
        <v>201</v>
      </c>
      <c r="BQ11">
        <v>202</v>
      </c>
      <c r="BR11">
        <v>200</v>
      </c>
      <c r="BS11">
        <v>197</v>
      </c>
      <c r="BT11">
        <f t="shared" si="32"/>
        <v>-1</v>
      </c>
      <c r="BU11">
        <f t="shared" si="33"/>
        <v>1</v>
      </c>
      <c r="BV11">
        <f t="shared" si="34"/>
        <v>4</v>
      </c>
      <c r="BW11">
        <f t="shared" si="35"/>
        <v>1</v>
      </c>
      <c r="BX11">
        <f t="shared" si="36"/>
        <v>1</v>
      </c>
      <c r="BY11">
        <f t="shared" si="37"/>
        <v>4</v>
      </c>
    </row>
    <row r="12" spans="1:77" x14ac:dyDescent="0.3">
      <c r="A12">
        <v>10</v>
      </c>
      <c r="B12">
        <v>161</v>
      </c>
      <c r="C12">
        <v>153</v>
      </c>
      <c r="D12">
        <v>153</v>
      </c>
      <c r="E12">
        <v>160</v>
      </c>
      <c r="F12">
        <v>161</v>
      </c>
      <c r="G12">
        <v>153</v>
      </c>
      <c r="H12">
        <f t="shared" si="0"/>
        <v>8</v>
      </c>
      <c r="I12">
        <f t="shared" si="1"/>
        <v>8</v>
      </c>
      <c r="J12">
        <f t="shared" si="2"/>
        <v>1</v>
      </c>
      <c r="K12">
        <f t="shared" si="6"/>
        <v>8</v>
      </c>
      <c r="L12">
        <f t="shared" si="7"/>
        <v>8</v>
      </c>
      <c r="M12">
        <f t="shared" si="8"/>
        <v>1</v>
      </c>
      <c r="Q12">
        <v>10</v>
      </c>
      <c r="R12">
        <v>38</v>
      </c>
      <c r="S12">
        <v>39</v>
      </c>
      <c r="T12">
        <v>43</v>
      </c>
      <c r="U12">
        <v>50</v>
      </c>
      <c r="V12">
        <v>55</v>
      </c>
      <c r="W12">
        <v>43</v>
      </c>
      <c r="X12">
        <f t="shared" si="3"/>
        <v>-1</v>
      </c>
      <c r="Y12">
        <f t="shared" si="4"/>
        <v>-5</v>
      </c>
      <c r="Z12">
        <f t="shared" si="5"/>
        <v>-12</v>
      </c>
      <c r="AA12">
        <f t="shared" si="9"/>
        <v>1</v>
      </c>
      <c r="AB12">
        <f t="shared" si="10"/>
        <v>5</v>
      </c>
      <c r="AC12">
        <f t="shared" si="11"/>
        <v>12</v>
      </c>
      <c r="AE12">
        <v>10</v>
      </c>
      <c r="AF12">
        <f t="shared" si="12"/>
        <v>94.5</v>
      </c>
      <c r="AG12">
        <f t="shared" si="13"/>
        <v>84.75</v>
      </c>
      <c r="AH12">
        <f t="shared" si="14"/>
        <v>77.75</v>
      </c>
      <c r="AI12">
        <f t="shared" si="15"/>
        <v>72.5</v>
      </c>
      <c r="AJ12">
        <f t="shared" si="16"/>
        <v>-9.75</v>
      </c>
      <c r="AK12">
        <f t="shared" si="17"/>
        <v>-16.75</v>
      </c>
      <c r="AL12">
        <f t="shared" si="18"/>
        <v>-22</v>
      </c>
      <c r="AQ12">
        <v>10</v>
      </c>
      <c r="AR12">
        <f t="shared" si="19"/>
        <v>202.8</v>
      </c>
      <c r="AS12">
        <f t="shared" si="20"/>
        <v>195.9</v>
      </c>
      <c r="AT12">
        <f t="shared" si="21"/>
        <v>200.3</v>
      </c>
      <c r="AU12">
        <f t="shared" si="22"/>
        <v>215</v>
      </c>
      <c r="AV12">
        <f t="shared" si="23"/>
        <v>-6.9000000000000057</v>
      </c>
      <c r="AW12">
        <f t="shared" si="24"/>
        <v>-2.5</v>
      </c>
      <c r="AX12">
        <f t="shared" si="25"/>
        <v>12.199999999999989</v>
      </c>
      <c r="BC12">
        <v>10</v>
      </c>
      <c r="BD12">
        <v>95</v>
      </c>
      <c r="BE12">
        <v>98</v>
      </c>
      <c r="BF12">
        <v>100</v>
      </c>
      <c r="BG12">
        <v>96</v>
      </c>
      <c r="BH12">
        <f t="shared" si="26"/>
        <v>-3</v>
      </c>
      <c r="BI12">
        <f t="shared" si="27"/>
        <v>-5</v>
      </c>
      <c r="BJ12">
        <f t="shared" si="28"/>
        <v>-1</v>
      </c>
      <c r="BK12">
        <f t="shared" si="29"/>
        <v>3</v>
      </c>
      <c r="BL12">
        <f t="shared" si="30"/>
        <v>5</v>
      </c>
      <c r="BM12">
        <f t="shared" si="31"/>
        <v>1</v>
      </c>
      <c r="BO12">
        <v>10</v>
      </c>
      <c r="BP12">
        <v>199</v>
      </c>
      <c r="BQ12">
        <v>204</v>
      </c>
      <c r="BR12">
        <v>202</v>
      </c>
      <c r="BS12">
        <v>218</v>
      </c>
      <c r="BT12">
        <f t="shared" si="32"/>
        <v>-5</v>
      </c>
      <c r="BU12">
        <f t="shared" si="33"/>
        <v>-3</v>
      </c>
      <c r="BV12">
        <f t="shared" si="34"/>
        <v>-19</v>
      </c>
      <c r="BW12">
        <f t="shared" si="35"/>
        <v>5</v>
      </c>
      <c r="BX12">
        <f t="shared" si="36"/>
        <v>3</v>
      </c>
      <c r="BY12">
        <f t="shared" si="37"/>
        <v>19</v>
      </c>
    </row>
    <row r="13" spans="1:77" x14ac:dyDescent="0.3">
      <c r="A13">
        <v>11</v>
      </c>
      <c r="B13">
        <v>250</v>
      </c>
      <c r="C13">
        <v>240</v>
      </c>
      <c r="D13">
        <v>235</v>
      </c>
      <c r="E13">
        <v>238</v>
      </c>
      <c r="F13">
        <v>244</v>
      </c>
      <c r="G13">
        <v>267</v>
      </c>
      <c r="H13">
        <f t="shared" si="0"/>
        <v>10</v>
      </c>
      <c r="I13">
        <f t="shared" si="1"/>
        <v>15</v>
      </c>
      <c r="J13">
        <f t="shared" si="2"/>
        <v>12</v>
      </c>
      <c r="K13">
        <f t="shared" si="6"/>
        <v>10</v>
      </c>
      <c r="L13">
        <f t="shared" si="7"/>
        <v>15</v>
      </c>
      <c r="M13">
        <f t="shared" si="8"/>
        <v>12</v>
      </c>
      <c r="Q13">
        <v>11</v>
      </c>
      <c r="R13">
        <v>40</v>
      </c>
      <c r="S13">
        <v>43</v>
      </c>
      <c r="T13">
        <v>41</v>
      </c>
      <c r="U13">
        <v>39</v>
      </c>
      <c r="V13">
        <v>46</v>
      </c>
      <c r="W13">
        <v>60</v>
      </c>
      <c r="X13">
        <f t="shared" si="3"/>
        <v>-3</v>
      </c>
      <c r="Y13">
        <f t="shared" si="4"/>
        <v>-1</v>
      </c>
      <c r="Z13">
        <f t="shared" si="5"/>
        <v>1</v>
      </c>
      <c r="AA13">
        <f t="shared" si="9"/>
        <v>3</v>
      </c>
      <c r="AB13">
        <f t="shared" si="10"/>
        <v>1</v>
      </c>
      <c r="AC13">
        <f t="shared" si="11"/>
        <v>1</v>
      </c>
      <c r="AE13">
        <v>11</v>
      </c>
      <c r="AF13">
        <f t="shared" si="12"/>
        <v>180</v>
      </c>
      <c r="AG13">
        <f t="shared" si="13"/>
        <v>164.75</v>
      </c>
      <c r="AH13">
        <f t="shared" si="14"/>
        <v>163.25</v>
      </c>
      <c r="AI13">
        <f t="shared" si="15"/>
        <v>169.75</v>
      </c>
      <c r="AJ13">
        <f t="shared" si="16"/>
        <v>-15.25</v>
      </c>
      <c r="AK13">
        <f t="shared" si="17"/>
        <v>-16.75</v>
      </c>
      <c r="AL13">
        <f t="shared" si="18"/>
        <v>-10.25</v>
      </c>
      <c r="AQ13">
        <v>11</v>
      </c>
      <c r="AR13">
        <f t="shared" si="19"/>
        <v>294</v>
      </c>
      <c r="AS13">
        <f t="shared" si="20"/>
        <v>287.3</v>
      </c>
      <c r="AT13">
        <f t="shared" si="21"/>
        <v>280.10000000000002</v>
      </c>
      <c r="AU13">
        <f t="shared" si="22"/>
        <v>280.89999999999998</v>
      </c>
      <c r="AV13">
        <f t="shared" si="23"/>
        <v>-6.6999999999999886</v>
      </c>
      <c r="AW13">
        <f t="shared" si="24"/>
        <v>-13.899999999999977</v>
      </c>
      <c r="AX13">
        <f t="shared" si="25"/>
        <v>-13.100000000000023</v>
      </c>
      <c r="BC13">
        <v>11</v>
      </c>
      <c r="BD13">
        <v>180</v>
      </c>
      <c r="BE13">
        <v>162</v>
      </c>
      <c r="BF13">
        <v>162</v>
      </c>
      <c r="BG13">
        <v>161</v>
      </c>
      <c r="BH13">
        <f t="shared" si="26"/>
        <v>18</v>
      </c>
      <c r="BI13">
        <f t="shared" si="27"/>
        <v>18</v>
      </c>
      <c r="BJ13">
        <f t="shared" si="28"/>
        <v>19</v>
      </c>
      <c r="BK13">
        <f t="shared" si="29"/>
        <v>18</v>
      </c>
      <c r="BL13">
        <f t="shared" si="30"/>
        <v>18</v>
      </c>
      <c r="BM13">
        <f t="shared" si="31"/>
        <v>19</v>
      </c>
      <c r="BO13">
        <v>11</v>
      </c>
      <c r="BP13">
        <v>290</v>
      </c>
      <c r="BQ13">
        <v>313</v>
      </c>
      <c r="BR13">
        <v>318</v>
      </c>
      <c r="BS13">
        <v>319</v>
      </c>
      <c r="BT13">
        <f t="shared" si="32"/>
        <v>-23</v>
      </c>
      <c r="BU13">
        <f t="shared" si="33"/>
        <v>-28</v>
      </c>
      <c r="BV13">
        <f t="shared" si="34"/>
        <v>-29</v>
      </c>
      <c r="BW13">
        <f t="shared" si="35"/>
        <v>23</v>
      </c>
      <c r="BX13">
        <f t="shared" si="36"/>
        <v>28</v>
      </c>
      <c r="BY13">
        <f t="shared" si="37"/>
        <v>29</v>
      </c>
    </row>
    <row r="14" spans="1:77" x14ac:dyDescent="0.3">
      <c r="A14">
        <v>12</v>
      </c>
      <c r="B14">
        <v>194</v>
      </c>
      <c r="C14">
        <v>187</v>
      </c>
      <c r="D14">
        <v>186</v>
      </c>
      <c r="E14">
        <v>179</v>
      </c>
      <c r="F14">
        <v>189</v>
      </c>
      <c r="G14">
        <v>186</v>
      </c>
      <c r="H14">
        <f t="shared" si="0"/>
        <v>7</v>
      </c>
      <c r="I14">
        <f t="shared" si="1"/>
        <v>8</v>
      </c>
      <c r="J14">
        <f t="shared" si="2"/>
        <v>15</v>
      </c>
      <c r="K14">
        <f t="shared" si="6"/>
        <v>7</v>
      </c>
      <c r="L14">
        <f t="shared" si="7"/>
        <v>8</v>
      </c>
      <c r="M14">
        <f t="shared" si="8"/>
        <v>15</v>
      </c>
      <c r="Q14">
        <v>12</v>
      </c>
      <c r="R14">
        <v>32</v>
      </c>
      <c r="S14">
        <v>28</v>
      </c>
      <c r="T14">
        <v>27</v>
      </c>
      <c r="U14">
        <v>24</v>
      </c>
      <c r="V14">
        <v>33</v>
      </c>
      <c r="W14">
        <v>31</v>
      </c>
      <c r="X14">
        <f t="shared" si="3"/>
        <v>4</v>
      </c>
      <c r="Y14">
        <f t="shared" si="4"/>
        <v>5</v>
      </c>
      <c r="Z14">
        <f t="shared" si="5"/>
        <v>8</v>
      </c>
      <c r="AA14">
        <f t="shared" si="9"/>
        <v>4</v>
      </c>
      <c r="AB14">
        <f t="shared" si="10"/>
        <v>5</v>
      </c>
      <c r="AC14">
        <f t="shared" si="11"/>
        <v>8</v>
      </c>
      <c r="AE14">
        <v>12</v>
      </c>
      <c r="AF14">
        <f t="shared" si="12"/>
        <v>138</v>
      </c>
      <c r="AG14">
        <f t="shared" si="13"/>
        <v>138</v>
      </c>
      <c r="AH14">
        <f t="shared" si="14"/>
        <v>138.75</v>
      </c>
      <c r="AI14">
        <f t="shared" si="15"/>
        <v>137</v>
      </c>
      <c r="AJ14">
        <f t="shared" si="16"/>
        <v>0</v>
      </c>
      <c r="AK14">
        <f t="shared" si="17"/>
        <v>0.75</v>
      </c>
      <c r="AL14">
        <f t="shared" si="18"/>
        <v>-1</v>
      </c>
      <c r="AQ14">
        <v>12</v>
      </c>
      <c r="AR14">
        <f t="shared" si="19"/>
        <v>229.2</v>
      </c>
      <c r="AS14">
        <f t="shared" si="20"/>
        <v>217.8</v>
      </c>
      <c r="AT14">
        <f t="shared" si="21"/>
        <v>215.7</v>
      </c>
      <c r="AU14">
        <f t="shared" si="22"/>
        <v>205.4</v>
      </c>
      <c r="AV14">
        <f t="shared" si="23"/>
        <v>-11.399999999999977</v>
      </c>
      <c r="AW14">
        <f t="shared" si="24"/>
        <v>-13.5</v>
      </c>
      <c r="AX14">
        <f t="shared" si="25"/>
        <v>-23.799999999999983</v>
      </c>
      <c r="BC14">
        <v>12</v>
      </c>
      <c r="BD14">
        <v>138</v>
      </c>
      <c r="BE14">
        <v>120</v>
      </c>
      <c r="BF14">
        <v>120</v>
      </c>
      <c r="BG14">
        <v>133</v>
      </c>
      <c r="BH14">
        <f t="shared" si="26"/>
        <v>18</v>
      </c>
      <c r="BI14">
        <f t="shared" si="27"/>
        <v>18</v>
      </c>
      <c r="BJ14">
        <f t="shared" si="28"/>
        <v>5</v>
      </c>
      <c r="BK14">
        <f t="shared" si="29"/>
        <v>18</v>
      </c>
      <c r="BL14">
        <f t="shared" si="30"/>
        <v>18</v>
      </c>
      <c r="BM14">
        <f t="shared" si="31"/>
        <v>5</v>
      </c>
      <c r="BO14">
        <v>12</v>
      </c>
      <c r="BP14">
        <v>226</v>
      </c>
      <c r="BQ14">
        <v>232</v>
      </c>
      <c r="BR14">
        <v>240</v>
      </c>
      <c r="BS14">
        <v>230</v>
      </c>
      <c r="BT14">
        <f t="shared" si="32"/>
        <v>-6</v>
      </c>
      <c r="BU14">
        <f t="shared" si="33"/>
        <v>-14</v>
      </c>
      <c r="BV14">
        <f t="shared" si="34"/>
        <v>-4</v>
      </c>
      <c r="BW14">
        <f t="shared" si="35"/>
        <v>6</v>
      </c>
      <c r="BX14">
        <f t="shared" si="36"/>
        <v>14</v>
      </c>
      <c r="BY14">
        <f t="shared" si="37"/>
        <v>4</v>
      </c>
    </row>
    <row r="15" spans="1:77" x14ac:dyDescent="0.3">
      <c r="A15">
        <v>13</v>
      </c>
      <c r="B15">
        <v>163</v>
      </c>
      <c r="C15">
        <v>153</v>
      </c>
      <c r="D15">
        <v>158</v>
      </c>
      <c r="E15">
        <v>170</v>
      </c>
      <c r="F15">
        <v>154</v>
      </c>
      <c r="G15">
        <v>157</v>
      </c>
      <c r="H15">
        <f t="shared" si="0"/>
        <v>10</v>
      </c>
      <c r="I15">
        <f t="shared" si="1"/>
        <v>5</v>
      </c>
      <c r="J15">
        <f t="shared" si="2"/>
        <v>-7</v>
      </c>
      <c r="K15">
        <f t="shared" si="6"/>
        <v>10</v>
      </c>
      <c r="L15">
        <f t="shared" si="7"/>
        <v>5</v>
      </c>
      <c r="M15">
        <f t="shared" si="8"/>
        <v>7</v>
      </c>
      <c r="Q15">
        <v>13</v>
      </c>
      <c r="R15">
        <v>40</v>
      </c>
      <c r="S15">
        <v>43</v>
      </c>
      <c r="T15">
        <v>53</v>
      </c>
      <c r="U15">
        <v>60</v>
      </c>
      <c r="V15">
        <v>56</v>
      </c>
      <c r="W15">
        <v>57</v>
      </c>
      <c r="X15">
        <f t="shared" si="3"/>
        <v>-3</v>
      </c>
      <c r="Y15">
        <f t="shared" si="4"/>
        <v>-13</v>
      </c>
      <c r="Z15">
        <f t="shared" si="5"/>
        <v>-20</v>
      </c>
      <c r="AA15">
        <f t="shared" si="9"/>
        <v>3</v>
      </c>
      <c r="AB15">
        <f t="shared" si="10"/>
        <v>13</v>
      </c>
      <c r="AC15">
        <f t="shared" si="11"/>
        <v>20</v>
      </c>
      <c r="AE15">
        <v>13</v>
      </c>
      <c r="AF15">
        <f t="shared" si="12"/>
        <v>93</v>
      </c>
      <c r="AG15">
        <f t="shared" si="13"/>
        <v>77.75</v>
      </c>
      <c r="AH15">
        <f t="shared" si="14"/>
        <v>65.25</v>
      </c>
      <c r="AI15">
        <f t="shared" si="15"/>
        <v>65</v>
      </c>
      <c r="AJ15">
        <f t="shared" si="16"/>
        <v>-15.25</v>
      </c>
      <c r="AK15">
        <f t="shared" si="17"/>
        <v>-27.75</v>
      </c>
      <c r="AL15">
        <f t="shared" si="18"/>
        <v>-28</v>
      </c>
      <c r="AQ15">
        <v>13</v>
      </c>
      <c r="AR15">
        <f t="shared" si="19"/>
        <v>207</v>
      </c>
      <c r="AS15">
        <f t="shared" si="20"/>
        <v>200.3</v>
      </c>
      <c r="AT15">
        <f t="shared" si="21"/>
        <v>216.3</v>
      </c>
      <c r="AU15">
        <f t="shared" si="22"/>
        <v>236</v>
      </c>
      <c r="AV15">
        <f t="shared" si="23"/>
        <v>-6.6999999999999886</v>
      </c>
      <c r="AW15">
        <f t="shared" si="24"/>
        <v>9.3000000000000114</v>
      </c>
      <c r="AX15">
        <f t="shared" si="25"/>
        <v>29</v>
      </c>
      <c r="BC15">
        <v>13</v>
      </c>
      <c r="BD15">
        <v>93</v>
      </c>
      <c r="BE15">
        <v>88</v>
      </c>
      <c r="BF15">
        <v>68</v>
      </c>
      <c r="BG15">
        <v>66</v>
      </c>
      <c r="BH15">
        <f t="shared" si="26"/>
        <v>5</v>
      </c>
      <c r="BI15">
        <f t="shared" si="27"/>
        <v>25</v>
      </c>
      <c r="BJ15">
        <f t="shared" si="28"/>
        <v>27</v>
      </c>
      <c r="BK15">
        <f t="shared" si="29"/>
        <v>5</v>
      </c>
      <c r="BL15">
        <f t="shared" si="30"/>
        <v>25</v>
      </c>
      <c r="BM15">
        <f t="shared" si="31"/>
        <v>27</v>
      </c>
      <c r="BO15">
        <v>13</v>
      </c>
      <c r="BP15">
        <v>203</v>
      </c>
      <c r="BQ15">
        <v>207</v>
      </c>
      <c r="BR15">
        <v>207</v>
      </c>
      <c r="BS15">
        <v>215</v>
      </c>
      <c r="BT15">
        <f t="shared" si="32"/>
        <v>-4</v>
      </c>
      <c r="BU15">
        <f t="shared" si="33"/>
        <v>-4</v>
      </c>
      <c r="BV15">
        <f t="shared" si="34"/>
        <v>-12</v>
      </c>
      <c r="BW15">
        <f t="shared" si="35"/>
        <v>4</v>
      </c>
      <c r="BX15">
        <f t="shared" si="36"/>
        <v>4</v>
      </c>
      <c r="BY15">
        <f t="shared" si="37"/>
        <v>12</v>
      </c>
    </row>
    <row r="16" spans="1:77" x14ac:dyDescent="0.3">
      <c r="A16">
        <v>14</v>
      </c>
      <c r="B16">
        <v>173</v>
      </c>
      <c r="C16">
        <v>158</v>
      </c>
      <c r="D16">
        <v>159</v>
      </c>
      <c r="E16">
        <v>162</v>
      </c>
      <c r="F16">
        <v>158</v>
      </c>
      <c r="G16">
        <v>152</v>
      </c>
      <c r="H16">
        <f t="shared" si="0"/>
        <v>15</v>
      </c>
      <c r="I16">
        <f t="shared" si="1"/>
        <v>14</v>
      </c>
      <c r="J16">
        <f t="shared" si="2"/>
        <v>11</v>
      </c>
      <c r="K16">
        <f t="shared" si="6"/>
        <v>15</v>
      </c>
      <c r="L16">
        <f t="shared" si="7"/>
        <v>14</v>
      </c>
      <c r="M16">
        <f t="shared" si="8"/>
        <v>11</v>
      </c>
      <c r="Q16">
        <v>14</v>
      </c>
      <c r="R16">
        <v>22</v>
      </c>
      <c r="S16">
        <v>37</v>
      </c>
      <c r="T16">
        <v>34</v>
      </c>
      <c r="U16">
        <v>35</v>
      </c>
      <c r="V16">
        <v>30</v>
      </c>
      <c r="W16">
        <v>30</v>
      </c>
      <c r="X16">
        <f t="shared" si="3"/>
        <v>-15</v>
      </c>
      <c r="Y16">
        <f t="shared" si="4"/>
        <v>-12</v>
      </c>
      <c r="Z16">
        <f t="shared" si="5"/>
        <v>-13</v>
      </c>
      <c r="AA16">
        <f t="shared" si="9"/>
        <v>15</v>
      </c>
      <c r="AB16">
        <f t="shared" si="10"/>
        <v>12</v>
      </c>
      <c r="AC16">
        <f t="shared" si="11"/>
        <v>13</v>
      </c>
      <c r="AE16">
        <v>14</v>
      </c>
      <c r="AF16">
        <f t="shared" si="12"/>
        <v>134.5</v>
      </c>
      <c r="AG16">
        <f t="shared" si="13"/>
        <v>93.25</v>
      </c>
      <c r="AH16">
        <f t="shared" si="14"/>
        <v>99.5</v>
      </c>
      <c r="AI16">
        <f t="shared" si="15"/>
        <v>100.75</v>
      </c>
      <c r="AJ16">
        <f t="shared" si="16"/>
        <v>-41.25</v>
      </c>
      <c r="AK16">
        <f t="shared" si="17"/>
        <v>-35</v>
      </c>
      <c r="AL16">
        <f t="shared" si="18"/>
        <v>-33.75</v>
      </c>
      <c r="AQ16">
        <v>14</v>
      </c>
      <c r="AR16">
        <f t="shared" si="19"/>
        <v>197.2</v>
      </c>
      <c r="AS16">
        <f t="shared" si="20"/>
        <v>198.7</v>
      </c>
      <c r="AT16">
        <f t="shared" si="21"/>
        <v>196.4</v>
      </c>
      <c r="AU16">
        <f t="shared" si="22"/>
        <v>200.5</v>
      </c>
      <c r="AV16">
        <f t="shared" si="23"/>
        <v>1.5</v>
      </c>
      <c r="AW16">
        <f t="shared" si="24"/>
        <v>-0.79999999999998295</v>
      </c>
      <c r="AX16">
        <f t="shared" si="25"/>
        <v>3.3000000000000114</v>
      </c>
      <c r="BC16">
        <v>14</v>
      </c>
      <c r="BD16">
        <v>134</v>
      </c>
      <c r="BE16">
        <v>77</v>
      </c>
      <c r="BF16">
        <v>108</v>
      </c>
      <c r="BG16">
        <v>85</v>
      </c>
      <c r="BH16">
        <f t="shared" si="26"/>
        <v>57</v>
      </c>
      <c r="BI16">
        <f t="shared" si="27"/>
        <v>26</v>
      </c>
      <c r="BJ16">
        <f t="shared" si="28"/>
        <v>49</v>
      </c>
      <c r="BK16">
        <f t="shared" si="29"/>
        <v>57</v>
      </c>
      <c r="BL16">
        <f t="shared" si="30"/>
        <v>26</v>
      </c>
      <c r="BM16">
        <f t="shared" si="31"/>
        <v>49</v>
      </c>
      <c r="BO16">
        <v>14</v>
      </c>
      <c r="BP16">
        <v>195</v>
      </c>
      <c r="BQ16">
        <v>210</v>
      </c>
      <c r="BR16">
        <v>208</v>
      </c>
      <c r="BS16">
        <v>213</v>
      </c>
      <c r="BT16">
        <f t="shared" si="32"/>
        <v>-15</v>
      </c>
      <c r="BU16">
        <f t="shared" si="33"/>
        <v>-13</v>
      </c>
      <c r="BV16">
        <f t="shared" si="34"/>
        <v>-18</v>
      </c>
      <c r="BW16">
        <f t="shared" si="35"/>
        <v>15</v>
      </c>
      <c r="BX16">
        <f t="shared" si="36"/>
        <v>13</v>
      </c>
      <c r="BY16">
        <f t="shared" si="37"/>
        <v>18</v>
      </c>
    </row>
    <row r="17" spans="1:77" x14ac:dyDescent="0.3">
      <c r="A17">
        <v>15</v>
      </c>
      <c r="B17">
        <v>151</v>
      </c>
      <c r="C17">
        <v>146</v>
      </c>
      <c r="D17">
        <v>145</v>
      </c>
      <c r="E17">
        <v>149</v>
      </c>
      <c r="F17">
        <v>151</v>
      </c>
      <c r="G17">
        <v>152</v>
      </c>
      <c r="H17">
        <f t="shared" si="0"/>
        <v>5</v>
      </c>
      <c r="I17">
        <f t="shared" si="1"/>
        <v>6</v>
      </c>
      <c r="J17">
        <f t="shared" si="2"/>
        <v>2</v>
      </c>
      <c r="K17">
        <f t="shared" si="6"/>
        <v>5</v>
      </c>
      <c r="L17">
        <f t="shared" si="7"/>
        <v>6</v>
      </c>
      <c r="M17">
        <f t="shared" si="8"/>
        <v>2</v>
      </c>
      <c r="Q17">
        <v>15</v>
      </c>
      <c r="R17">
        <v>38</v>
      </c>
      <c r="S17">
        <v>39</v>
      </c>
      <c r="T17">
        <v>39</v>
      </c>
      <c r="U17">
        <v>41</v>
      </c>
      <c r="V17">
        <v>54</v>
      </c>
      <c r="W17">
        <v>38</v>
      </c>
      <c r="X17">
        <f t="shared" si="3"/>
        <v>-1</v>
      </c>
      <c r="Y17">
        <f t="shared" si="4"/>
        <v>-1</v>
      </c>
      <c r="Z17">
        <f t="shared" si="5"/>
        <v>-3</v>
      </c>
      <c r="AA17">
        <f t="shared" si="9"/>
        <v>1</v>
      </c>
      <c r="AB17">
        <f t="shared" si="10"/>
        <v>1</v>
      </c>
      <c r="AC17">
        <f t="shared" si="11"/>
        <v>3</v>
      </c>
      <c r="AE17">
        <v>15</v>
      </c>
      <c r="AF17">
        <f t="shared" si="12"/>
        <v>84.5</v>
      </c>
      <c r="AG17">
        <f t="shared" si="13"/>
        <v>77.75</v>
      </c>
      <c r="AH17">
        <f t="shared" si="14"/>
        <v>76.75</v>
      </c>
      <c r="AI17">
        <f t="shared" si="15"/>
        <v>77.25</v>
      </c>
      <c r="AJ17">
        <f t="shared" si="16"/>
        <v>-6.75</v>
      </c>
      <c r="AK17">
        <f t="shared" si="17"/>
        <v>-7.75</v>
      </c>
      <c r="AL17">
        <f t="shared" si="18"/>
        <v>-7.25</v>
      </c>
      <c r="AQ17">
        <v>15</v>
      </c>
      <c r="AR17">
        <f t="shared" si="19"/>
        <v>192.8</v>
      </c>
      <c r="AS17">
        <f t="shared" si="20"/>
        <v>188.9</v>
      </c>
      <c r="AT17">
        <f t="shared" si="21"/>
        <v>187.9</v>
      </c>
      <c r="AU17">
        <f t="shared" si="22"/>
        <v>194.1</v>
      </c>
      <c r="AV17">
        <f t="shared" si="23"/>
        <v>-3.9000000000000057</v>
      </c>
      <c r="AW17">
        <f t="shared" si="24"/>
        <v>-4.9000000000000057</v>
      </c>
      <c r="AX17">
        <f t="shared" si="25"/>
        <v>1.2999999999999829</v>
      </c>
      <c r="BC17">
        <v>15</v>
      </c>
      <c r="BD17">
        <v>85</v>
      </c>
      <c r="BE17">
        <v>74</v>
      </c>
      <c r="BF17">
        <v>79</v>
      </c>
      <c r="BG17">
        <v>85</v>
      </c>
      <c r="BH17">
        <f t="shared" si="26"/>
        <v>11</v>
      </c>
      <c r="BI17">
        <f t="shared" si="27"/>
        <v>6</v>
      </c>
      <c r="BJ17">
        <f t="shared" si="28"/>
        <v>0</v>
      </c>
      <c r="BK17">
        <f t="shared" si="29"/>
        <v>11</v>
      </c>
      <c r="BL17">
        <f t="shared" si="30"/>
        <v>6</v>
      </c>
      <c r="BM17">
        <f t="shared" si="31"/>
        <v>0</v>
      </c>
      <c r="BO17">
        <v>15</v>
      </c>
      <c r="BP17">
        <v>189</v>
      </c>
      <c r="BQ17">
        <v>204</v>
      </c>
      <c r="BR17">
        <v>205</v>
      </c>
      <c r="BS17">
        <v>199</v>
      </c>
      <c r="BT17">
        <f t="shared" si="32"/>
        <v>-15</v>
      </c>
      <c r="BU17">
        <f t="shared" si="33"/>
        <v>-16</v>
      </c>
      <c r="BV17">
        <f t="shared" si="34"/>
        <v>-10</v>
      </c>
      <c r="BW17">
        <f t="shared" si="35"/>
        <v>15</v>
      </c>
      <c r="BX17">
        <f t="shared" si="36"/>
        <v>16</v>
      </c>
      <c r="BY17">
        <f t="shared" si="37"/>
        <v>10</v>
      </c>
    </row>
    <row r="18" spans="1:77" x14ac:dyDescent="0.3">
      <c r="K18">
        <f>AVERAGE(K3:K17)</f>
        <v>9.8666666666666671</v>
      </c>
      <c r="L18">
        <f>AVERAGE(L3:L17)</f>
        <v>8.1999999999999993</v>
      </c>
      <c r="M18">
        <f>AVERAGE(M3:M17)</f>
        <v>9.0666666666666664</v>
      </c>
      <c r="AA18">
        <f>AVERAGE(AA3:AA17)</f>
        <v>5.2</v>
      </c>
      <c r="AB18">
        <f>AVERAGE(AB3:AB17)</f>
        <v>6.5333333333333332</v>
      </c>
      <c r="AC18">
        <f>AVERAGE(AC3:AC17)</f>
        <v>7.8666666666666663</v>
      </c>
      <c r="AJ18">
        <f>AVERAGE(AJ3:AJ17)</f>
        <v>-6.4</v>
      </c>
      <c r="AK18">
        <f>AVERAGE(AK3:AK17)</f>
        <v>-6.5666666666666664</v>
      </c>
      <c r="AL18">
        <f>AVERAGE(AL3:AL17)</f>
        <v>-8.5333333333333332</v>
      </c>
      <c r="AV18">
        <f>AVERAGE(AV3:AV17)</f>
        <v>-7.9200000000000008</v>
      </c>
      <c r="AW18">
        <f>AVERAGE(AW3:AW17)</f>
        <v>-9.2266666666666666</v>
      </c>
      <c r="AX18">
        <f>AVERAGE(AX3:AX17)</f>
        <v>-5.4933333333333376</v>
      </c>
      <c r="BK18">
        <f>AVERAGE(BK3:BK17)</f>
        <v>12.2</v>
      </c>
      <c r="BL18">
        <f>AVERAGE(BL3:BL17)</f>
        <v>12.266666666666667</v>
      </c>
      <c r="BM18">
        <f>AVERAGE(BM3:BM17)</f>
        <v>14.066666666666666</v>
      </c>
      <c r="BW18">
        <f>AVERAGE(BW3:BW17)</f>
        <v>11.733333333333333</v>
      </c>
      <c r="BX18">
        <f>AVERAGE(BX3:BX17)</f>
        <v>12.8</v>
      </c>
      <c r="BY18">
        <f>AVERAGE(BY3:BY17)</f>
        <v>18.2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for_estimation</vt:lpstr>
      <vt:lpstr>old_summary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MsMonkey</dc:creator>
  <cp:lastModifiedBy>MsMonkey</cp:lastModifiedBy>
  <dcterms:created xsi:type="dcterms:W3CDTF">2019-05-29T21:38:46Z</dcterms:created>
  <dcterms:modified xsi:type="dcterms:W3CDTF">2019-06-28T23:30:57Z</dcterms:modified>
</cp:coreProperties>
</file>