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uper\Desktop\lab\LearnStrategy\experiment 3\data_check\"/>
    </mc:Choice>
  </mc:AlternateContent>
  <bookViews>
    <workbookView xWindow="0" yWindow="0" windowWidth="13880" windowHeight="6580"/>
  </bookViews>
  <sheets>
    <sheet name="GCP_test" sheetId="1" r:id="rId1"/>
    <sheet name="prior" sheetId="2" r:id="rId2"/>
  </sheets>
  <calcPr calcId="162913"/>
</workbook>
</file>

<file path=xl/calcChain.xml><?xml version="1.0" encoding="utf-8"?>
<calcChain xmlns="http://schemas.openxmlformats.org/spreadsheetml/2006/main">
  <c r="O27" i="1" l="1"/>
  <c r="O28" i="1"/>
  <c r="M27" i="1"/>
  <c r="K28" i="1"/>
  <c r="K27" i="1"/>
  <c r="Q33" i="1" l="1"/>
  <c r="Q32" i="1"/>
  <c r="Q31" i="1"/>
  <c r="Q30" i="1"/>
  <c r="Q29" i="1"/>
  <c r="Q28" i="1"/>
  <c r="Q27" i="1"/>
  <c r="Q26" i="1"/>
  <c r="O33" i="1"/>
  <c r="O32" i="1"/>
  <c r="O31" i="1"/>
  <c r="O30" i="1"/>
  <c r="O29" i="1"/>
  <c r="O26" i="1"/>
  <c r="M33" i="1"/>
  <c r="M32" i="1"/>
  <c r="M31" i="1"/>
  <c r="M30" i="1"/>
  <c r="M29" i="1"/>
  <c r="M28" i="1"/>
  <c r="M26" i="1"/>
  <c r="K29" i="1"/>
  <c r="K30" i="1"/>
  <c r="K31" i="1"/>
  <c r="K32" i="1"/>
  <c r="K33" i="1"/>
  <c r="K26" i="1"/>
  <c r="Q9" i="1"/>
  <c r="Q8" i="1"/>
  <c r="Q7" i="1"/>
  <c r="Q6" i="1"/>
  <c r="Q5" i="1"/>
  <c r="Q4" i="1"/>
  <c r="Q3" i="1"/>
  <c r="Q2" i="1"/>
  <c r="O9" i="1"/>
  <c r="O8" i="1"/>
  <c r="O7" i="1"/>
  <c r="O6" i="1"/>
  <c r="O5" i="1"/>
  <c r="O4" i="1"/>
  <c r="O3" i="1"/>
  <c r="O2" i="1"/>
  <c r="M9" i="1"/>
  <c r="M8" i="1"/>
  <c r="M7" i="1"/>
  <c r="M6" i="1"/>
  <c r="M5" i="1"/>
  <c r="M4" i="1"/>
  <c r="M3" i="1"/>
  <c r="M2" i="1"/>
  <c r="K3" i="1"/>
  <c r="K4" i="1"/>
  <c r="K5" i="1"/>
  <c r="K6" i="1"/>
  <c r="K7" i="1"/>
  <c r="K8" i="1"/>
  <c r="K9" i="1"/>
  <c r="K2" i="1"/>
  <c r="I45" i="1"/>
  <c r="I39" i="1"/>
  <c r="I40" i="1"/>
  <c r="I41" i="1"/>
  <c r="I42" i="1"/>
  <c r="I43" i="1"/>
  <c r="I44" i="1"/>
  <c r="I38" i="1"/>
  <c r="N28" i="1" l="1"/>
  <c r="L27" i="1"/>
  <c r="L30" i="1"/>
  <c r="L31" i="1"/>
  <c r="L32" i="1"/>
  <c r="L33" i="1"/>
  <c r="L26" i="1"/>
  <c r="L29" i="1"/>
  <c r="N32" i="1" l="1"/>
  <c r="P27" i="1"/>
  <c r="P28" i="1"/>
  <c r="N29" i="1"/>
  <c r="N27" i="1"/>
  <c r="P29" i="1"/>
  <c r="P30" i="1"/>
  <c r="N30" i="1"/>
  <c r="P31" i="1"/>
  <c r="N31" i="1"/>
  <c r="P32" i="1"/>
  <c r="P33" i="1"/>
  <c r="N33" i="1"/>
  <c r="N26" i="1"/>
  <c r="P26" i="1"/>
  <c r="L28" i="1"/>
  <c r="K40" i="1" s="1"/>
  <c r="R26" i="1"/>
  <c r="R27" i="1"/>
  <c r="R30" i="1"/>
  <c r="K38" i="1" l="1"/>
  <c r="K44" i="1"/>
  <c r="K45" i="1"/>
  <c r="K42" i="1"/>
  <c r="K43" i="1"/>
  <c r="K41" i="1"/>
  <c r="K39" i="1"/>
  <c r="L38" i="1"/>
  <c r="L40" i="1"/>
  <c r="L45" i="1"/>
  <c r="L41" i="1"/>
  <c r="L42" i="1"/>
  <c r="L43" i="1"/>
  <c r="L44" i="1"/>
  <c r="L39" i="1"/>
  <c r="M38" i="1"/>
  <c r="M42" i="1"/>
  <c r="M45" i="1"/>
  <c r="M41" i="1"/>
  <c r="M39" i="1"/>
  <c r="M40" i="1"/>
  <c r="M43" i="1"/>
  <c r="M44" i="1"/>
  <c r="R32" i="1"/>
  <c r="R31" i="1"/>
  <c r="R33" i="1"/>
  <c r="R29" i="1"/>
  <c r="R28" i="1"/>
  <c r="L3" i="1"/>
  <c r="K12" i="1" s="1"/>
  <c r="L4" i="1"/>
  <c r="K13" i="1" s="1"/>
  <c r="L5" i="1"/>
  <c r="K14" i="1" s="1"/>
  <c r="L6" i="1"/>
  <c r="K15" i="1" s="1"/>
  <c r="L7" i="1"/>
  <c r="K16" i="1" s="1"/>
  <c r="L8" i="1"/>
  <c r="K17" i="1" s="1"/>
  <c r="L9" i="1"/>
  <c r="K18" i="1" s="1"/>
  <c r="L2" i="1"/>
  <c r="K11" i="1" s="1"/>
  <c r="N38" i="1" l="1"/>
  <c r="N43" i="1"/>
  <c r="N44" i="1"/>
  <c r="N42" i="1"/>
  <c r="N39" i="1"/>
  <c r="N40" i="1"/>
  <c r="N41" i="1"/>
  <c r="N45" i="1"/>
  <c r="O17" i="1"/>
  <c r="O11" i="1"/>
  <c r="O12" i="1"/>
  <c r="O13" i="1"/>
  <c r="O14" i="1"/>
  <c r="O15" i="1"/>
  <c r="O16" i="1"/>
  <c r="O18" i="1"/>
  <c r="P8" i="1"/>
  <c r="M17" i="1" s="1"/>
  <c r="P5" i="1"/>
  <c r="M14" i="1" s="1"/>
  <c r="P7" i="1"/>
  <c r="M16" i="1" s="1"/>
  <c r="P4" i="1"/>
  <c r="M13" i="1" s="1"/>
  <c r="P3" i="1"/>
  <c r="M12" i="1" s="1"/>
  <c r="P2" i="1"/>
  <c r="M11" i="1" s="1"/>
  <c r="R2" i="1"/>
  <c r="N11" i="1" s="1"/>
  <c r="R8" i="1"/>
  <c r="N17" i="1" s="1"/>
  <c r="P9" i="1"/>
  <c r="M18" i="1" s="1"/>
  <c r="P6" i="1"/>
  <c r="M15" i="1" s="1"/>
  <c r="N5" i="1"/>
  <c r="L14" i="1" s="1"/>
  <c r="N8" i="1"/>
  <c r="L17" i="1" s="1"/>
  <c r="R9" i="1"/>
  <c r="N18" i="1" s="1"/>
  <c r="N7" i="1"/>
  <c r="L16" i="1" s="1"/>
  <c r="N2" i="1"/>
  <c r="L11" i="1" s="1"/>
  <c r="N9" i="1"/>
  <c r="L18" i="1" s="1"/>
  <c r="N4" i="1"/>
  <c r="L13" i="1" s="1"/>
  <c r="N6" i="1"/>
  <c r="L15" i="1" s="1"/>
  <c r="N3" i="1"/>
  <c r="L12" i="1" s="1"/>
  <c r="R7" i="1"/>
  <c r="N16" i="1" s="1"/>
  <c r="R5" i="1"/>
  <c r="N14" i="1" s="1"/>
  <c r="R3" i="1"/>
  <c r="N12" i="1" s="1"/>
  <c r="R6" i="1"/>
  <c r="N15" i="1" s="1"/>
  <c r="R4" i="1"/>
  <c r="N13" i="1" s="1"/>
  <c r="P13" i="1" l="1"/>
  <c r="Q18" i="1"/>
  <c r="R14" i="1"/>
  <c r="Q17" i="1"/>
  <c r="R13" i="1"/>
  <c r="P18" i="1"/>
  <c r="R17" i="1"/>
  <c r="R15" i="1"/>
  <c r="P11" i="1"/>
  <c r="R11" i="1"/>
  <c r="R12" i="1"/>
  <c r="P16" i="1"/>
  <c r="Q11" i="1"/>
  <c r="R18" i="1"/>
  <c r="Q12" i="1"/>
  <c r="R16" i="1"/>
  <c r="P17" i="1"/>
  <c r="Q13" i="1"/>
  <c r="P12" i="1"/>
  <c r="P14" i="1"/>
  <c r="Q16" i="1"/>
  <c r="P15" i="1"/>
  <c r="Q15" i="1"/>
  <c r="Q14" i="1"/>
</calcChain>
</file>

<file path=xl/sharedStrings.xml><?xml version="1.0" encoding="utf-8"?>
<sst xmlns="http://schemas.openxmlformats.org/spreadsheetml/2006/main" count="597" uniqueCount="48">
  <si>
    <t>resp_b1</t>
  </si>
  <si>
    <t>cat_b1</t>
  </si>
  <si>
    <t>resp_b2</t>
  </si>
  <si>
    <t>cat_b2</t>
  </si>
  <si>
    <t>resp_b3</t>
  </si>
  <si>
    <t>cat_b3</t>
  </si>
  <si>
    <t>ref_cats</t>
  </si>
  <si>
    <t>HS_b1</t>
  </si>
  <si>
    <t>CHS_b1</t>
  </si>
  <si>
    <t>HS_b2</t>
  </si>
  <si>
    <t>CHS_b2</t>
  </si>
  <si>
    <t>HS_b3</t>
  </si>
  <si>
    <t>CHS_b3</t>
  </si>
  <si>
    <t>Obsidian</t>
  </si>
  <si>
    <t>Peridotite</t>
  </si>
  <si>
    <t>Andesite</t>
  </si>
  <si>
    <t>Basalt</t>
  </si>
  <si>
    <t>Gabbro</t>
  </si>
  <si>
    <t>Diorite</t>
  </si>
  <si>
    <t>Pegmatite</t>
  </si>
  <si>
    <t>Pumice</t>
  </si>
  <si>
    <t>DS_b1</t>
  </si>
  <si>
    <t>DS_b2</t>
  </si>
  <si>
    <t>DS_b3</t>
  </si>
  <si>
    <t>Pr_select_b1</t>
  </si>
  <si>
    <t>Pr_select_b2</t>
  </si>
  <si>
    <t>Pr_select_b3</t>
  </si>
  <si>
    <t>ref_cat</t>
  </si>
  <si>
    <t>paired_cats</t>
  </si>
  <si>
    <t>ref</t>
  </si>
  <si>
    <t>pair</t>
  </si>
  <si>
    <t>sim</t>
  </si>
  <si>
    <t>CS_b1</t>
  </si>
  <si>
    <t>CCS_b1</t>
  </si>
  <si>
    <t>CS_b2</t>
  </si>
  <si>
    <t>CCS_b2</t>
  </si>
  <si>
    <t>CS_b3</t>
  </si>
  <si>
    <t>CCS_b3</t>
  </si>
  <si>
    <t>Prior norm_sim</t>
  </si>
  <si>
    <t>Prior raw_sim</t>
  </si>
  <si>
    <t>resp_b0</t>
  </si>
  <si>
    <t>cat_b0</t>
  </si>
  <si>
    <t>HS_b0</t>
  </si>
  <si>
    <t>CHS_b0</t>
  </si>
  <si>
    <t>DS_b0</t>
  </si>
  <si>
    <t>Pr_select_b0</t>
  </si>
  <si>
    <t>CS_b0</t>
  </si>
  <si>
    <t>CCS_b0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</si>
</sst>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6"/>
  <sheetViews>
    <sheetView tabSelected="1" topLeftCell="B31" workbookViewId="0">
      <selection activeCell="N38" sqref="N38"/>
    </sheetView>
  </sheetViews>
  <sheetFormatPr defaultRowHeight="14.5" x14ac:dyDescent="0.35"/>
  <cols>
    <col min="9" max="9" width="17.81640625" customWidth="1"/>
    <col min="11" max="11" width="12.36328125" customWidth="1"/>
    <col min="12" max="12" width="12.7265625" customWidth="1"/>
    <col min="13" max="13" width="13.7265625" customWidth="1"/>
    <col min="14" max="14" width="13.08984375" customWidth="1"/>
    <col min="15" max="15" width="10.7265625" customWidth="1"/>
  </cols>
  <sheetData>
    <row r="1" spans="1:18" x14ac:dyDescent="0.35">
      <c r="A1" t="s">
        <v>40</v>
      </c>
      <c r="B1" t="s">
        <v>41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J1" t="s">
        <v>6</v>
      </c>
      <c r="K1" t="s">
        <v>42</v>
      </c>
      <c r="L1" t="s">
        <v>43</v>
      </c>
      <c r="M1" t="s">
        <v>7</v>
      </c>
      <c r="N1" t="s">
        <v>8</v>
      </c>
      <c r="O1" t="s">
        <v>9</v>
      </c>
      <c r="P1" t="s">
        <v>10</v>
      </c>
      <c r="Q1" t="s">
        <v>11</v>
      </c>
      <c r="R1" t="s">
        <v>12</v>
      </c>
    </row>
    <row r="2" spans="1:18" x14ac:dyDescent="0.35">
      <c r="A2" t="s">
        <v>13</v>
      </c>
      <c r="B2" t="s">
        <v>16</v>
      </c>
      <c r="C2" t="s">
        <v>14</v>
      </c>
      <c r="D2" t="s">
        <v>15</v>
      </c>
      <c r="E2" t="s">
        <v>13</v>
      </c>
      <c r="F2" t="s">
        <v>13</v>
      </c>
      <c r="G2" t="s">
        <v>15</v>
      </c>
      <c r="H2" t="s">
        <v>16</v>
      </c>
      <c r="J2" t="s">
        <v>15</v>
      </c>
      <c r="K2">
        <f>COUNTIFS(B:B,$J2,A:A,$J2)/COUNTIF(B:B,$J2)</f>
        <v>0.16666666666666666</v>
      </c>
      <c r="L2">
        <f>1*K2</f>
        <v>0.16666666666666666</v>
      </c>
      <c r="M2">
        <f>COUNTIFS(D:D,$J2,C:C,$J2)/COUNTIF(D:D,$J2)</f>
        <v>0</v>
      </c>
      <c r="N2">
        <f>(1*M2+EXP(-0.5)*K2)/(1+EXP(-0.5))</f>
        <v>6.2923444799690906E-2</v>
      </c>
      <c r="O2">
        <f>COUNTIFS(F:F,$J2,E:E,$J2)/COUNTIF(F:F,$J2)</f>
        <v>0.66666666666666663</v>
      </c>
      <c r="P2">
        <f>(1*O2+EXP(-0.5)*M2+EXP(-0.5*2)*K2)/(1+EXP(-0.5)+EXP(-0.5*2))</f>
        <v>0.3687075479080773</v>
      </c>
      <c r="Q2">
        <f>COUNTIFS(H:H,$J2,G:G,$J2)/COUNTIF(H:H,$J2)</f>
        <v>0.33333333333333331</v>
      </c>
      <c r="R2">
        <f>(1*Q2+EXP(-0.5)*O2+EXP(-0.5*2)*M2+EXP(-0.5*3)*K2)/(1+EXP(-0.5)+EXP(-0.5*2)+EXP(-0.5*3))</f>
        <v>0.3526103617941248</v>
      </c>
    </row>
    <row r="3" spans="1:18" x14ac:dyDescent="0.35">
      <c r="J3" t="s">
        <v>16</v>
      </c>
      <c r="K3">
        <f t="shared" ref="K3:Q9" si="0">COUNTIFS(B:B,$J3,A:A,$J3)/COUNTIF(B:B,$J3)</f>
        <v>0</v>
      </c>
      <c r="L3">
        <f t="shared" ref="L3:L9" si="1">1*K3</f>
        <v>0</v>
      </c>
      <c r="M3">
        <f t="shared" si="0"/>
        <v>0.83333333333333337</v>
      </c>
      <c r="N3">
        <f t="shared" ref="N3:N9" si="2">(1*M3+EXP(-0.5)*K3)/(1+EXP(-0.5))</f>
        <v>0.51871610933487877</v>
      </c>
      <c r="O3">
        <f t="shared" si="0"/>
        <v>0.66666666666666663</v>
      </c>
      <c r="P3">
        <f t="shared" ref="P3:P9" si="3">(1*O3+EXP(-0.5)*M3+EXP(-0.5*2)*K3)/(1+EXP(-0.5)+EXP(-0.5*2))</f>
        <v>0.5936501654691847</v>
      </c>
      <c r="Q3">
        <f t="shared" si="0"/>
        <v>0.5</v>
      </c>
      <c r="R3">
        <f t="shared" ref="R3:R7" si="4">(1*Q3+EXP(-0.5)*O3+EXP(-0.5*2)*M3+EXP(-0.5*3)*K3)/(1+EXP(-0.5)+EXP(-0.5*2)+EXP(-0.5*3))</f>
        <v>0.55103426116480414</v>
      </c>
    </row>
    <row r="4" spans="1:18" x14ac:dyDescent="0.35">
      <c r="A4" t="s">
        <v>18</v>
      </c>
      <c r="B4" t="s">
        <v>17</v>
      </c>
      <c r="C4" t="s">
        <v>19</v>
      </c>
      <c r="D4" t="s">
        <v>19</v>
      </c>
      <c r="E4" t="s">
        <v>17</v>
      </c>
      <c r="F4" t="s">
        <v>17</v>
      </c>
      <c r="G4" t="s">
        <v>19</v>
      </c>
      <c r="H4" t="s">
        <v>19</v>
      </c>
      <c r="J4" t="s">
        <v>18</v>
      </c>
      <c r="K4">
        <f t="shared" si="0"/>
        <v>0</v>
      </c>
      <c r="L4">
        <f t="shared" si="1"/>
        <v>0</v>
      </c>
      <c r="M4">
        <f t="shared" si="0"/>
        <v>0.16666666666666666</v>
      </c>
      <c r="N4">
        <f t="shared" si="2"/>
        <v>0.10374322186697575</v>
      </c>
      <c r="O4">
        <f t="shared" si="0"/>
        <v>0</v>
      </c>
      <c r="P4">
        <f t="shared" si="3"/>
        <v>5.1199314286416393E-2</v>
      </c>
      <c r="Q4">
        <f t="shared" si="0"/>
        <v>0.5</v>
      </c>
      <c r="R4">
        <f t="shared" si="4"/>
        <v>0.25542796650811289</v>
      </c>
    </row>
    <row r="5" spans="1:18" x14ac:dyDescent="0.35">
      <c r="J5" t="s">
        <v>17</v>
      </c>
      <c r="K5">
        <f t="shared" si="0"/>
        <v>0</v>
      </c>
      <c r="L5">
        <f t="shared" si="1"/>
        <v>0</v>
      </c>
      <c r="M5">
        <f t="shared" si="0"/>
        <v>0</v>
      </c>
      <c r="N5">
        <f t="shared" si="2"/>
        <v>0</v>
      </c>
      <c r="O5">
        <f t="shared" si="0"/>
        <v>0.16666666666666666</v>
      </c>
      <c r="P5">
        <f t="shared" si="3"/>
        <v>8.4413398509275664E-2</v>
      </c>
      <c r="Q5">
        <f t="shared" si="0"/>
        <v>0.5</v>
      </c>
      <c r="R5">
        <f t="shared" si="4"/>
        <v>0.2735278410794712</v>
      </c>
    </row>
    <row r="6" spans="1:18" x14ac:dyDescent="0.35">
      <c r="A6" t="s">
        <v>16</v>
      </c>
      <c r="B6" t="s">
        <v>14</v>
      </c>
      <c r="C6" t="s">
        <v>16</v>
      </c>
      <c r="D6" t="s">
        <v>17</v>
      </c>
      <c r="E6" t="s">
        <v>17</v>
      </c>
      <c r="F6" t="s">
        <v>14</v>
      </c>
      <c r="G6" t="s">
        <v>18</v>
      </c>
      <c r="H6" t="s">
        <v>14</v>
      </c>
      <c r="J6" t="s">
        <v>13</v>
      </c>
      <c r="K6">
        <f t="shared" si="0"/>
        <v>1</v>
      </c>
      <c r="L6">
        <f t="shared" si="1"/>
        <v>1</v>
      </c>
      <c r="M6">
        <f t="shared" si="0"/>
        <v>1</v>
      </c>
      <c r="N6">
        <f t="shared" si="2"/>
        <v>1</v>
      </c>
      <c r="O6">
        <f t="shared" si="0"/>
        <v>1</v>
      </c>
      <c r="P6">
        <f t="shared" si="3"/>
        <v>1</v>
      </c>
      <c r="Q6">
        <f t="shared" si="0"/>
        <v>1</v>
      </c>
      <c r="R6">
        <f t="shared" si="4"/>
        <v>1</v>
      </c>
    </row>
    <row r="7" spans="1:18" x14ac:dyDescent="0.35">
      <c r="J7" t="s">
        <v>19</v>
      </c>
      <c r="K7">
        <f t="shared" si="0"/>
        <v>0</v>
      </c>
      <c r="L7">
        <f t="shared" si="1"/>
        <v>0</v>
      </c>
      <c r="M7">
        <f t="shared" si="0"/>
        <v>0.16666666666666666</v>
      </c>
      <c r="N7">
        <f t="shared" si="2"/>
        <v>0.10374322186697575</v>
      </c>
      <c r="O7">
        <f t="shared" si="0"/>
        <v>1</v>
      </c>
      <c r="P7">
        <f t="shared" si="3"/>
        <v>0.55767970534207045</v>
      </c>
      <c r="Q7">
        <f t="shared" si="0"/>
        <v>1</v>
      </c>
      <c r="R7">
        <f t="shared" si="4"/>
        <v>0.75895942817641215</v>
      </c>
    </row>
    <row r="8" spans="1:18" x14ac:dyDescent="0.35">
      <c r="A8" t="s">
        <v>14</v>
      </c>
      <c r="B8" t="s">
        <v>16</v>
      </c>
      <c r="C8" t="s">
        <v>16</v>
      </c>
      <c r="D8" t="s">
        <v>16</v>
      </c>
      <c r="E8" t="s">
        <v>13</v>
      </c>
      <c r="F8" t="s">
        <v>13</v>
      </c>
      <c r="G8" t="s">
        <v>16</v>
      </c>
      <c r="H8" t="s">
        <v>16</v>
      </c>
      <c r="J8" t="s">
        <v>14</v>
      </c>
      <c r="K8">
        <f t="shared" si="0"/>
        <v>0.16666666666666666</v>
      </c>
      <c r="L8">
        <f t="shared" si="1"/>
        <v>0.16666666666666666</v>
      </c>
      <c r="M8">
        <f t="shared" si="0"/>
        <v>0.33333333333333331</v>
      </c>
      <c r="N8">
        <f t="shared" si="2"/>
        <v>0.27040988853364245</v>
      </c>
      <c r="O8">
        <f t="shared" si="0"/>
        <v>0.5</v>
      </c>
      <c r="P8">
        <f t="shared" si="3"/>
        <v>0.38669277797163437</v>
      </c>
      <c r="Q8">
        <f t="shared" si="0"/>
        <v>0.5</v>
      </c>
      <c r="R8">
        <f>(1*Q8+EXP(-0.5)*O8+EXP(-0.5*2)*M8+EXP(-0.5*3)*K8)/(1+EXP(-0.5)+EXP(-0.5*2)+EXP(-0.5*3))</f>
        <v>0.43825370908974215</v>
      </c>
    </row>
    <row r="9" spans="1:18" x14ac:dyDescent="0.35">
      <c r="J9" t="s">
        <v>20</v>
      </c>
      <c r="K9">
        <f t="shared" si="0"/>
        <v>0</v>
      </c>
      <c r="L9">
        <f t="shared" si="1"/>
        <v>0</v>
      </c>
      <c r="M9">
        <f>COUNTIFS(D:D,$J9,C:C,$J9)/COUNTIF(D:D,$J9)</f>
        <v>1</v>
      </c>
      <c r="N9">
        <f t="shared" si="2"/>
        <v>0.62245933120185459</v>
      </c>
      <c r="O9">
        <f>COUNTIFS(F:F,$J9,E:E,$J9)/COUNTIF(F:F,$J9)</f>
        <v>1</v>
      </c>
      <c r="P9">
        <f t="shared" si="3"/>
        <v>0.81367627677415244</v>
      </c>
      <c r="Q9">
        <f>COUNTIFS(H:H,$J9,G:G,$J9)/COUNTIF(H:H,$J9)</f>
        <v>1</v>
      </c>
      <c r="R9">
        <f>(1*Q9+EXP(-0.5)*O9+EXP(-0.5*2)*M9+EXP(-0.5*3)*K9)/(1+EXP(-0.5)+EXP(-0.5*2)+EXP(-0.5*3))</f>
        <v>0.89846367590844822</v>
      </c>
    </row>
    <row r="10" spans="1:18" x14ac:dyDescent="0.35">
      <c r="A10" t="s">
        <v>15</v>
      </c>
      <c r="B10" t="s">
        <v>18</v>
      </c>
      <c r="C10" t="s">
        <v>14</v>
      </c>
      <c r="D10" t="s">
        <v>14</v>
      </c>
      <c r="E10" t="s">
        <v>16</v>
      </c>
      <c r="F10" t="s">
        <v>16</v>
      </c>
      <c r="G10" t="s">
        <v>19</v>
      </c>
      <c r="H10" t="s">
        <v>19</v>
      </c>
      <c r="K10" t="s">
        <v>44</v>
      </c>
      <c r="L10" t="s">
        <v>21</v>
      </c>
      <c r="M10" t="s">
        <v>22</v>
      </c>
      <c r="N10" t="s">
        <v>23</v>
      </c>
      <c r="O10" t="s">
        <v>45</v>
      </c>
      <c r="P10" t="s">
        <v>24</v>
      </c>
      <c r="Q10" t="s">
        <v>25</v>
      </c>
      <c r="R10" t="s">
        <v>26</v>
      </c>
    </row>
    <row r="11" spans="1:18" x14ac:dyDescent="0.35">
      <c r="J11" t="s">
        <v>15</v>
      </c>
      <c r="K11">
        <f>1-L2+1/8</f>
        <v>0.95833333333333337</v>
      </c>
      <c r="L11">
        <f>1-N2+1/8</f>
        <v>1.0620765552003091</v>
      </c>
      <c r="M11">
        <f>1-P2+1/8</f>
        <v>0.75629245209192275</v>
      </c>
      <c r="N11">
        <f>1-R2+1/8</f>
        <v>0.77238963820587525</v>
      </c>
      <c r="O11">
        <f>K11/SUM(K$11:K$18)</f>
        <v>0.125</v>
      </c>
      <c r="P11">
        <f t="shared" ref="P11:R11" si="5">L11/SUM(L$11:L$18)</f>
        <v>0.16810315784495763</v>
      </c>
      <c r="Q11">
        <f t="shared" si="5"/>
        <v>0.14702474201923965</v>
      </c>
      <c r="R11">
        <f t="shared" si="5"/>
        <v>0.17272753260951587</v>
      </c>
    </row>
    <row r="12" spans="1:18" x14ac:dyDescent="0.35">
      <c r="A12" t="s">
        <v>19</v>
      </c>
      <c r="B12" t="s">
        <v>20</v>
      </c>
      <c r="C12" t="s">
        <v>13</v>
      </c>
      <c r="D12" t="s">
        <v>13</v>
      </c>
      <c r="E12" t="s">
        <v>20</v>
      </c>
      <c r="F12" t="s">
        <v>20</v>
      </c>
      <c r="G12" t="s">
        <v>19</v>
      </c>
      <c r="H12" t="s">
        <v>19</v>
      </c>
      <c r="J12" t="s">
        <v>16</v>
      </c>
      <c r="K12">
        <f t="shared" ref="K12:K18" si="6">1-L3+1/8</f>
        <v>1.125</v>
      </c>
      <c r="L12">
        <f t="shared" ref="L12:L18" si="7">1-N3+1/8</f>
        <v>0.60628389066512123</v>
      </c>
      <c r="M12">
        <f t="shared" ref="M12:M18" si="8">1-P3+1/8</f>
        <v>0.5313498345308153</v>
      </c>
      <c r="N12">
        <f t="shared" ref="N12:N18" si="9">1-R3+1/8</f>
        <v>0.57396573883519586</v>
      </c>
      <c r="O12">
        <f t="shared" ref="O12:O18" si="10">K12/SUM(K$11:K$18)</f>
        <v>0.14673913043478259</v>
      </c>
      <c r="P12">
        <f t="shared" ref="P12:P18" si="11">L12/SUM(L$11:L$18)</f>
        <v>9.5961290240619224E-2</v>
      </c>
      <c r="Q12">
        <f t="shared" ref="Q12:Q18" si="12">M12/SUM(M$11:M$18)</f>
        <v>0.10329545419602257</v>
      </c>
      <c r="R12">
        <f>N12/SUM(N$11:N$18)</f>
        <v>0.12835450007030796</v>
      </c>
    </row>
    <row r="13" spans="1:18" x14ac:dyDescent="0.35">
      <c r="J13" t="s">
        <v>18</v>
      </c>
      <c r="K13">
        <f t="shared" si="6"/>
        <v>1.125</v>
      </c>
      <c r="L13">
        <f t="shared" si="7"/>
        <v>1.0212567781330244</v>
      </c>
      <c r="M13">
        <f t="shared" si="8"/>
        <v>1.0738006857135836</v>
      </c>
      <c r="N13">
        <f t="shared" si="9"/>
        <v>0.86957203349188705</v>
      </c>
      <c r="O13">
        <f t="shared" si="10"/>
        <v>0.14673913043478259</v>
      </c>
      <c r="P13">
        <f t="shared" si="11"/>
        <v>0.16164229267103092</v>
      </c>
      <c r="Q13">
        <f t="shared" si="12"/>
        <v>0.20874896788991554</v>
      </c>
      <c r="R13">
        <f t="shared" ref="R13:R18" si="13">N13/SUM(N$11:N$18)</f>
        <v>0.19446018478468818</v>
      </c>
    </row>
    <row r="14" spans="1:18" x14ac:dyDescent="0.35">
      <c r="A14" t="s">
        <v>20</v>
      </c>
      <c r="B14" t="s">
        <v>19</v>
      </c>
      <c r="C14" t="s">
        <v>13</v>
      </c>
      <c r="D14" t="s">
        <v>13</v>
      </c>
      <c r="E14" t="s">
        <v>19</v>
      </c>
      <c r="F14" t="s">
        <v>19</v>
      </c>
      <c r="G14" t="s">
        <v>14</v>
      </c>
      <c r="H14" t="s">
        <v>17</v>
      </c>
      <c r="J14" t="s">
        <v>17</v>
      </c>
      <c r="K14">
        <f t="shared" si="6"/>
        <v>1.125</v>
      </c>
      <c r="L14">
        <f t="shared" si="7"/>
        <v>1.125</v>
      </c>
      <c r="M14">
        <f t="shared" si="8"/>
        <v>1.0405866014907243</v>
      </c>
      <c r="N14">
        <f t="shared" si="9"/>
        <v>0.85147215892052874</v>
      </c>
      <c r="O14">
        <f t="shared" si="10"/>
        <v>0.14673913043478259</v>
      </c>
      <c r="P14">
        <f t="shared" si="11"/>
        <v>0.1780625432786338</v>
      </c>
      <c r="Q14">
        <f t="shared" si="12"/>
        <v>0.20229208450999567</v>
      </c>
      <c r="R14">
        <f t="shared" si="13"/>
        <v>0.19041255581530636</v>
      </c>
    </row>
    <row r="15" spans="1:18" x14ac:dyDescent="0.35">
      <c r="J15" t="s">
        <v>13</v>
      </c>
      <c r="K15">
        <f t="shared" si="6"/>
        <v>0.125</v>
      </c>
      <c r="L15">
        <f t="shared" si="7"/>
        <v>0.125</v>
      </c>
      <c r="M15">
        <f>1-P6+1/8</f>
        <v>0.125</v>
      </c>
      <c r="N15">
        <f t="shared" si="9"/>
        <v>0.125</v>
      </c>
      <c r="O15">
        <f t="shared" si="10"/>
        <v>1.6304347826086956E-2</v>
      </c>
      <c r="P15">
        <f t="shared" si="11"/>
        <v>1.978472703095931E-2</v>
      </c>
      <c r="Q15">
        <f t="shared" si="12"/>
        <v>2.4300246156854693E-2</v>
      </c>
      <c r="R15">
        <f t="shared" si="13"/>
        <v>2.7953432449380637E-2</v>
      </c>
    </row>
    <row r="16" spans="1:18" x14ac:dyDescent="0.35">
      <c r="A16" t="s">
        <v>13</v>
      </c>
      <c r="B16" t="s">
        <v>17</v>
      </c>
      <c r="C16" t="s">
        <v>16</v>
      </c>
      <c r="D16" t="s">
        <v>15</v>
      </c>
      <c r="E16" t="s">
        <v>15</v>
      </c>
      <c r="F16" t="s">
        <v>15</v>
      </c>
      <c r="G16" t="s">
        <v>16</v>
      </c>
      <c r="H16" t="s">
        <v>16</v>
      </c>
      <c r="J16" t="s">
        <v>19</v>
      </c>
      <c r="K16">
        <f t="shared" si="6"/>
        <v>1.125</v>
      </c>
      <c r="L16">
        <f t="shared" si="7"/>
        <v>1.0212567781330244</v>
      </c>
      <c r="M16">
        <f t="shared" si="8"/>
        <v>0.56732029465792955</v>
      </c>
      <c r="N16">
        <f t="shared" si="9"/>
        <v>0.36604057182358785</v>
      </c>
      <c r="O16">
        <f t="shared" si="10"/>
        <v>0.14673913043478259</v>
      </c>
      <c r="P16">
        <f t="shared" si="11"/>
        <v>0.16164229267103092</v>
      </c>
      <c r="Q16">
        <f t="shared" si="12"/>
        <v>0.11028818247973619</v>
      </c>
      <c r="R16">
        <f t="shared" si="13"/>
        <v>8.1856723185626604E-2</v>
      </c>
    </row>
    <row r="17" spans="1:18" x14ac:dyDescent="0.35">
      <c r="J17" t="s">
        <v>14</v>
      </c>
      <c r="K17">
        <f t="shared" si="6"/>
        <v>0.95833333333333337</v>
      </c>
      <c r="L17">
        <f t="shared" si="7"/>
        <v>0.85459011146635755</v>
      </c>
      <c r="M17">
        <f t="shared" si="8"/>
        <v>0.73830722202836563</v>
      </c>
      <c r="N17">
        <f>1-R8+1/8</f>
        <v>0.68674629091025785</v>
      </c>
      <c r="O17">
        <f t="shared" si="10"/>
        <v>0.125</v>
      </c>
      <c r="P17">
        <f t="shared" si="11"/>
        <v>0.13526265662975179</v>
      </c>
      <c r="Q17">
        <f t="shared" si="12"/>
        <v>0.14352837787738285</v>
      </c>
      <c r="R17">
        <f t="shared" si="13"/>
        <v>0.15357532842258079</v>
      </c>
    </row>
    <row r="18" spans="1:18" x14ac:dyDescent="0.35">
      <c r="A18" t="s">
        <v>17</v>
      </c>
      <c r="B18" t="s">
        <v>18</v>
      </c>
      <c r="C18" t="s">
        <v>14</v>
      </c>
      <c r="D18" t="s">
        <v>17</v>
      </c>
      <c r="E18" t="s">
        <v>15</v>
      </c>
      <c r="F18" t="s">
        <v>18</v>
      </c>
      <c r="G18" t="s">
        <v>17</v>
      </c>
      <c r="H18" t="s">
        <v>17</v>
      </c>
      <c r="J18" t="s">
        <v>20</v>
      </c>
      <c r="K18">
        <f t="shared" si="6"/>
        <v>1.125</v>
      </c>
      <c r="L18">
        <f t="shared" si="7"/>
        <v>0.50254066879814541</v>
      </c>
      <c r="M18">
        <f t="shared" si="8"/>
        <v>0.31132372322584756</v>
      </c>
      <c r="N18">
        <f t="shared" si="9"/>
        <v>0.22653632409155178</v>
      </c>
      <c r="O18">
        <f t="shared" si="10"/>
        <v>0.14673913043478259</v>
      </c>
      <c r="P18">
        <f t="shared" si="11"/>
        <v>7.95410396330163E-2</v>
      </c>
      <c r="Q18">
        <f t="shared" si="12"/>
        <v>6.0521944870852766E-2</v>
      </c>
      <c r="R18">
        <f t="shared" si="13"/>
        <v>5.0659742662593536E-2</v>
      </c>
    </row>
    <row r="20" spans="1:18" x14ac:dyDescent="0.35">
      <c r="A20" t="s">
        <v>16</v>
      </c>
      <c r="B20" t="s">
        <v>20</v>
      </c>
      <c r="C20" t="s">
        <v>16</v>
      </c>
      <c r="D20" t="s">
        <v>17</v>
      </c>
      <c r="E20" t="s">
        <v>15</v>
      </c>
      <c r="F20" t="s">
        <v>18</v>
      </c>
      <c r="G20" t="s">
        <v>13</v>
      </c>
      <c r="H20" t="s">
        <v>13</v>
      </c>
    </row>
    <row r="22" spans="1:18" x14ac:dyDescent="0.35">
      <c r="A22" t="s">
        <v>18</v>
      </c>
      <c r="B22" t="s">
        <v>15</v>
      </c>
      <c r="C22" t="s">
        <v>20</v>
      </c>
      <c r="D22" t="s">
        <v>20</v>
      </c>
      <c r="E22" t="s">
        <v>13</v>
      </c>
      <c r="F22" t="s">
        <v>13</v>
      </c>
      <c r="G22" t="s">
        <v>13</v>
      </c>
      <c r="H22" t="s">
        <v>13</v>
      </c>
    </row>
    <row r="24" spans="1:18" x14ac:dyDescent="0.35">
      <c r="A24" t="s">
        <v>15</v>
      </c>
      <c r="B24" t="s">
        <v>15</v>
      </c>
      <c r="C24" t="s">
        <v>16</v>
      </c>
      <c r="D24" t="s">
        <v>15</v>
      </c>
      <c r="E24" t="s">
        <v>17</v>
      </c>
      <c r="F24" t="s">
        <v>14</v>
      </c>
      <c r="G24" t="s">
        <v>18</v>
      </c>
      <c r="H24" t="s">
        <v>14</v>
      </c>
    </row>
    <row r="25" spans="1:18" x14ac:dyDescent="0.35">
      <c r="I25" t="s">
        <v>27</v>
      </c>
      <c r="J25" t="s">
        <v>28</v>
      </c>
      <c r="K25" t="s">
        <v>46</v>
      </c>
      <c r="L25" t="s">
        <v>47</v>
      </c>
      <c r="M25" t="s">
        <v>32</v>
      </c>
      <c r="N25" t="s">
        <v>33</v>
      </c>
      <c r="O25" t="s">
        <v>34</v>
      </c>
      <c r="P25" t="s">
        <v>35</v>
      </c>
      <c r="Q25" t="s">
        <v>36</v>
      </c>
      <c r="R25" t="s">
        <v>37</v>
      </c>
    </row>
    <row r="26" spans="1:18" x14ac:dyDescent="0.35">
      <c r="A26" t="s">
        <v>20</v>
      </c>
      <c r="B26" t="s">
        <v>15</v>
      </c>
      <c r="C26" t="s">
        <v>19</v>
      </c>
      <c r="D26" t="s">
        <v>14</v>
      </c>
      <c r="E26" t="s">
        <v>13</v>
      </c>
      <c r="F26" t="s">
        <v>13</v>
      </c>
      <c r="G26" t="s">
        <v>20</v>
      </c>
      <c r="H26" t="s">
        <v>20</v>
      </c>
      <c r="I26" t="s">
        <v>16</v>
      </c>
      <c r="J26" t="s">
        <v>15</v>
      </c>
      <c r="K26">
        <f>IF($J26=$I$26,#N/A,COUNTIFS(B:B,$I$26,A:A,$J26)/COUNTIFS(B:B,$I$26,A:A,"&lt;&gt;" &amp; $I$26))</f>
        <v>0</v>
      </c>
      <c r="L26">
        <f>(1*K26+EXP(-0.5)*I38)/(1+EXP(-0.5))</f>
        <v>5.7103685703603052E-2</v>
      </c>
      <c r="M26">
        <f>IF($J26=$I$26,#N/A,COUNTIFS(D:D,$I$26,C:C,$J26)/COUNTIFS(D:D,$I$26,C:C,"&lt;&gt;" &amp; $I$26))</f>
        <v>0</v>
      </c>
      <c r="N26">
        <f>(1*M26+EXP(-0.5)*K26+EXP(-0.5*2)*I38)/(1+EXP(-0.5)+EXP(-0.5*2))</f>
        <v>2.818178863772302E-2</v>
      </c>
      <c r="O26">
        <f>IF($J26=$I$26,#N/A,COUNTIFS(F:F,$I$26,E:E,$J26)/COUNTIFS(F:F,$I$26,E:E,"&lt;&gt;" &amp; $I$26))</f>
        <v>0</v>
      </c>
      <c r="P26">
        <f>(1*O26+EXP(-0.5)*M26+EXP(-0.5*2)*K26+EXP(-0.5*3)*I38)/(1+EXP(-0.5)+EXP(-0.5*2)+EXP(-0.5*3))</f>
        <v>1.5357546398592473E-2</v>
      </c>
      <c r="Q26">
        <f>IF($J26=$I$26,#N/A,COUNTIFS(H:H,$I$26,G:G,$J26)/COUNTIFS(H:H,$I$26,G:G,"&lt;&gt;" &amp; $I$26))</f>
        <v>0.33333333333333331</v>
      </c>
      <c r="R26">
        <f>(1*Q26+EXP(-0.5)*O26+EXP(-0.5*2)*M26+EXP(-0.5*3)*K26+EXP(-0.5*4)*I38)/(1+EXP(-0.5)+EXP(-0.5*2)+EXP(-0.5*3)+EXP(-0.5*4))</f>
        <v>0.1516596254854396</v>
      </c>
    </row>
    <row r="27" spans="1:18" x14ac:dyDescent="0.35">
      <c r="J27" t="s">
        <v>16</v>
      </c>
      <c r="K27" t="e">
        <f>IF($J27=$I$26,#N/A,COUNTIFS(B:B,$I$26,A:A,$J27)/COUNTIFS(B:B,$I$26,A:A,"&lt;&gt;" &amp; $I$26))</f>
        <v>#N/A</v>
      </c>
      <c r="L27" t="e">
        <f t="shared" ref="L27:L33" si="14">(1*K27+EXP(-0.5)*I39)/(1+EXP(-0.5))</f>
        <v>#N/A</v>
      </c>
      <c r="M27" t="e">
        <f>IF($J27=$I$26,#N/A,COUNTIFS(D:D,$I$26,C:C,$J27)/COUNTIFS(D:D,$I$26,C:C,"&lt;&gt;" &amp; $I$26))</f>
        <v>#N/A</v>
      </c>
      <c r="N27" t="e">
        <f t="shared" ref="N27:N33" si="15">(1*M27+EXP(-0.5)*K27+EXP(-0.5*2)*I39)/(1+EXP(-0.5)+EXP(-0.5*2))</f>
        <v>#N/A</v>
      </c>
      <c r="O27" t="e">
        <f>IF($J27=$I$26,#N/A,COUNTIFS(F:F,$I$26,E:E,$J27)/COUNTIFS(F:F,$I$26,E:E,"&lt;&gt;" &amp; $I$26))</f>
        <v>#N/A</v>
      </c>
      <c r="P27" t="e">
        <f t="shared" ref="P27:P33" si="16">(1*O27+EXP(-0.5)*M27+EXP(-0.5*2)*K27+EXP(-0.5*3)*I39)/(1+EXP(-0.5)+EXP(-0.5*2)+EXP(-0.5*3))</f>
        <v>#N/A</v>
      </c>
      <c r="Q27" t="e">
        <f t="shared" ref="K27:Q33" si="17">IF($J27=$I$26,#N/A,COUNTIFS(H:H,$I$26,G:G,$J27)/COUNTIFS(H:H,$I$26,G:G,"&lt;&gt;" &amp; $I$26))</f>
        <v>#N/A</v>
      </c>
      <c r="R27" t="e">
        <f t="shared" ref="R27:R33" si="18">(1*Q27+EXP(-0.5)*O27+EXP(-0.5*2)*M27+EXP(-0.5*3)*K27+EXP(-0.5*4)*I39)/(1+EXP(-0.5)+EXP(-0.5*2)+EXP(-0.5*3)+EXP(-0.5*4))</f>
        <v>#N/A</v>
      </c>
    </row>
    <row r="28" spans="1:18" x14ac:dyDescent="0.35">
      <c r="A28" t="s">
        <v>13</v>
      </c>
      <c r="B28" t="s">
        <v>19</v>
      </c>
      <c r="C28" t="s">
        <v>16</v>
      </c>
      <c r="D28" t="s">
        <v>17</v>
      </c>
      <c r="E28" t="s">
        <v>19</v>
      </c>
      <c r="F28" t="s">
        <v>19</v>
      </c>
      <c r="G28" t="s">
        <v>20</v>
      </c>
      <c r="H28" t="s">
        <v>20</v>
      </c>
      <c r="J28" t="s">
        <v>18</v>
      </c>
      <c r="K28">
        <f>IF($J28=$I$26,#N/A,COUNTIFS(B:B,$I$26,A:A,$J28)/COUNTIFS(B:B,$I$26,A:A,"&lt;&gt;" &amp; $I$26))</f>
        <v>0</v>
      </c>
      <c r="L28">
        <f t="shared" si="14"/>
        <v>4.547652827133139E-2</v>
      </c>
      <c r="M28">
        <f t="shared" si="17"/>
        <v>0</v>
      </c>
      <c r="N28">
        <f>(1*M28+EXP(-0.5)*K28+EXP(-0.5*2)*I40)/(1+EXP(-0.5)+EXP(-0.5*2))</f>
        <v>2.2443558448613964E-2</v>
      </c>
      <c r="O28">
        <f>IF($J28=$I$26,#N/A,COUNTIFS(F:F,$I$26,E:E,$J28)/COUNTIFS(F:F,$I$26,E:E,"&lt;&gt;" &amp; $I$26))</f>
        <v>0</v>
      </c>
      <c r="P28">
        <f t="shared" si="16"/>
        <v>1.2230522152264632E-2</v>
      </c>
      <c r="Q28">
        <f t="shared" si="17"/>
        <v>0</v>
      </c>
      <c r="R28">
        <f t="shared" si="18"/>
        <v>6.9878412118647834E-3</v>
      </c>
    </row>
    <row r="29" spans="1:18" x14ac:dyDescent="0.35">
      <c r="J29" t="s">
        <v>17</v>
      </c>
      <c r="K29">
        <f t="shared" si="17"/>
        <v>0</v>
      </c>
      <c r="L29">
        <f t="shared" si="14"/>
        <v>5.5467172524975995E-2</v>
      </c>
      <c r="M29">
        <f t="shared" si="17"/>
        <v>0</v>
      </c>
      <c r="N29">
        <f t="shared" si="15"/>
        <v>2.7374137293774723E-2</v>
      </c>
      <c r="O29">
        <f t="shared" si="17"/>
        <v>0</v>
      </c>
      <c r="P29">
        <f t="shared" si="16"/>
        <v>1.4917420218241785E-2</v>
      </c>
      <c r="Q29">
        <f t="shared" si="17"/>
        <v>0</v>
      </c>
      <c r="R29">
        <f t="shared" si="18"/>
        <v>8.5229855666001525E-3</v>
      </c>
    </row>
    <row r="30" spans="1:18" x14ac:dyDescent="0.35">
      <c r="A30" t="s">
        <v>16</v>
      </c>
      <c r="B30" t="s">
        <v>18</v>
      </c>
      <c r="C30" t="s">
        <v>14</v>
      </c>
      <c r="D30" t="s">
        <v>18</v>
      </c>
      <c r="E30" t="s">
        <v>20</v>
      </c>
      <c r="F30" t="s">
        <v>16</v>
      </c>
      <c r="G30" t="s">
        <v>16</v>
      </c>
      <c r="H30" t="s">
        <v>16</v>
      </c>
      <c r="J30" t="s">
        <v>13</v>
      </c>
      <c r="K30">
        <f t="shared" si="17"/>
        <v>0.66666666666666663</v>
      </c>
      <c r="L30">
        <f t="shared" si="14"/>
        <v>0.47446259911294486</v>
      </c>
      <c r="M30">
        <f t="shared" si="17"/>
        <v>0</v>
      </c>
      <c r="N30">
        <f t="shared" si="15"/>
        <v>0.23415659637293851</v>
      </c>
      <c r="O30">
        <f t="shared" si="17"/>
        <v>0</v>
      </c>
      <c r="P30">
        <f t="shared" si="16"/>
        <v>0.12760264579233757</v>
      </c>
      <c r="Q30">
        <f t="shared" si="17"/>
        <v>0</v>
      </c>
      <c r="R30">
        <f t="shared" si="18"/>
        <v>7.2905066186857562E-2</v>
      </c>
    </row>
    <row r="31" spans="1:18" x14ac:dyDescent="0.35">
      <c r="J31" t="s">
        <v>19</v>
      </c>
      <c r="K31">
        <f t="shared" si="17"/>
        <v>0</v>
      </c>
      <c r="L31">
        <f t="shared" si="14"/>
        <v>4.4705840136091628E-2</v>
      </c>
      <c r="M31">
        <f t="shared" si="17"/>
        <v>0</v>
      </c>
      <c r="N31">
        <f t="shared" si="15"/>
        <v>2.2063208741492386E-2</v>
      </c>
      <c r="O31">
        <f t="shared" si="17"/>
        <v>0</v>
      </c>
      <c r="P31">
        <f t="shared" si="16"/>
        <v>1.202325218974026E-2</v>
      </c>
      <c r="Q31">
        <f t="shared" si="17"/>
        <v>0</v>
      </c>
      <c r="R31">
        <f t="shared" si="18"/>
        <v>6.8694186647259188E-3</v>
      </c>
    </row>
    <row r="32" spans="1:18" x14ac:dyDescent="0.35">
      <c r="A32" t="s">
        <v>16</v>
      </c>
      <c r="B32" t="s">
        <v>20</v>
      </c>
      <c r="C32" t="s">
        <v>14</v>
      </c>
      <c r="D32" t="s">
        <v>14</v>
      </c>
      <c r="E32" t="s">
        <v>19</v>
      </c>
      <c r="F32" t="s">
        <v>19</v>
      </c>
      <c r="G32" t="s">
        <v>13</v>
      </c>
      <c r="H32" t="s">
        <v>13</v>
      </c>
      <c r="J32" t="s">
        <v>14</v>
      </c>
      <c r="K32">
        <f t="shared" si="17"/>
        <v>0.16666666666666666</v>
      </c>
      <c r="L32">
        <f t="shared" si="14"/>
        <v>0.16159635942627901</v>
      </c>
      <c r="M32">
        <f t="shared" si="17"/>
        <v>0</v>
      </c>
      <c r="N32">
        <f t="shared" si="15"/>
        <v>7.9750972110887192E-2</v>
      </c>
      <c r="O32">
        <f t="shared" si="17"/>
        <v>0</v>
      </c>
      <c r="P32">
        <f t="shared" si="16"/>
        <v>4.3459954592320091E-2</v>
      </c>
      <c r="Q32">
        <f t="shared" si="17"/>
        <v>0</v>
      </c>
      <c r="R32">
        <f t="shared" si="18"/>
        <v>2.4830604775917458E-2</v>
      </c>
    </row>
    <row r="33" spans="1:18" x14ac:dyDescent="0.35">
      <c r="J33" t="s">
        <v>20</v>
      </c>
      <c r="K33">
        <f t="shared" si="17"/>
        <v>0.16666666666666666</v>
      </c>
      <c r="L33">
        <f t="shared" si="14"/>
        <v>0.16118781482477404</v>
      </c>
      <c r="M33">
        <f t="shared" si="17"/>
        <v>1</v>
      </c>
      <c r="N33">
        <f t="shared" si="15"/>
        <v>0.58602973839457018</v>
      </c>
      <c r="O33">
        <f t="shared" si="17"/>
        <v>1</v>
      </c>
      <c r="P33">
        <f t="shared" si="16"/>
        <v>0.77440865865650321</v>
      </c>
      <c r="Q33">
        <f>IF($J33=$I$26,#N/A,COUNTIFS(H:H,$I$26,G:G,$J33)/COUNTIFS(H:H,$I$26,G:G,"&lt;&gt;" &amp; $I$26))</f>
        <v>0.66666666666666663</v>
      </c>
      <c r="R33">
        <f t="shared" si="18"/>
        <v>0.7282244581085946</v>
      </c>
    </row>
    <row r="34" spans="1:18" x14ac:dyDescent="0.35">
      <c r="A34" t="s">
        <v>16</v>
      </c>
      <c r="B34" t="s">
        <v>20</v>
      </c>
      <c r="C34" t="s">
        <v>15</v>
      </c>
      <c r="D34" t="s">
        <v>19</v>
      </c>
      <c r="E34" t="s">
        <v>20</v>
      </c>
      <c r="F34" t="s">
        <v>20</v>
      </c>
      <c r="G34" t="s">
        <v>18</v>
      </c>
      <c r="H34" t="s">
        <v>15</v>
      </c>
    </row>
    <row r="36" spans="1:18" x14ac:dyDescent="0.35">
      <c r="A36" t="s">
        <v>13</v>
      </c>
      <c r="B36" t="s">
        <v>16</v>
      </c>
      <c r="C36" t="s">
        <v>19</v>
      </c>
      <c r="D36" t="s">
        <v>18</v>
      </c>
      <c r="E36" t="s">
        <v>15</v>
      </c>
      <c r="F36" t="s">
        <v>15</v>
      </c>
      <c r="G36" t="s">
        <v>13</v>
      </c>
      <c r="H36" t="s">
        <v>13</v>
      </c>
    </row>
    <row r="37" spans="1:18" ht="17" customHeight="1" x14ac:dyDescent="0.35">
      <c r="I37" s="1" t="s">
        <v>38</v>
      </c>
      <c r="K37" t="s">
        <v>45</v>
      </c>
      <c r="L37" t="s">
        <v>24</v>
      </c>
      <c r="M37" t="s">
        <v>25</v>
      </c>
      <c r="N37" t="s">
        <v>26</v>
      </c>
    </row>
    <row r="38" spans="1:18" x14ac:dyDescent="0.35">
      <c r="A38" t="s">
        <v>16</v>
      </c>
      <c r="B38" t="s">
        <v>14</v>
      </c>
      <c r="C38" t="s">
        <v>15</v>
      </c>
      <c r="D38" t="s">
        <v>19</v>
      </c>
      <c r="E38" t="s">
        <v>18</v>
      </c>
      <c r="F38" t="s">
        <v>14</v>
      </c>
      <c r="G38" t="s">
        <v>18</v>
      </c>
      <c r="H38" t="s">
        <v>18</v>
      </c>
      <c r="I38">
        <f>I48 / SUMIF(I$48:I$55, "&lt;&gt;#N/A", I$48:I$55)</f>
        <v>0.15125174695850821</v>
      </c>
      <c r="J38" t="s">
        <v>15</v>
      </c>
      <c r="K38">
        <f>L26/SUMIF(L$26:L$33,"&lt;&gt;#N/A", L$26:L$33)</f>
        <v>5.7103685703603052E-2</v>
      </c>
      <c r="L38">
        <f>N26/SUMIF(N$26:N$33,"&lt;&gt;#N/A", N$26:N$33)</f>
        <v>2.818178863772302E-2</v>
      </c>
      <c r="M38">
        <f>P26/SUMIF(P$26:P$33,"&lt;&gt;#N/A", P$26:P$33)</f>
        <v>1.5357546398592473E-2</v>
      </c>
      <c r="N38">
        <f>R26/SUMIF(R$26:R$33,"&lt;&gt;#N/A", R$26:R$33)</f>
        <v>0.1516596254854396</v>
      </c>
    </row>
    <row r="39" spans="1:18" x14ac:dyDescent="0.35">
      <c r="I39" t="e">
        <f t="shared" ref="I39:I44" si="19">I49 / SUMIF(I$48:I$55, "&lt;&gt;#N/A", I$48:I$55)</f>
        <v>#N/A</v>
      </c>
      <c r="J39" t="s">
        <v>16</v>
      </c>
      <c r="K39" t="e">
        <f t="shared" ref="K39:K45" si="20">L27/SUMIF(L$26:L$33,"&lt;&gt;#N/A", L$26:L$33)</f>
        <v>#N/A</v>
      </c>
      <c r="L39" t="e">
        <f t="shared" ref="L39:L45" si="21">N27/SUMIF(N$26:N$33,"&lt;&gt;#N/A", N$26:N$33)</f>
        <v>#N/A</v>
      </c>
      <c r="M39" t="e">
        <f t="shared" ref="M39:M44" si="22">P27/SUMIF(P$26:P$33,"&lt;&gt;#N/A", P$26:P$33)</f>
        <v>#N/A</v>
      </c>
      <c r="N39" t="e">
        <f t="shared" ref="N39:N45" si="23">R27/SUMIF(R$26:R$33,"&lt;&gt;#N/A", R$26:R$33)</f>
        <v>#N/A</v>
      </c>
    </row>
    <row r="40" spans="1:18" x14ac:dyDescent="0.35">
      <c r="A40" t="s">
        <v>14</v>
      </c>
      <c r="B40" t="s">
        <v>14</v>
      </c>
      <c r="C40" t="s">
        <v>13</v>
      </c>
      <c r="D40" t="s">
        <v>13</v>
      </c>
      <c r="E40" t="s">
        <v>19</v>
      </c>
      <c r="F40" t="s">
        <v>19</v>
      </c>
      <c r="G40" t="s">
        <v>20</v>
      </c>
      <c r="H40" t="s">
        <v>20</v>
      </c>
      <c r="I40">
        <f t="shared" si="19"/>
        <v>0.12045464774987119</v>
      </c>
      <c r="J40" t="s">
        <v>18</v>
      </c>
      <c r="K40">
        <f t="shared" si="20"/>
        <v>4.547652827133139E-2</v>
      </c>
      <c r="L40">
        <f t="shared" si="21"/>
        <v>2.2443558448613964E-2</v>
      </c>
      <c r="M40">
        <f t="shared" si="22"/>
        <v>1.2230522152264632E-2</v>
      </c>
      <c r="N40">
        <f t="shared" si="23"/>
        <v>6.9878412118647834E-3</v>
      </c>
    </row>
    <row r="41" spans="1:18" x14ac:dyDescent="0.35">
      <c r="I41">
        <f t="shared" si="19"/>
        <v>0.14691707969249765</v>
      </c>
      <c r="J41" t="s">
        <v>17</v>
      </c>
      <c r="K41">
        <f t="shared" si="20"/>
        <v>5.5467172524975995E-2</v>
      </c>
      <c r="L41">
        <f t="shared" si="21"/>
        <v>2.7374137293774723E-2</v>
      </c>
      <c r="M41">
        <f t="shared" si="22"/>
        <v>1.4917420218241785E-2</v>
      </c>
      <c r="N41">
        <f t="shared" si="23"/>
        <v>8.5229855666001525E-3</v>
      </c>
    </row>
    <row r="42" spans="1:18" x14ac:dyDescent="0.35">
      <c r="A42" t="s">
        <v>13</v>
      </c>
      <c r="B42" t="s">
        <v>13</v>
      </c>
      <c r="C42" t="s">
        <v>13</v>
      </c>
      <c r="D42" t="s">
        <v>13</v>
      </c>
      <c r="E42" t="s">
        <v>15</v>
      </c>
      <c r="F42" t="s">
        <v>18</v>
      </c>
      <c r="G42" t="s">
        <v>17</v>
      </c>
      <c r="H42" t="s">
        <v>15</v>
      </c>
      <c r="I42">
        <f t="shared" si="19"/>
        <v>0.15757166462203934</v>
      </c>
      <c r="J42" t="s">
        <v>13</v>
      </c>
      <c r="K42">
        <f t="shared" si="20"/>
        <v>0.47446259911294486</v>
      </c>
      <c r="L42">
        <f t="shared" si="21"/>
        <v>0.23415659637293851</v>
      </c>
      <c r="M42">
        <f>P30/SUMIF(P$26:P$33,"&lt;&gt;#N/A", P$26:P$33)</f>
        <v>0.12760264579233757</v>
      </c>
      <c r="N42">
        <f t="shared" si="23"/>
        <v>7.2905066186857562E-2</v>
      </c>
    </row>
    <row r="43" spans="1:18" x14ac:dyDescent="0.35">
      <c r="I43">
        <f t="shared" si="19"/>
        <v>0.11841330969298541</v>
      </c>
      <c r="J43" t="s">
        <v>19</v>
      </c>
      <c r="K43">
        <f t="shared" si="20"/>
        <v>4.4705840136091628E-2</v>
      </c>
      <c r="L43">
        <f t="shared" si="21"/>
        <v>2.2063208741492386E-2</v>
      </c>
      <c r="M43">
        <f t="shared" si="22"/>
        <v>1.202325218974026E-2</v>
      </c>
      <c r="N43">
        <f t="shared" si="23"/>
        <v>6.8694186647259188E-3</v>
      </c>
    </row>
    <row r="44" spans="1:18" x14ac:dyDescent="0.35">
      <c r="A44" t="s">
        <v>19</v>
      </c>
      <c r="B44" t="s">
        <v>18</v>
      </c>
      <c r="C44" t="s">
        <v>16</v>
      </c>
      <c r="D44" t="s">
        <v>17</v>
      </c>
      <c r="E44" t="s">
        <v>20</v>
      </c>
      <c r="F44" t="s">
        <v>20</v>
      </c>
      <c r="G44" t="s">
        <v>14</v>
      </c>
      <c r="H44" t="s">
        <v>18</v>
      </c>
      <c r="I44">
        <f t="shared" si="19"/>
        <v>0.15323683603006708</v>
      </c>
      <c r="J44" t="s">
        <v>14</v>
      </c>
      <c r="K44">
        <f t="shared" si="20"/>
        <v>0.16159635942627901</v>
      </c>
      <c r="L44">
        <f t="shared" si="21"/>
        <v>7.9750972110887192E-2</v>
      </c>
      <c r="M44">
        <f t="shared" si="22"/>
        <v>4.3459954592320091E-2</v>
      </c>
      <c r="N44">
        <f t="shared" si="23"/>
        <v>2.4830604775917458E-2</v>
      </c>
    </row>
    <row r="45" spans="1:18" x14ac:dyDescent="0.35">
      <c r="I45">
        <f>I55 / SUMIF(I$48:I$55, "&lt;&gt;#N/A", I$48:I$55)</f>
        <v>0.1521547152540311</v>
      </c>
      <c r="J45" t="s">
        <v>20</v>
      </c>
      <c r="K45">
        <f t="shared" si="20"/>
        <v>0.16118781482477404</v>
      </c>
      <c r="L45">
        <f t="shared" si="21"/>
        <v>0.58602973839457018</v>
      </c>
      <c r="M45">
        <f>P33/SUMIF(P$26:P$33,"&lt;&gt;#N/A", P$26:P$33)</f>
        <v>0.77440865865650321</v>
      </c>
      <c r="N45">
        <f t="shared" si="23"/>
        <v>0.7282244581085946</v>
      </c>
    </row>
    <row r="46" spans="1:18" x14ac:dyDescent="0.35">
      <c r="A46" t="s">
        <v>18</v>
      </c>
      <c r="B46" t="s">
        <v>14</v>
      </c>
      <c r="C46" t="s">
        <v>14</v>
      </c>
      <c r="D46" t="s">
        <v>19</v>
      </c>
      <c r="E46" t="s">
        <v>20</v>
      </c>
      <c r="F46" t="s">
        <v>20</v>
      </c>
      <c r="G46" t="s">
        <v>14</v>
      </c>
      <c r="H46" t="s">
        <v>18</v>
      </c>
    </row>
    <row r="47" spans="1:18" ht="19" customHeight="1" x14ac:dyDescent="0.35">
      <c r="I47" s="1" t="s">
        <v>39</v>
      </c>
    </row>
    <row r="48" spans="1:18" x14ac:dyDescent="0.35">
      <c r="A48" t="s">
        <v>13</v>
      </c>
      <c r="B48" t="s">
        <v>13</v>
      </c>
      <c r="C48" t="s">
        <v>15</v>
      </c>
      <c r="D48" t="s">
        <v>19</v>
      </c>
      <c r="E48" t="s">
        <v>19</v>
      </c>
      <c r="F48" t="s">
        <v>19</v>
      </c>
      <c r="G48" t="s">
        <v>14</v>
      </c>
      <c r="H48" t="s">
        <v>17</v>
      </c>
      <c r="I48">
        <v>0.56253220000000004</v>
      </c>
      <c r="J48" t="s">
        <v>15</v>
      </c>
    </row>
    <row r="49" spans="1:10" x14ac:dyDescent="0.35">
      <c r="I49" t="e">
        <v>#N/A</v>
      </c>
      <c r="J49" t="s">
        <v>16</v>
      </c>
    </row>
    <row r="50" spans="1:10" x14ac:dyDescent="0.35">
      <c r="A50" t="s">
        <v>13</v>
      </c>
      <c r="B50" t="s">
        <v>13</v>
      </c>
      <c r="C50" t="s">
        <v>19</v>
      </c>
      <c r="D50" t="s">
        <v>15</v>
      </c>
      <c r="E50" t="s">
        <v>14</v>
      </c>
      <c r="F50" t="s">
        <v>14</v>
      </c>
      <c r="G50" t="s">
        <v>20</v>
      </c>
      <c r="H50" t="s">
        <v>16</v>
      </c>
      <c r="I50">
        <v>0.44799230000000001</v>
      </c>
      <c r="J50" t="s">
        <v>18</v>
      </c>
    </row>
    <row r="51" spans="1:10" x14ac:dyDescent="0.35">
      <c r="I51">
        <v>0.54641079999999997</v>
      </c>
      <c r="J51" t="s">
        <v>17</v>
      </c>
    </row>
    <row r="52" spans="1:10" x14ac:dyDescent="0.35">
      <c r="A52" t="s">
        <v>13</v>
      </c>
      <c r="B52" t="s">
        <v>13</v>
      </c>
      <c r="C52" t="s">
        <v>15</v>
      </c>
      <c r="D52" t="s">
        <v>14</v>
      </c>
      <c r="E52" t="s">
        <v>16</v>
      </c>
      <c r="F52" t="s">
        <v>17</v>
      </c>
      <c r="G52" t="s">
        <v>15</v>
      </c>
      <c r="H52" t="s">
        <v>15</v>
      </c>
      <c r="I52">
        <v>0.58603709999999998</v>
      </c>
      <c r="J52" t="s">
        <v>13</v>
      </c>
    </row>
    <row r="53" spans="1:10" x14ac:dyDescent="0.35">
      <c r="I53">
        <v>0.44040020000000002</v>
      </c>
      <c r="J53" t="s">
        <v>19</v>
      </c>
    </row>
    <row r="54" spans="1:10" x14ac:dyDescent="0.35">
      <c r="A54" t="s">
        <v>13</v>
      </c>
      <c r="B54" t="s">
        <v>16</v>
      </c>
      <c r="C54" t="s">
        <v>14</v>
      </c>
      <c r="D54" t="s">
        <v>18</v>
      </c>
      <c r="E54" t="s">
        <v>14</v>
      </c>
      <c r="F54" t="s">
        <v>18</v>
      </c>
      <c r="G54" t="s">
        <v>19</v>
      </c>
      <c r="H54" t="s">
        <v>19</v>
      </c>
      <c r="I54">
        <v>0.56991510000000001</v>
      </c>
      <c r="J54" t="s">
        <v>14</v>
      </c>
    </row>
    <row r="55" spans="1:10" x14ac:dyDescent="0.35">
      <c r="I55">
        <v>0.56589049999999996</v>
      </c>
      <c r="J55" t="s">
        <v>20</v>
      </c>
    </row>
    <row r="56" spans="1:10" x14ac:dyDescent="0.35">
      <c r="A56" t="s">
        <v>14</v>
      </c>
      <c r="B56" t="s">
        <v>17</v>
      </c>
      <c r="C56" t="s">
        <v>14</v>
      </c>
      <c r="D56" t="s">
        <v>15</v>
      </c>
      <c r="E56" t="s">
        <v>14</v>
      </c>
      <c r="F56" t="s">
        <v>18</v>
      </c>
      <c r="G56" t="s">
        <v>15</v>
      </c>
      <c r="H56" t="s">
        <v>18</v>
      </c>
    </row>
    <row r="58" spans="1:10" x14ac:dyDescent="0.35">
      <c r="A58" t="s">
        <v>15</v>
      </c>
      <c r="B58" t="s">
        <v>19</v>
      </c>
      <c r="C58" t="s">
        <v>16</v>
      </c>
      <c r="D58" t="s">
        <v>16</v>
      </c>
      <c r="E58" t="s">
        <v>14</v>
      </c>
      <c r="F58" t="s">
        <v>15</v>
      </c>
      <c r="G58" t="s">
        <v>17</v>
      </c>
      <c r="H58" t="s">
        <v>15</v>
      </c>
    </row>
    <row r="60" spans="1:10" x14ac:dyDescent="0.35">
      <c r="A60" t="s">
        <v>13</v>
      </c>
      <c r="B60" t="s">
        <v>13</v>
      </c>
      <c r="C60" t="s">
        <v>16</v>
      </c>
      <c r="D60" t="s">
        <v>16</v>
      </c>
      <c r="E60" t="s">
        <v>14</v>
      </c>
      <c r="F60" t="s">
        <v>14</v>
      </c>
      <c r="G60" t="s">
        <v>14</v>
      </c>
      <c r="H60" t="s">
        <v>17</v>
      </c>
    </row>
    <row r="62" spans="1:10" x14ac:dyDescent="0.35">
      <c r="A62" t="s">
        <v>19</v>
      </c>
      <c r="B62" t="s">
        <v>20</v>
      </c>
      <c r="C62" t="s">
        <v>19</v>
      </c>
      <c r="D62" t="s">
        <v>14</v>
      </c>
      <c r="E62" t="s">
        <v>15</v>
      </c>
      <c r="F62" t="s">
        <v>18</v>
      </c>
      <c r="G62" t="s">
        <v>18</v>
      </c>
      <c r="H62" t="s">
        <v>18</v>
      </c>
    </row>
    <row r="64" spans="1:10" x14ac:dyDescent="0.35">
      <c r="A64" t="s">
        <v>18</v>
      </c>
      <c r="B64" t="s">
        <v>15</v>
      </c>
      <c r="C64" t="s">
        <v>16</v>
      </c>
      <c r="D64" t="s">
        <v>16</v>
      </c>
      <c r="E64" t="s">
        <v>16</v>
      </c>
      <c r="F64" t="s">
        <v>16</v>
      </c>
      <c r="G64" t="s">
        <v>20</v>
      </c>
      <c r="H64" t="s">
        <v>16</v>
      </c>
    </row>
    <row r="66" spans="1:8" x14ac:dyDescent="0.35">
      <c r="A66" t="s">
        <v>13</v>
      </c>
      <c r="B66" t="s">
        <v>13</v>
      </c>
      <c r="C66" t="s">
        <v>14</v>
      </c>
      <c r="D66" t="s">
        <v>19</v>
      </c>
      <c r="E66" t="s">
        <v>19</v>
      </c>
      <c r="F66" t="s">
        <v>19</v>
      </c>
      <c r="G66" t="s">
        <v>19</v>
      </c>
      <c r="H66" t="s">
        <v>19</v>
      </c>
    </row>
    <row r="68" spans="1:8" x14ac:dyDescent="0.35">
      <c r="A68" t="s">
        <v>20</v>
      </c>
      <c r="B68" t="s">
        <v>16</v>
      </c>
      <c r="C68" t="s">
        <v>20</v>
      </c>
      <c r="D68" t="s">
        <v>20</v>
      </c>
      <c r="E68" t="s">
        <v>16</v>
      </c>
      <c r="F68" t="s">
        <v>17</v>
      </c>
      <c r="G68" t="s">
        <v>17</v>
      </c>
      <c r="H68" t="s">
        <v>17</v>
      </c>
    </row>
    <row r="70" spans="1:8" x14ac:dyDescent="0.35">
      <c r="A70" t="s">
        <v>16</v>
      </c>
      <c r="B70" t="s">
        <v>17</v>
      </c>
      <c r="C70" t="s">
        <v>16</v>
      </c>
      <c r="D70" t="s">
        <v>15</v>
      </c>
      <c r="E70" t="s">
        <v>13</v>
      </c>
      <c r="F70" t="s">
        <v>13</v>
      </c>
      <c r="G70" t="s">
        <v>20</v>
      </c>
      <c r="H70" t="s">
        <v>20</v>
      </c>
    </row>
    <row r="72" spans="1:8" x14ac:dyDescent="0.35">
      <c r="A72" t="s">
        <v>15</v>
      </c>
      <c r="B72" t="s">
        <v>14</v>
      </c>
      <c r="C72" t="s">
        <v>16</v>
      </c>
      <c r="D72" t="s">
        <v>16</v>
      </c>
      <c r="E72" t="s">
        <v>15</v>
      </c>
      <c r="F72" t="s">
        <v>15</v>
      </c>
      <c r="G72" t="s">
        <v>18</v>
      </c>
      <c r="H72" t="s">
        <v>15</v>
      </c>
    </row>
    <row r="74" spans="1:8" x14ac:dyDescent="0.35">
      <c r="A74" t="s">
        <v>13</v>
      </c>
      <c r="B74" t="s">
        <v>16</v>
      </c>
      <c r="C74" t="s">
        <v>19</v>
      </c>
      <c r="D74" t="s">
        <v>17</v>
      </c>
      <c r="E74" t="s">
        <v>14</v>
      </c>
      <c r="F74" t="s">
        <v>15</v>
      </c>
      <c r="G74" t="s">
        <v>14</v>
      </c>
      <c r="H74" t="s">
        <v>14</v>
      </c>
    </row>
    <row r="76" spans="1:8" x14ac:dyDescent="0.35">
      <c r="A76" t="s">
        <v>14</v>
      </c>
      <c r="B76" t="s">
        <v>17</v>
      </c>
      <c r="C76" t="s">
        <v>20</v>
      </c>
      <c r="D76" t="s">
        <v>20</v>
      </c>
      <c r="E76" t="s">
        <v>20</v>
      </c>
      <c r="F76" t="s">
        <v>16</v>
      </c>
      <c r="G76" t="s">
        <v>20</v>
      </c>
      <c r="H76" t="s">
        <v>20</v>
      </c>
    </row>
    <row r="78" spans="1:8" x14ac:dyDescent="0.35">
      <c r="A78" t="s">
        <v>16</v>
      </c>
      <c r="B78" t="s">
        <v>15</v>
      </c>
      <c r="C78" t="s">
        <v>18</v>
      </c>
      <c r="D78" t="s">
        <v>18</v>
      </c>
      <c r="E78" t="s">
        <v>14</v>
      </c>
      <c r="F78" t="s">
        <v>17</v>
      </c>
      <c r="G78" t="s">
        <v>15</v>
      </c>
      <c r="H78" t="s">
        <v>14</v>
      </c>
    </row>
    <row r="80" spans="1:8" x14ac:dyDescent="0.35">
      <c r="A80" t="s">
        <v>17</v>
      </c>
      <c r="B80" t="s">
        <v>15</v>
      </c>
      <c r="C80" t="s">
        <v>20</v>
      </c>
      <c r="D80" t="s">
        <v>16</v>
      </c>
      <c r="E80" t="s">
        <v>20</v>
      </c>
      <c r="F80" t="s">
        <v>20</v>
      </c>
      <c r="G80" t="s">
        <v>19</v>
      </c>
      <c r="H80" t="s">
        <v>19</v>
      </c>
    </row>
    <row r="82" spans="1:8" x14ac:dyDescent="0.35">
      <c r="A82" t="s">
        <v>19</v>
      </c>
      <c r="B82" t="s">
        <v>14</v>
      </c>
      <c r="C82" t="s">
        <v>20</v>
      </c>
      <c r="D82" t="s">
        <v>20</v>
      </c>
      <c r="E82" t="s">
        <v>13</v>
      </c>
      <c r="F82" t="s">
        <v>13</v>
      </c>
      <c r="G82" t="s">
        <v>13</v>
      </c>
      <c r="H82" t="s">
        <v>13</v>
      </c>
    </row>
    <row r="84" spans="1:8" x14ac:dyDescent="0.35">
      <c r="A84" t="s">
        <v>13</v>
      </c>
      <c r="B84" t="s">
        <v>19</v>
      </c>
      <c r="C84" t="s">
        <v>19</v>
      </c>
      <c r="D84" t="s">
        <v>18</v>
      </c>
      <c r="E84" t="s">
        <v>20</v>
      </c>
      <c r="F84" t="s">
        <v>20</v>
      </c>
      <c r="G84" t="s">
        <v>17</v>
      </c>
      <c r="H84" t="s">
        <v>17</v>
      </c>
    </row>
    <row r="86" spans="1:8" x14ac:dyDescent="0.35">
      <c r="A86" t="s">
        <v>16</v>
      </c>
      <c r="B86" t="s">
        <v>19</v>
      </c>
      <c r="C86" t="s">
        <v>20</v>
      </c>
      <c r="D86" t="s">
        <v>20</v>
      </c>
      <c r="E86" t="s">
        <v>14</v>
      </c>
      <c r="F86" t="s">
        <v>17</v>
      </c>
      <c r="G86" t="s">
        <v>14</v>
      </c>
      <c r="H86" t="s">
        <v>14</v>
      </c>
    </row>
    <row r="88" spans="1:8" x14ac:dyDescent="0.35">
      <c r="A88" t="s">
        <v>16</v>
      </c>
      <c r="B88" t="s">
        <v>18</v>
      </c>
      <c r="C88" t="s">
        <v>19</v>
      </c>
      <c r="D88" t="s">
        <v>14</v>
      </c>
      <c r="E88" t="s">
        <v>16</v>
      </c>
      <c r="F88" t="s">
        <v>17</v>
      </c>
      <c r="G88" t="s">
        <v>15</v>
      </c>
      <c r="H88" t="s">
        <v>15</v>
      </c>
    </row>
    <row r="90" spans="1:8" x14ac:dyDescent="0.35">
      <c r="A90" t="s">
        <v>13</v>
      </c>
      <c r="B90" t="s">
        <v>17</v>
      </c>
      <c r="C90" t="s">
        <v>13</v>
      </c>
      <c r="D90" t="s">
        <v>13</v>
      </c>
      <c r="E90" t="s">
        <v>16</v>
      </c>
      <c r="F90" t="s">
        <v>16</v>
      </c>
      <c r="G90" t="s">
        <v>13</v>
      </c>
      <c r="H90" t="s">
        <v>13</v>
      </c>
    </row>
    <row r="92" spans="1:8" x14ac:dyDescent="0.35">
      <c r="A92" t="s">
        <v>14</v>
      </c>
      <c r="B92" t="s">
        <v>20</v>
      </c>
      <c r="C92" t="s">
        <v>13</v>
      </c>
      <c r="D92" t="s">
        <v>13</v>
      </c>
      <c r="E92" t="s">
        <v>14</v>
      </c>
      <c r="F92" t="s">
        <v>14</v>
      </c>
      <c r="G92" t="s">
        <v>20</v>
      </c>
      <c r="H92" t="s">
        <v>20</v>
      </c>
    </row>
    <row r="94" spans="1:8" x14ac:dyDescent="0.35">
      <c r="A94" t="s">
        <v>15</v>
      </c>
      <c r="B94" t="s">
        <v>19</v>
      </c>
      <c r="C94" t="s">
        <v>14</v>
      </c>
      <c r="D94" t="s">
        <v>18</v>
      </c>
      <c r="E94" t="s">
        <v>15</v>
      </c>
      <c r="F94" t="s">
        <v>15</v>
      </c>
      <c r="G94" t="s">
        <v>14</v>
      </c>
      <c r="H94" t="s">
        <v>14</v>
      </c>
    </row>
    <row r="96" spans="1:8" x14ac:dyDescent="0.35">
      <c r="A96" t="s">
        <v>20</v>
      </c>
      <c r="B96" t="s">
        <v>18</v>
      </c>
      <c r="C96" t="s">
        <v>20</v>
      </c>
      <c r="D96" t="s">
        <v>20</v>
      </c>
      <c r="E96" t="s">
        <v>16</v>
      </c>
      <c r="F96" t="s">
        <v>16</v>
      </c>
      <c r="G96" t="s">
        <v>18</v>
      </c>
      <c r="H96" t="s">
        <v>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5"/>
  <sheetViews>
    <sheetView topLeftCell="A4" workbookViewId="0">
      <selection activeCell="C10" sqref="C10:C17"/>
    </sheetView>
  </sheetViews>
  <sheetFormatPr defaultRowHeight="14.5" x14ac:dyDescent="0.35"/>
  <sheetData>
    <row r="1" spans="1:3" x14ac:dyDescent="0.35">
      <c r="A1" t="s">
        <v>29</v>
      </c>
      <c r="B1" t="s">
        <v>30</v>
      </c>
      <c r="C1" t="s">
        <v>31</v>
      </c>
    </row>
    <row r="2" spans="1:3" x14ac:dyDescent="0.35">
      <c r="A2" t="s">
        <v>15</v>
      </c>
      <c r="B2" t="s">
        <v>15</v>
      </c>
      <c r="C2" t="e">
        <v>#N/A</v>
      </c>
    </row>
    <row r="3" spans="1:3" x14ac:dyDescent="0.35">
      <c r="A3" t="s">
        <v>15</v>
      </c>
      <c r="B3" t="s">
        <v>16</v>
      </c>
      <c r="C3">
        <v>0.56253220000000004</v>
      </c>
    </row>
    <row r="4" spans="1:3" x14ac:dyDescent="0.35">
      <c r="A4" t="s">
        <v>15</v>
      </c>
      <c r="B4" t="s">
        <v>18</v>
      </c>
      <c r="C4">
        <v>0.45201760000000002</v>
      </c>
    </row>
    <row r="5" spans="1:3" x14ac:dyDescent="0.35">
      <c r="A5" t="s">
        <v>15</v>
      </c>
      <c r="B5" t="s">
        <v>17</v>
      </c>
      <c r="C5">
        <v>0.55756419999999995</v>
      </c>
    </row>
    <row r="6" spans="1:3" x14ac:dyDescent="0.35">
      <c r="A6" t="s">
        <v>15</v>
      </c>
      <c r="B6" t="s">
        <v>13</v>
      </c>
      <c r="C6">
        <v>0.6094541</v>
      </c>
    </row>
    <row r="7" spans="1:3" x14ac:dyDescent="0.35">
      <c r="A7" t="s">
        <v>15</v>
      </c>
      <c r="B7" t="s">
        <v>19</v>
      </c>
      <c r="C7">
        <v>0.4583101</v>
      </c>
    </row>
    <row r="8" spans="1:3" x14ac:dyDescent="0.35">
      <c r="A8" t="s">
        <v>15</v>
      </c>
      <c r="B8" t="s">
        <v>14</v>
      </c>
      <c r="C8">
        <v>0.59194869999999999</v>
      </c>
    </row>
    <row r="9" spans="1:3" x14ac:dyDescent="0.35">
      <c r="A9" t="s">
        <v>15</v>
      </c>
      <c r="B9" t="s">
        <v>20</v>
      </c>
      <c r="C9">
        <v>0.6321542</v>
      </c>
    </row>
    <row r="10" spans="1:3" x14ac:dyDescent="0.35">
      <c r="A10" t="s">
        <v>16</v>
      </c>
      <c r="B10" t="s">
        <v>15</v>
      </c>
      <c r="C10">
        <v>0.56253220000000004</v>
      </c>
    </row>
    <row r="11" spans="1:3" x14ac:dyDescent="0.35">
      <c r="A11" t="s">
        <v>16</v>
      </c>
      <c r="B11" t="s">
        <v>16</v>
      </c>
      <c r="C11" t="e">
        <v>#N/A</v>
      </c>
    </row>
    <row r="12" spans="1:3" x14ac:dyDescent="0.35">
      <c r="A12" t="s">
        <v>16</v>
      </c>
      <c r="B12" t="s">
        <v>18</v>
      </c>
      <c r="C12">
        <v>0.44799230000000001</v>
      </c>
    </row>
    <row r="13" spans="1:3" x14ac:dyDescent="0.35">
      <c r="A13" t="s">
        <v>16</v>
      </c>
      <c r="B13" t="s">
        <v>17</v>
      </c>
      <c r="C13">
        <v>0.54641079999999997</v>
      </c>
    </row>
    <row r="14" spans="1:3" x14ac:dyDescent="0.35">
      <c r="A14" t="s">
        <v>16</v>
      </c>
      <c r="B14" t="s">
        <v>13</v>
      </c>
      <c r="C14">
        <v>0.58603709999999998</v>
      </c>
    </row>
    <row r="15" spans="1:3" x14ac:dyDescent="0.35">
      <c r="A15" t="s">
        <v>16</v>
      </c>
      <c r="B15" t="s">
        <v>19</v>
      </c>
      <c r="C15">
        <v>0.44040020000000002</v>
      </c>
    </row>
    <row r="16" spans="1:3" x14ac:dyDescent="0.35">
      <c r="A16" t="s">
        <v>16</v>
      </c>
      <c r="B16" t="s">
        <v>14</v>
      </c>
      <c r="C16">
        <v>0.56991510000000001</v>
      </c>
    </row>
    <row r="17" spans="1:3" x14ac:dyDescent="0.35">
      <c r="A17" t="s">
        <v>16</v>
      </c>
      <c r="B17" t="s">
        <v>20</v>
      </c>
      <c r="C17">
        <v>0.56589049999999996</v>
      </c>
    </row>
    <row r="18" spans="1:3" x14ac:dyDescent="0.35">
      <c r="A18" t="s">
        <v>18</v>
      </c>
      <c r="B18" t="s">
        <v>15</v>
      </c>
      <c r="C18">
        <v>0.45201760000000002</v>
      </c>
    </row>
    <row r="19" spans="1:3" x14ac:dyDescent="0.35">
      <c r="A19" t="s">
        <v>18</v>
      </c>
      <c r="B19" t="s">
        <v>16</v>
      </c>
      <c r="C19">
        <v>0.44799230000000001</v>
      </c>
    </row>
    <row r="20" spans="1:3" x14ac:dyDescent="0.35">
      <c r="A20" t="s">
        <v>18</v>
      </c>
      <c r="B20" t="s">
        <v>18</v>
      </c>
      <c r="C20" t="e">
        <v>#N/A</v>
      </c>
    </row>
    <row r="21" spans="1:3" x14ac:dyDescent="0.35">
      <c r="A21" t="s">
        <v>18</v>
      </c>
      <c r="B21" t="s">
        <v>17</v>
      </c>
      <c r="C21">
        <v>0.58531900000000003</v>
      </c>
    </row>
    <row r="22" spans="1:3" x14ac:dyDescent="0.35">
      <c r="A22" t="s">
        <v>18</v>
      </c>
      <c r="B22" t="s">
        <v>13</v>
      </c>
      <c r="C22">
        <v>0.53454769999999996</v>
      </c>
    </row>
    <row r="23" spans="1:3" x14ac:dyDescent="0.35">
      <c r="A23" t="s">
        <v>18</v>
      </c>
      <c r="B23" t="s">
        <v>19</v>
      </c>
      <c r="C23">
        <v>0.58601099999999995</v>
      </c>
    </row>
    <row r="24" spans="1:3" x14ac:dyDescent="0.35">
      <c r="A24" t="s">
        <v>18</v>
      </c>
      <c r="B24" t="s">
        <v>14</v>
      </c>
      <c r="C24">
        <v>0.46464109999999997</v>
      </c>
    </row>
    <row r="25" spans="1:3" x14ac:dyDescent="0.35">
      <c r="A25" t="s">
        <v>18</v>
      </c>
      <c r="B25" t="s">
        <v>20</v>
      </c>
      <c r="C25">
        <v>0.35577189999999997</v>
      </c>
    </row>
    <row r="26" spans="1:3" x14ac:dyDescent="0.35">
      <c r="A26" t="s">
        <v>17</v>
      </c>
      <c r="B26" t="s">
        <v>15</v>
      </c>
      <c r="C26">
        <v>0.55756419999999995</v>
      </c>
    </row>
    <row r="27" spans="1:3" x14ac:dyDescent="0.35">
      <c r="A27" t="s">
        <v>17</v>
      </c>
      <c r="B27" t="s">
        <v>16</v>
      </c>
      <c r="C27">
        <v>0.54641079999999997</v>
      </c>
    </row>
    <row r="28" spans="1:3" x14ac:dyDescent="0.35">
      <c r="A28" t="s">
        <v>17</v>
      </c>
      <c r="B28" t="s">
        <v>18</v>
      </c>
      <c r="C28">
        <v>0.58531900000000003</v>
      </c>
    </row>
    <row r="29" spans="1:3" x14ac:dyDescent="0.35">
      <c r="A29" t="s">
        <v>17</v>
      </c>
      <c r="B29" t="s">
        <v>17</v>
      </c>
      <c r="C29" t="e">
        <v>#N/A</v>
      </c>
    </row>
    <row r="30" spans="1:3" x14ac:dyDescent="0.35">
      <c r="A30" t="s">
        <v>17</v>
      </c>
      <c r="B30" t="s">
        <v>13</v>
      </c>
      <c r="C30">
        <v>0.65272580000000002</v>
      </c>
    </row>
    <row r="31" spans="1:3" x14ac:dyDescent="0.35">
      <c r="A31" t="s">
        <v>17</v>
      </c>
      <c r="B31" t="s">
        <v>19</v>
      </c>
      <c r="C31">
        <v>0.55924399999999996</v>
      </c>
    </row>
    <row r="32" spans="1:3" x14ac:dyDescent="0.35">
      <c r="A32" t="s">
        <v>17</v>
      </c>
      <c r="B32" t="s">
        <v>14</v>
      </c>
      <c r="C32">
        <v>0.58790770000000003</v>
      </c>
    </row>
    <row r="33" spans="1:3" x14ac:dyDescent="0.35">
      <c r="A33" t="s">
        <v>17</v>
      </c>
      <c r="B33" t="s">
        <v>20</v>
      </c>
      <c r="C33">
        <v>0.48349809999999999</v>
      </c>
    </row>
    <row r="34" spans="1:3" x14ac:dyDescent="0.35">
      <c r="A34" t="s">
        <v>13</v>
      </c>
      <c r="B34" t="s">
        <v>15</v>
      </c>
      <c r="C34">
        <v>0.6094541</v>
      </c>
    </row>
    <row r="35" spans="1:3" x14ac:dyDescent="0.35">
      <c r="A35" t="s">
        <v>13</v>
      </c>
      <c r="B35" t="s">
        <v>16</v>
      </c>
      <c r="C35">
        <v>0.58603709999999998</v>
      </c>
    </row>
    <row r="36" spans="1:3" x14ac:dyDescent="0.35">
      <c r="A36" t="s">
        <v>13</v>
      </c>
      <c r="B36" t="s">
        <v>18</v>
      </c>
      <c r="C36">
        <v>0.53454769999999996</v>
      </c>
    </row>
    <row r="37" spans="1:3" x14ac:dyDescent="0.35">
      <c r="A37" t="s">
        <v>13</v>
      </c>
      <c r="B37" t="s">
        <v>17</v>
      </c>
      <c r="C37">
        <v>0.65272580000000002</v>
      </c>
    </row>
    <row r="38" spans="1:3" x14ac:dyDescent="0.35">
      <c r="A38" t="s">
        <v>13</v>
      </c>
      <c r="B38" t="s">
        <v>13</v>
      </c>
      <c r="C38" t="e">
        <v>#N/A</v>
      </c>
    </row>
    <row r="39" spans="1:3" x14ac:dyDescent="0.35">
      <c r="A39" t="s">
        <v>13</v>
      </c>
      <c r="B39" t="s">
        <v>19</v>
      </c>
      <c r="C39">
        <v>0.51255839999999997</v>
      </c>
    </row>
    <row r="40" spans="1:3" x14ac:dyDescent="0.35">
      <c r="A40" t="s">
        <v>13</v>
      </c>
      <c r="B40" t="s">
        <v>14</v>
      </c>
      <c r="C40">
        <v>0.62612800000000002</v>
      </c>
    </row>
    <row r="41" spans="1:3" x14ac:dyDescent="0.35">
      <c r="A41" t="s">
        <v>13</v>
      </c>
      <c r="B41" t="s">
        <v>20</v>
      </c>
      <c r="C41">
        <v>0.56063090000000004</v>
      </c>
    </row>
    <row r="42" spans="1:3" x14ac:dyDescent="0.35">
      <c r="A42" t="s">
        <v>19</v>
      </c>
      <c r="B42" t="s">
        <v>15</v>
      </c>
      <c r="C42">
        <v>0.4583101</v>
      </c>
    </row>
    <row r="43" spans="1:3" x14ac:dyDescent="0.35">
      <c r="A43" t="s">
        <v>19</v>
      </c>
      <c r="B43" t="s">
        <v>16</v>
      </c>
      <c r="C43">
        <v>0.44040020000000002</v>
      </c>
    </row>
    <row r="44" spans="1:3" x14ac:dyDescent="0.35">
      <c r="A44" t="s">
        <v>19</v>
      </c>
      <c r="B44" t="s">
        <v>18</v>
      </c>
      <c r="C44">
        <v>0.58601099999999995</v>
      </c>
    </row>
    <row r="45" spans="1:3" x14ac:dyDescent="0.35">
      <c r="A45" t="s">
        <v>19</v>
      </c>
      <c r="B45" t="s">
        <v>17</v>
      </c>
      <c r="C45">
        <v>0.55924399999999996</v>
      </c>
    </row>
    <row r="46" spans="1:3" x14ac:dyDescent="0.35">
      <c r="A46" t="s">
        <v>19</v>
      </c>
      <c r="B46" t="s">
        <v>13</v>
      </c>
      <c r="C46">
        <v>0.51255839999999997</v>
      </c>
    </row>
    <row r="47" spans="1:3" x14ac:dyDescent="0.35">
      <c r="A47" t="s">
        <v>19</v>
      </c>
      <c r="B47" t="s">
        <v>19</v>
      </c>
      <c r="C47" t="e">
        <v>#N/A</v>
      </c>
    </row>
    <row r="48" spans="1:3" x14ac:dyDescent="0.35">
      <c r="A48" t="s">
        <v>19</v>
      </c>
      <c r="B48" t="s">
        <v>14</v>
      </c>
      <c r="C48">
        <v>0.46336759999999999</v>
      </c>
    </row>
    <row r="49" spans="1:3" x14ac:dyDescent="0.35">
      <c r="A49" t="s">
        <v>19</v>
      </c>
      <c r="B49" t="s">
        <v>20</v>
      </c>
      <c r="C49">
        <v>0.37802960000000002</v>
      </c>
    </row>
    <row r="50" spans="1:3" x14ac:dyDescent="0.35">
      <c r="A50" t="s">
        <v>14</v>
      </c>
      <c r="B50" t="s">
        <v>15</v>
      </c>
      <c r="C50">
        <v>0.59194869999999999</v>
      </c>
    </row>
    <row r="51" spans="1:3" x14ac:dyDescent="0.35">
      <c r="A51" t="s">
        <v>14</v>
      </c>
      <c r="B51" t="s">
        <v>16</v>
      </c>
      <c r="C51">
        <v>0.56991510000000001</v>
      </c>
    </row>
    <row r="52" spans="1:3" x14ac:dyDescent="0.35">
      <c r="A52" t="s">
        <v>14</v>
      </c>
      <c r="B52" t="s">
        <v>18</v>
      </c>
      <c r="C52">
        <v>0.46464109999999997</v>
      </c>
    </row>
    <row r="53" spans="1:3" x14ac:dyDescent="0.35">
      <c r="A53" t="s">
        <v>14</v>
      </c>
      <c r="B53" t="s">
        <v>17</v>
      </c>
      <c r="C53">
        <v>0.58790770000000003</v>
      </c>
    </row>
    <row r="54" spans="1:3" x14ac:dyDescent="0.35">
      <c r="A54" t="s">
        <v>14</v>
      </c>
      <c r="B54" t="s">
        <v>13</v>
      </c>
      <c r="C54">
        <v>0.62612800000000002</v>
      </c>
    </row>
    <row r="55" spans="1:3" x14ac:dyDescent="0.35">
      <c r="A55" t="s">
        <v>14</v>
      </c>
      <c r="B55" t="s">
        <v>19</v>
      </c>
      <c r="C55">
        <v>0.46336759999999999</v>
      </c>
    </row>
    <row r="56" spans="1:3" x14ac:dyDescent="0.35">
      <c r="A56" t="s">
        <v>14</v>
      </c>
      <c r="B56" t="s">
        <v>14</v>
      </c>
      <c r="C56" t="e">
        <v>#N/A</v>
      </c>
    </row>
    <row r="57" spans="1:3" x14ac:dyDescent="0.35">
      <c r="A57" t="s">
        <v>14</v>
      </c>
      <c r="B57" t="s">
        <v>20</v>
      </c>
      <c r="C57">
        <v>0.58464669999999996</v>
      </c>
    </row>
    <row r="58" spans="1:3" x14ac:dyDescent="0.35">
      <c r="A58" t="s">
        <v>20</v>
      </c>
      <c r="B58" t="s">
        <v>15</v>
      </c>
      <c r="C58">
        <v>0.6321542</v>
      </c>
    </row>
    <row r="59" spans="1:3" x14ac:dyDescent="0.35">
      <c r="A59" t="s">
        <v>20</v>
      </c>
      <c r="B59" t="s">
        <v>16</v>
      </c>
      <c r="C59">
        <v>0.56589049999999996</v>
      </c>
    </row>
    <row r="60" spans="1:3" x14ac:dyDescent="0.35">
      <c r="A60" t="s">
        <v>20</v>
      </c>
      <c r="B60" t="s">
        <v>18</v>
      </c>
      <c r="C60">
        <v>0.35577189999999997</v>
      </c>
    </row>
    <row r="61" spans="1:3" x14ac:dyDescent="0.35">
      <c r="A61" t="s">
        <v>20</v>
      </c>
      <c r="B61" t="s">
        <v>17</v>
      </c>
      <c r="C61">
        <v>0.48349809999999999</v>
      </c>
    </row>
    <row r="62" spans="1:3" x14ac:dyDescent="0.35">
      <c r="A62" t="s">
        <v>20</v>
      </c>
      <c r="B62" t="s">
        <v>13</v>
      </c>
      <c r="C62">
        <v>0.56063090000000004</v>
      </c>
    </row>
    <row r="63" spans="1:3" x14ac:dyDescent="0.35">
      <c r="A63" t="s">
        <v>20</v>
      </c>
      <c r="B63" t="s">
        <v>19</v>
      </c>
      <c r="C63">
        <v>0.37802960000000002</v>
      </c>
    </row>
    <row r="64" spans="1:3" x14ac:dyDescent="0.35">
      <c r="A64" t="s">
        <v>20</v>
      </c>
      <c r="B64" t="s">
        <v>14</v>
      </c>
      <c r="C64">
        <v>0.58464669999999996</v>
      </c>
    </row>
    <row r="65" spans="1:3" x14ac:dyDescent="0.35">
      <c r="A65" t="s">
        <v>20</v>
      </c>
      <c r="B65" t="s">
        <v>20</v>
      </c>
      <c r="C65" t="e">
        <v>#N/A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GCP_test</vt:lpstr>
      <vt:lpstr>prior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super</dc:creator>
  <cp:lastModifiedBy>super</cp:lastModifiedBy>
  <dcterms:created xsi:type="dcterms:W3CDTF">2024-10-16T01:24:04Z</dcterms:created>
  <dcterms:modified xsi:type="dcterms:W3CDTF">2024-11-15T22:51:59Z</dcterms:modified>
</cp:coreProperties>
</file>