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S-CH-1.main.oecd.org\Users1\balestra_c\Desktop\"/>
    </mc:Choice>
  </mc:AlternateContent>
  <bookViews>
    <workbookView xWindow="14385" yWindow="45" windowWidth="14430" windowHeight="12840" activeTab="1"/>
  </bookViews>
  <sheets>
    <sheet name="Read me" sheetId="6" r:id="rId1"/>
    <sheet name="Total" sheetId="2" r:id="rId2"/>
    <sheet name="Men" sheetId="3" r:id="rId3"/>
    <sheet name="Women" sheetId="4" r:id="rId4"/>
    <sheet name="Activity classification" sheetId="5" r:id="rId5"/>
    <sheet name="Archive 2018" sheetId="7" r:id="rId6"/>
    <sheet name="Archive 2016" sheetId="8" r:id="rId7"/>
    <sheet name="Archive 2014" sheetId="9" r:id="rId8"/>
  </sheets>
  <externalReferences>
    <externalReference r:id="rId9"/>
    <externalReference r:id="rId10"/>
    <externalReference r:id="rId11"/>
  </externalReferences>
  <definedNames>
    <definedName name="__123Graph_A" hidden="1">[1]A11!#REF!</definedName>
    <definedName name="__123Graph_ABERLGRAP" hidden="1">'[2]Time series'!#REF!</definedName>
    <definedName name="__123Graph_ACATCH1" hidden="1">'[2]Time series'!#REF!</definedName>
    <definedName name="__123Graph_ACONVERG1" hidden="1">'[2]Time series'!#REF!</definedName>
    <definedName name="__123Graph_AECTOT" hidden="1">#REF!</definedName>
    <definedName name="__123Graph_AGRAPH2" hidden="1">'[2]Time series'!#REF!</definedName>
    <definedName name="__123Graph_AGRAPH41" hidden="1">'[2]Time series'!#REF!</definedName>
    <definedName name="__123Graph_AGRAPH42" hidden="1">'[2]Time series'!#REF!</definedName>
    <definedName name="__123Graph_AGRAPH44" hidden="1">'[2]Time series'!#REF!</definedName>
    <definedName name="__123Graph_APERIB" hidden="1">'[2]Time series'!#REF!</definedName>
    <definedName name="__123Graph_APRODABSC" hidden="1">'[2]Time series'!#REF!</definedName>
    <definedName name="__123Graph_APRODABSD" hidden="1">'[2]Time series'!#REF!</definedName>
    <definedName name="__123Graph_APRODTRE2" hidden="1">'[2]Time series'!#REF!</definedName>
    <definedName name="__123Graph_APRODTRE3" hidden="1">'[2]Time series'!#REF!</definedName>
    <definedName name="__123Graph_APRODTRE4" hidden="1">'[2]Time series'!#REF!</definedName>
    <definedName name="__123Graph_APRODTREND" hidden="1">'[2]Time series'!#REF!</definedName>
    <definedName name="__123Graph_AUTRECHT" hidden="1">'[2]Time series'!#REF!</definedName>
    <definedName name="__123Graph_B" hidden="1">[1]A11!#REF!</definedName>
    <definedName name="__123Graph_BBERLGRAP" hidden="1">'[2]Time series'!#REF!</definedName>
    <definedName name="__123Graph_BCATCH1" hidden="1">'[2]Time series'!#REF!</definedName>
    <definedName name="__123Graph_BCONVERG1" hidden="1">'[2]Time series'!#REF!</definedName>
    <definedName name="__123Graph_BECTOT" hidden="1">#REF!</definedName>
    <definedName name="__123Graph_BGRAPH2" hidden="1">'[2]Time series'!#REF!</definedName>
    <definedName name="__123Graph_BGRAPH41" hidden="1">'[2]Time series'!#REF!</definedName>
    <definedName name="__123Graph_BPERIB" hidden="1">'[2]Time series'!#REF!</definedName>
    <definedName name="__123Graph_BPRODABSC" hidden="1">'[2]Time series'!#REF!</definedName>
    <definedName name="__123Graph_BPRODABSD" hidden="1">'[2]Time series'!#REF!</definedName>
    <definedName name="__123Graph_C" hidden="1">[1]A11!#REF!</definedName>
    <definedName name="__123Graph_CBERLGRAP" hidden="1">'[2]Time series'!#REF!</definedName>
    <definedName name="__123Graph_CCATCH1" hidden="1">'[2]Time series'!#REF!</definedName>
    <definedName name="__123Graph_CCONVERG1" hidden="1">#REF!</definedName>
    <definedName name="__123Graph_CECTOT" hidden="1">#REF!</definedName>
    <definedName name="__123Graph_CGRAPH41" hidden="1">'[2]Time series'!#REF!</definedName>
    <definedName name="__123Graph_CGRAPH44" hidden="1">'[2]Time series'!#REF!</definedName>
    <definedName name="__123Graph_CPERIA" hidden="1">'[2]Time series'!#REF!</definedName>
    <definedName name="__123Graph_CPERIB" hidden="1">'[2]Time series'!#REF!</definedName>
    <definedName name="__123Graph_CPRODABSC" hidden="1">'[2]Time series'!#REF!</definedName>
    <definedName name="__123Graph_CPRODTRE2" hidden="1">'[2]Time series'!#REF!</definedName>
    <definedName name="__123Graph_CPRODTREND" hidden="1">'[2]Time series'!#REF!</definedName>
    <definedName name="__123Graph_CUTRECHT" hidden="1">'[2]Time series'!#REF!</definedName>
    <definedName name="__123Graph_D" hidden="1">[1]A11!#REF!</definedName>
    <definedName name="__123Graph_DBERLGRAP" hidden="1">'[2]Time series'!#REF!</definedName>
    <definedName name="__123Graph_DCATCH1" hidden="1">'[2]Time series'!#REF!</definedName>
    <definedName name="__123Graph_DCONVERG1" hidden="1">'[2]Time series'!#REF!</definedName>
    <definedName name="__123Graph_DECTOT" hidden="1">#REF!</definedName>
    <definedName name="__123Graph_DGRAPH41" hidden="1">'[2]Time series'!#REF!</definedName>
    <definedName name="__123Graph_DPERIA" hidden="1">'[2]Time series'!#REF!</definedName>
    <definedName name="__123Graph_DPERIB" hidden="1">'[2]Time series'!#REF!</definedName>
    <definedName name="__123Graph_DPRODABSC" hidden="1">'[2]Time series'!#REF!</definedName>
    <definedName name="__123Graph_DUTRECHT" hidden="1">'[2]Time series'!#REF!</definedName>
    <definedName name="__123Graph_E" hidden="1">[1]A11!#REF!</definedName>
    <definedName name="__123Graph_EBERLGRAP" hidden="1">'[2]Time series'!#REF!</definedName>
    <definedName name="__123Graph_ECATCH1" hidden="1">#REF!</definedName>
    <definedName name="__123Graph_ECONVERG1" hidden="1">'[2]Time series'!#REF!</definedName>
    <definedName name="__123Graph_EECTOT" hidden="1">#REF!</definedName>
    <definedName name="__123Graph_EGRAPH41" hidden="1">'[2]Time series'!#REF!</definedName>
    <definedName name="__123Graph_EPERIA" hidden="1">'[2]Time series'!#REF!</definedName>
    <definedName name="__123Graph_EPRODABSC" hidden="1">'[2]Time series'!#REF!</definedName>
    <definedName name="__123Graph_F" hidden="1">[1]A11!#REF!</definedName>
    <definedName name="__123Graph_FBERLGRAP" hidden="1">'[2]Time series'!#REF!</definedName>
    <definedName name="__123Graph_FGRAPH41" hidden="1">'[2]Time series'!#REF!</definedName>
    <definedName name="__123Graph_FPRODABSC" hidden="1">'[2]Time series'!#REF!</definedName>
    <definedName name="__123Graph_X" hidden="1">#REF!</definedName>
    <definedName name="__123Graph_XECTOT" hidden="1">#REF!</definedName>
    <definedName name="_1__123Graph_A_CURRENT" hidden="1">[1]A11!#REF!</definedName>
    <definedName name="_10__123Graph_A_CURRENT_8" hidden="1">[1]A11!#REF!</definedName>
    <definedName name="_102__123Graph_D_CURRENT" hidden="1">[3]A11!#REF!</definedName>
    <definedName name="_105__123Graph_D_CURRENT_1" hidden="1">[3]A11!#REF!</definedName>
    <definedName name="_108__123Graph_D_CURRENT_10" hidden="1">[3]A11!#REF!</definedName>
    <definedName name="_11__123Graph_A_CURRENT_9" hidden="1">[1]A11!#REF!</definedName>
    <definedName name="_111__123Graph_D_CURRENT_2" hidden="1">[3]A11!#REF!</definedName>
    <definedName name="_114__123Graph_D_CURRENT_3" hidden="1">[3]A11!#REF!</definedName>
    <definedName name="_117__123Graph_D_CURRENT_4" hidden="1">[3]A11!#REF!</definedName>
    <definedName name="_12__123Graph_A_CURRENT_2" hidden="1">[3]A11!#REF!</definedName>
    <definedName name="_12__123Graph_B_CURRENT" hidden="1">[1]A11!#REF!</definedName>
    <definedName name="_120__123Graph_D_CURRENT_5" hidden="1">[3]A11!#REF!</definedName>
    <definedName name="_123__123Graph_D_CURRENT_6" hidden="1">[3]A11!#REF!</definedName>
    <definedName name="_126__123Graph_D_CURRENT_7" hidden="1">[3]A11!#REF!</definedName>
    <definedName name="_129__123Graph_D_CURRENT_8" hidden="1">[3]A11!#REF!</definedName>
    <definedName name="_13__123Graph_B_CURRENT_1" hidden="1">[1]A11!#REF!</definedName>
    <definedName name="_132__123Graph_D_CURRENT_9" hidden="1">[3]A11!#REF!</definedName>
    <definedName name="_135__123Graph_E_CURRENT" hidden="1">[3]A11!#REF!</definedName>
    <definedName name="_138__123Graph_E_CURRENT_1" hidden="1">[3]A11!#REF!</definedName>
    <definedName name="_14__123Graph_B_CURRENT_10" hidden="1">[1]A11!#REF!</definedName>
    <definedName name="_141__123Graph_E_CURRENT_10" hidden="1">[3]A11!#REF!</definedName>
    <definedName name="_144__123Graph_E_CURRENT_2" hidden="1">[3]A11!#REF!</definedName>
    <definedName name="_147__123Graph_E_CURRENT_3" hidden="1">[3]A11!#REF!</definedName>
    <definedName name="_15__123Graph_A_CURRENT_3" hidden="1">[3]A11!#REF!</definedName>
    <definedName name="_15__123Graph_B_CURRENT_2" hidden="1">[1]A11!#REF!</definedName>
    <definedName name="_150__123Graph_E_CURRENT_4" hidden="1">[3]A11!#REF!</definedName>
    <definedName name="_153__123Graph_E_CURRENT_5" hidden="1">[3]A11!#REF!</definedName>
    <definedName name="_156__123Graph_E_CURRENT_6" hidden="1">[3]A11!#REF!</definedName>
    <definedName name="_159__123Graph_E_CURRENT_7" hidden="1">[3]A11!#REF!</definedName>
    <definedName name="_16__123Graph_B_CURRENT_3" hidden="1">[1]A11!#REF!</definedName>
    <definedName name="_162__123Graph_E_CURRENT_8" hidden="1">[3]A11!#REF!</definedName>
    <definedName name="_165__123Graph_E_CURRENT_9" hidden="1">[3]A11!#REF!</definedName>
    <definedName name="_168__123Graph_F_CURRENT" hidden="1">[3]A11!#REF!</definedName>
    <definedName name="_17__123Graph_B_CURRENT_4" hidden="1">[1]A11!#REF!</definedName>
    <definedName name="_171__123Graph_F_CURRENT_1" hidden="1">[3]A11!#REF!</definedName>
    <definedName name="_174__123Graph_F_CURRENT_10" hidden="1">[3]A11!#REF!</definedName>
    <definedName name="_177__123Graph_F_CURRENT_2" hidden="1">[3]A11!#REF!</definedName>
    <definedName name="_18__123Graph_A_CURRENT_4" hidden="1">[3]A11!#REF!</definedName>
    <definedName name="_18__123Graph_B_CURRENT_5" hidden="1">[1]A11!#REF!</definedName>
    <definedName name="_180__123Graph_F_CURRENT_3" hidden="1">[3]A11!#REF!</definedName>
    <definedName name="_183__123Graph_F_CURRENT_4" hidden="1">[3]A11!#REF!</definedName>
    <definedName name="_186__123Graph_F_CURRENT_5" hidden="1">[3]A11!#REF!</definedName>
    <definedName name="_189__123Graph_F_CURRENT_6" hidden="1">[3]A11!#REF!</definedName>
    <definedName name="_19__123Graph_B_CURRENT_6" hidden="1">[1]A11!#REF!</definedName>
    <definedName name="_192__123Graph_F_CURRENT_7" hidden="1">[3]A11!#REF!</definedName>
    <definedName name="_195__123Graph_F_CURRENT_8" hidden="1">[3]A11!#REF!</definedName>
    <definedName name="_198__123Graph_F_CURRENT_9" hidden="1">[3]A11!#REF!</definedName>
    <definedName name="_2__123Graph_A_CURRENT_1" hidden="1">[1]A11!#REF!</definedName>
    <definedName name="_20__123Graph_B_CURRENT_7" hidden="1">[1]A11!#REF!</definedName>
    <definedName name="_21__123Graph_A_CURRENT_5" hidden="1">[3]A11!#REF!</definedName>
    <definedName name="_21__123Graph_B_CURRENT_8" hidden="1">[1]A11!#REF!</definedName>
    <definedName name="_22__123Graph_B_CURRENT_9" hidden="1">[1]A11!#REF!</definedName>
    <definedName name="_23__123Graph_C_CURRENT" hidden="1">[1]A11!#REF!</definedName>
    <definedName name="_24__123Graph_A_CURRENT_6" hidden="1">[3]A11!#REF!</definedName>
    <definedName name="_24__123Graph_C_CURRENT_1" hidden="1">[1]A11!#REF!</definedName>
    <definedName name="_25__123Graph_C_CURRENT_10" hidden="1">[1]A11!#REF!</definedName>
    <definedName name="_26__123Graph_C_CURRENT_2" hidden="1">[1]A11!#REF!</definedName>
    <definedName name="_27__123Graph_A_CURRENT_7" hidden="1">[3]A11!#REF!</definedName>
    <definedName name="_27__123Graph_C_CURRENT_3" hidden="1">[1]A11!#REF!</definedName>
    <definedName name="_28__123Graph_C_CURRENT_4" hidden="1">[1]A11!#REF!</definedName>
    <definedName name="_29__123Graph_C_CURRENT_5" hidden="1">[1]A11!#REF!</definedName>
    <definedName name="_3__123Graph_A_CURRENT" hidden="1">[3]A11!#REF!</definedName>
    <definedName name="_3__123Graph_A_CURRENT_10" hidden="1">[1]A11!#REF!</definedName>
    <definedName name="_30__123Graph_A_CURRENT_8" hidden="1">[3]A11!#REF!</definedName>
    <definedName name="_30__123Graph_C_CURRENT_6" hidden="1">[1]A11!#REF!</definedName>
    <definedName name="_31__123Graph_C_CURRENT_7" hidden="1">[1]A11!#REF!</definedName>
    <definedName name="_32__123Graph_C_CURRENT_8" hidden="1">[1]A11!#REF!</definedName>
    <definedName name="_33__123Graph_A_CURRENT_9" hidden="1">[3]A11!#REF!</definedName>
    <definedName name="_33__123Graph_C_CURRENT_9" hidden="1">[1]A11!#REF!</definedName>
    <definedName name="_34__123Graph_D_CURRENT" hidden="1">[1]A11!#REF!</definedName>
    <definedName name="_35__123Graph_D_CURRENT_1" hidden="1">[1]A11!#REF!</definedName>
    <definedName name="_36__123Graph_B_CURRENT" hidden="1">[3]A11!#REF!</definedName>
    <definedName name="_36__123Graph_D_CURRENT_10" hidden="1">[1]A11!#REF!</definedName>
    <definedName name="_37__123Graph_D_CURRENT_2" hidden="1">[1]A11!#REF!</definedName>
    <definedName name="_38__123Graph_D_CURRENT_3" hidden="1">[1]A11!#REF!</definedName>
    <definedName name="_39__123Graph_B_CURRENT_1" hidden="1">[3]A11!#REF!</definedName>
    <definedName name="_39__123Graph_D_CURRENT_4" hidden="1">[1]A11!#REF!</definedName>
    <definedName name="_4__123Graph_A_CURRENT_2" hidden="1">[1]A11!#REF!</definedName>
    <definedName name="_40__123Graph_D_CURRENT_5" hidden="1">[1]A11!#REF!</definedName>
    <definedName name="_41__123Graph_D_CURRENT_6" hidden="1">[1]A11!#REF!</definedName>
    <definedName name="_42__123Graph_B_CURRENT_10" hidden="1">[3]A11!#REF!</definedName>
    <definedName name="_42__123Graph_D_CURRENT_7" hidden="1">[1]A11!#REF!</definedName>
    <definedName name="_43__123Graph_D_CURRENT_8" hidden="1">[1]A11!#REF!</definedName>
    <definedName name="_44__123Graph_D_CURRENT_9" hidden="1">[1]A11!#REF!</definedName>
    <definedName name="_45__123Graph_B_CURRENT_2" hidden="1">[3]A11!#REF!</definedName>
    <definedName name="_45__123Graph_E_CURRENT" hidden="1">[1]A11!#REF!</definedName>
    <definedName name="_46__123Graph_E_CURRENT_1" hidden="1">[1]A11!#REF!</definedName>
    <definedName name="_47__123Graph_E_CURRENT_10" hidden="1">[1]A11!#REF!</definedName>
    <definedName name="_48__123Graph_B_CURRENT_3" hidden="1">[3]A11!#REF!</definedName>
    <definedName name="_48__123Graph_E_CURRENT_2" hidden="1">[1]A11!#REF!</definedName>
    <definedName name="_49__123Graph_E_CURRENT_3" hidden="1">[1]A11!#REF!</definedName>
    <definedName name="_5__123Graph_A_CURRENT_3" hidden="1">[1]A11!#REF!</definedName>
    <definedName name="_50__123Graph_E_CURRENT_4" hidden="1">[1]A11!#REF!</definedName>
    <definedName name="_51__123Graph_B_CURRENT_4" hidden="1">[3]A11!#REF!</definedName>
    <definedName name="_51__123Graph_E_CURRENT_5" hidden="1">[1]A11!#REF!</definedName>
    <definedName name="_52__123Graph_E_CURRENT_6" hidden="1">[1]A11!#REF!</definedName>
    <definedName name="_53__123Graph_E_CURRENT_7" hidden="1">[1]A11!#REF!</definedName>
    <definedName name="_54__123Graph_B_CURRENT_5" hidden="1">[3]A11!#REF!</definedName>
    <definedName name="_54__123Graph_E_CURRENT_8" hidden="1">[1]A11!#REF!</definedName>
    <definedName name="_55__123Graph_E_CURRENT_9" hidden="1">[1]A11!#REF!</definedName>
    <definedName name="_56__123Graph_F_CURRENT" hidden="1">[1]A11!#REF!</definedName>
    <definedName name="_57__123Graph_B_CURRENT_6" hidden="1">[3]A11!#REF!</definedName>
    <definedName name="_57__123Graph_F_CURRENT_1" hidden="1">[1]A11!#REF!</definedName>
    <definedName name="_58__123Graph_F_CURRENT_10" hidden="1">[1]A11!#REF!</definedName>
    <definedName name="_59__123Graph_F_CURRENT_2" hidden="1">[1]A11!#REF!</definedName>
    <definedName name="_6__123Graph_A_CURRENT_1" hidden="1">[3]A11!#REF!</definedName>
    <definedName name="_6__123Graph_A_CURRENT_4" hidden="1">[1]A11!#REF!</definedName>
    <definedName name="_60__123Graph_B_CURRENT_7" hidden="1">[3]A11!#REF!</definedName>
    <definedName name="_60__123Graph_F_CURRENT_3" hidden="1">[1]A11!#REF!</definedName>
    <definedName name="_61__123Graph_F_CURRENT_4" hidden="1">[1]A11!#REF!</definedName>
    <definedName name="_62__123Graph_F_CURRENT_5" hidden="1">[1]A11!#REF!</definedName>
    <definedName name="_63__123Graph_B_CURRENT_8" hidden="1">[3]A11!#REF!</definedName>
    <definedName name="_63__123Graph_F_CURRENT_6" hidden="1">[1]A11!#REF!</definedName>
    <definedName name="_64__123Graph_F_CURRENT_7" hidden="1">[1]A11!#REF!</definedName>
    <definedName name="_65__123Graph_F_CURRENT_8" hidden="1">[1]A11!#REF!</definedName>
    <definedName name="_66__123Graph_B_CURRENT_9" hidden="1">[3]A11!#REF!</definedName>
    <definedName name="_66__123Graph_F_CURRENT_9" hidden="1">[1]A11!#REF!</definedName>
    <definedName name="_69__123Graph_C_CURRENT" hidden="1">[3]A11!#REF!</definedName>
    <definedName name="_7__123Graph_A_CURRENT_5" hidden="1">[1]A11!#REF!</definedName>
    <definedName name="_72__123Graph_C_CURRENT_1" hidden="1">[3]A11!#REF!</definedName>
    <definedName name="_75__123Graph_C_CURRENT_10" hidden="1">[3]A11!#REF!</definedName>
    <definedName name="_78__123Graph_C_CURRENT_2" hidden="1">[3]A11!#REF!</definedName>
    <definedName name="_8__123Graph_A_CURRENT_6" hidden="1">[1]A11!#REF!</definedName>
    <definedName name="_81__123Graph_C_CURRENT_3" hidden="1">[3]A11!#REF!</definedName>
    <definedName name="_84__123Graph_C_CURRENT_4" hidden="1">[3]A11!#REF!</definedName>
    <definedName name="_87__123Graph_C_CURRENT_5" hidden="1">[3]A11!#REF!</definedName>
    <definedName name="_9__123Graph_A_CURRENT_10" hidden="1">[3]A11!#REF!</definedName>
    <definedName name="_9__123Graph_A_CURRENT_7" hidden="1">[1]A11!#REF!</definedName>
    <definedName name="_90__123Graph_C_CURRENT_6" hidden="1">[3]A11!#REF!</definedName>
    <definedName name="_93__123Graph_C_CURRENT_7" hidden="1">[3]A11!#REF!</definedName>
    <definedName name="_96__123Graph_C_CURRENT_8" hidden="1">[3]A11!#REF!</definedName>
    <definedName name="_99__123Graph_C_CURRENT_9" hidden="1">[3]A11!#REF!</definedName>
    <definedName name="_Order1" hidden="1">255</definedName>
    <definedName name="_Order2" hidden="1">255</definedName>
    <definedName name="_Regression_Out" hidden="1">#REF!</definedName>
    <definedName name="_Regression_X" hidden="1">#REF!</definedName>
    <definedName name="_Regression_Y" hidden="1">#REF!</definedName>
    <definedName name="DME_BeforeCloseCompleted" hidden="1">"False"</definedName>
    <definedName name="DME_Dirty" hidden="1">"False"</definedName>
    <definedName name="DME_LocalFile" hidden="1">"True"</definedName>
    <definedName name="FIG2wp1" hidden="1">#REF!</definedName>
    <definedName name="HTML_CodePage" hidden="1">1252</definedName>
    <definedName name="HTML_Control" hidden="1">{"'43'!$A$2:$G$17"}</definedName>
    <definedName name="HTML_control2" hidden="1">{"'43'!$A$2:$G$17"}</definedName>
    <definedName name="HTML_Description" hidden="1">""</definedName>
    <definedName name="HTML_Email" hidden="1">""</definedName>
    <definedName name="HTML_Header" hidden="1">"43"</definedName>
    <definedName name="HTML_LastUpdate" hidden="1">"6/5/98"</definedName>
    <definedName name="HTML_LineAfter" hidden="1">FALSE</definedName>
    <definedName name="HTML_LineBefore" hidden="1">FALSE</definedName>
    <definedName name="HTML_Name" hidden="1">"Ministry of Education"</definedName>
    <definedName name="HTML_OBDlg2" hidden="1">TRUE</definedName>
    <definedName name="HTML_OBDlg4" hidden="1">TRUE</definedName>
    <definedName name="HTML_OS" hidden="1">0</definedName>
    <definedName name="HTML_PathFile" hidden="1">"I:\WORKING\EDSTATS\table43.htm"</definedName>
    <definedName name="HTML_Title" hidden="1">"table43"</definedName>
    <definedName name="_xlnm.Print_Area" localSheetId="0">'Read me'!$A$1:$H$26</definedName>
    <definedName name="_xlnm.Print_Area" localSheetId="1">Total!$A$1:$AJ$36</definedName>
    <definedName name="tabx" hidden="1">{"g95_96m1",#N/A,FALSE,"Graf(95+96)M";"g95_96m2",#N/A,FALSE,"Graf(95+96)M";"g95_96mb1",#N/A,FALSE,"Graf(95+96)Mb";"g95_96mb2",#N/A,FALSE,"Graf(95+96)Mb";"g95_96f1",#N/A,FALSE,"Graf(95+96)F";"g95_96f2",#N/A,FALSE,"Graf(95+96)F";"g95_96fb1",#N/A,FALSE,"Graf(95+96)Fb";"g95_96fb2",#N/A,FALSE,"Graf(95+96)Fb"}</definedName>
    <definedName name="temp" hidden="1">[3]A11!#REF!</definedName>
    <definedName name="wrn.Graf95_96." hidden="1">{"g95_96m1",#N/A,FALSE,"Graf(95+96)M";"g95_96m2",#N/A,FALSE,"Graf(95+96)M";"g95_96mb1",#N/A,FALSE,"Graf(95+96)Mb";"g95_96mb2",#N/A,FALSE,"Graf(95+96)Mb";"g95_96f1",#N/A,FALSE,"Graf(95+96)F";"g95_96f2",#N/A,FALSE,"Graf(95+96)F";"g95_96fb1",#N/A,FALSE,"Graf(95+96)Fb";"g95_96fb2",#N/A,FALSE,"Graf(95+96)Fb"}</definedName>
    <definedName name="wrn.R22_Data_Collection1997." hidden="1">{"_R22_General",#N/A,TRUE,"R22_General";"_R22_Questions",#N/A,TRUE,"R22_Questions";"ColA_R22",#N/A,TRUE,"R2295";"_R22_Tables",#N/A,TRUE,"R2295"}</definedName>
    <definedName name="wrn.TabARA." hidden="1">{"Page1",#N/A,FALSE,"ARA M&amp;F&amp;T";"Page2",#N/A,FALSE,"ARA M&amp;F&amp;T";"Page3",#N/A,FALSE,"ARA M&amp;F&amp;T"}</definedName>
  </definedNames>
  <calcPr calcId="162913"/>
</workbook>
</file>

<file path=xl/calcChain.xml><?xml version="1.0" encoding="utf-8"?>
<calcChain xmlns="http://schemas.openxmlformats.org/spreadsheetml/2006/main">
  <c r="T117" i="9" l="1"/>
  <c r="AC116" i="9"/>
  <c r="AC115" i="9"/>
  <c r="AC114" i="9"/>
  <c r="AC113" i="9"/>
  <c r="AC112" i="9"/>
  <c r="AC111" i="9"/>
  <c r="AC110" i="9"/>
  <c r="AC109" i="9"/>
  <c r="AC108" i="9"/>
  <c r="AC107" i="9"/>
  <c r="AC106" i="9"/>
  <c r="AC105" i="9"/>
  <c r="AC104" i="9"/>
  <c r="AC102" i="9"/>
  <c r="AC101" i="9"/>
  <c r="AC100" i="9"/>
  <c r="AC97" i="9"/>
  <c r="AC96" i="9"/>
  <c r="AC95" i="9"/>
  <c r="O94" i="9"/>
  <c r="O117" i="9" s="1"/>
  <c r="AC91" i="9"/>
  <c r="AC90" i="9"/>
  <c r="AC89" i="9"/>
  <c r="AC88" i="9"/>
  <c r="AC87" i="9"/>
  <c r="AA76" i="9"/>
  <c r="T76" i="9"/>
  <c r="O76" i="9"/>
  <c r="N76" i="9"/>
  <c r="J76" i="9"/>
  <c r="AC75" i="9"/>
  <c r="AC74" i="9"/>
  <c r="AC73" i="9"/>
  <c r="AC72" i="9"/>
  <c r="AC71" i="9"/>
  <c r="AC70" i="9"/>
  <c r="AC69" i="9"/>
  <c r="AC68" i="9"/>
  <c r="AC67" i="9"/>
  <c r="AC66" i="9"/>
  <c r="AC65" i="9"/>
  <c r="AC64" i="9"/>
  <c r="AC63" i="9"/>
  <c r="AC61" i="9"/>
  <c r="AC60" i="9"/>
  <c r="AC59" i="9"/>
  <c r="AC56" i="9"/>
  <c r="AC55" i="9"/>
  <c r="AC54" i="9"/>
  <c r="O53" i="9"/>
  <c r="AC53" i="9" s="1"/>
  <c r="AC50" i="9"/>
  <c r="AC49" i="9"/>
  <c r="AC48" i="9"/>
  <c r="AC47" i="9"/>
  <c r="AC46" i="9"/>
  <c r="AA35" i="9"/>
  <c r="Y35" i="9"/>
  <c r="T35" i="9"/>
  <c r="N35" i="9"/>
  <c r="J35" i="9"/>
  <c r="AC34" i="9"/>
  <c r="AC33" i="9"/>
  <c r="AC32" i="9"/>
  <c r="AC31" i="9"/>
  <c r="AC30" i="9"/>
  <c r="AC29" i="9"/>
  <c r="AC28" i="9"/>
  <c r="AC27" i="9"/>
  <c r="AC26" i="9"/>
  <c r="AC25" i="9"/>
  <c r="AC24" i="9"/>
  <c r="AC23" i="9"/>
  <c r="AC22" i="9"/>
  <c r="AC20" i="9"/>
  <c r="AC19" i="9"/>
  <c r="AC18" i="9"/>
  <c r="AC16" i="9"/>
  <c r="AC15" i="9"/>
  <c r="AC14" i="9"/>
  <c r="AC13" i="9"/>
  <c r="O12" i="9"/>
  <c r="AC12" i="9" s="1"/>
  <c r="AC9" i="9"/>
  <c r="AC8" i="9"/>
  <c r="AC7" i="9"/>
  <c r="AC6" i="9"/>
  <c r="AC5" i="9"/>
  <c r="AC116" i="8"/>
  <c r="AC115" i="8"/>
  <c r="H114" i="8"/>
  <c r="AC114" i="8" s="1"/>
  <c r="AC113" i="8"/>
  <c r="AC112" i="8"/>
  <c r="AC111" i="8"/>
  <c r="AC110" i="8"/>
  <c r="AC109" i="8"/>
  <c r="H108" i="8"/>
  <c r="AC108" i="8" s="1"/>
  <c r="AC107" i="8"/>
  <c r="AC106" i="8"/>
  <c r="AC105" i="8"/>
  <c r="H104" i="8"/>
  <c r="AC104" i="8" s="1"/>
  <c r="AC103" i="8"/>
  <c r="AC102" i="8"/>
  <c r="AC101" i="8"/>
  <c r="AC100" i="8"/>
  <c r="AC99" i="8"/>
  <c r="AC98" i="8"/>
  <c r="AC97" i="8"/>
  <c r="AC96" i="8"/>
  <c r="AC95" i="8"/>
  <c r="O94" i="8"/>
  <c r="O117" i="8" s="1"/>
  <c r="H94" i="8"/>
  <c r="AC94" i="8" s="1"/>
  <c r="AC93" i="8"/>
  <c r="AC92" i="8"/>
  <c r="AC91" i="8"/>
  <c r="AC90" i="8"/>
  <c r="AC89" i="8"/>
  <c r="AC88" i="8"/>
  <c r="H87" i="8"/>
  <c r="AC87" i="8" s="1"/>
  <c r="AA76" i="8"/>
  <c r="N76" i="8"/>
  <c r="J76" i="8"/>
  <c r="AC75" i="8"/>
  <c r="AC74" i="8"/>
  <c r="H73" i="8"/>
  <c r="AC73" i="8" s="1"/>
  <c r="AC72" i="8"/>
  <c r="AC71" i="8"/>
  <c r="AC70" i="8"/>
  <c r="AC69" i="8"/>
  <c r="AC68" i="8"/>
  <c r="H67" i="8"/>
  <c r="AC67" i="8" s="1"/>
  <c r="AC66" i="8"/>
  <c r="AC65" i="8"/>
  <c r="AC64" i="8"/>
  <c r="H63" i="8"/>
  <c r="AC63" i="8" s="1"/>
  <c r="AC62" i="8"/>
  <c r="AC61" i="8"/>
  <c r="AC60" i="8"/>
  <c r="AC59" i="8"/>
  <c r="AC58" i="8"/>
  <c r="AC57" i="8"/>
  <c r="AC56" i="8"/>
  <c r="AC55" i="8"/>
  <c r="AC54" i="8"/>
  <c r="O53" i="8"/>
  <c r="O76" i="8" s="1"/>
  <c r="H53" i="8"/>
  <c r="AC53" i="8" s="1"/>
  <c r="AC52" i="8"/>
  <c r="AC51" i="8"/>
  <c r="AC50" i="8"/>
  <c r="AC49" i="8"/>
  <c r="AC48" i="8"/>
  <c r="AC47" i="8"/>
  <c r="H46" i="8"/>
  <c r="AC46" i="8" s="1"/>
  <c r="AA35" i="8"/>
  <c r="Y35" i="8"/>
  <c r="O35" i="8"/>
  <c r="N35" i="8"/>
  <c r="J35" i="8"/>
  <c r="AC35" i="8" s="1"/>
  <c r="AC34" i="8"/>
  <c r="AC33" i="8"/>
  <c r="AC32" i="8"/>
  <c r="AC31" i="8"/>
  <c r="AC30" i="8"/>
  <c r="AC29" i="8"/>
  <c r="AC28" i="8"/>
  <c r="AC27" i="8"/>
  <c r="AC26" i="8"/>
  <c r="AC25" i="8"/>
  <c r="AC24" i="8"/>
  <c r="AC23" i="8"/>
  <c r="AC22" i="8"/>
  <c r="AC21" i="8"/>
  <c r="AC20" i="8"/>
  <c r="AC19" i="8"/>
  <c r="AC18" i="8"/>
  <c r="AC17" i="8"/>
  <c r="AC16" i="8"/>
  <c r="AC15" i="8"/>
  <c r="AC14" i="8"/>
  <c r="AC13" i="8"/>
  <c r="O12" i="8"/>
  <c r="AC12" i="8" s="1"/>
  <c r="AC11" i="8"/>
  <c r="AC10" i="8"/>
  <c r="AC9" i="8"/>
  <c r="AC8" i="8"/>
  <c r="AC7" i="8"/>
  <c r="AC6" i="8"/>
  <c r="AC5" i="8"/>
  <c r="AC94" i="9" l="1"/>
  <c r="O35" i="9"/>
  <c r="AC35" i="9" s="1"/>
  <c r="H76" i="8"/>
  <c r="H117" i="8"/>
  <c r="AC117" i="8" s="1"/>
  <c r="I14" i="2" l="1"/>
  <c r="I34" i="2"/>
  <c r="F34" i="2"/>
</calcChain>
</file>

<file path=xl/sharedStrings.xml><?xml version="1.0" encoding="utf-8"?>
<sst xmlns="http://schemas.openxmlformats.org/spreadsheetml/2006/main" count="2613" uniqueCount="665">
  <si>
    <t>2.3.1</t>
  </si>
  <si>
    <t>2.3.2</t>
  </si>
  <si>
    <t>T</t>
  </si>
  <si>
    <t>Paid work or study</t>
  </si>
  <si>
    <t>paid work (all jobs)</t>
  </si>
  <si>
    <t>travel to and from work/study</t>
  </si>
  <si>
    <t>time in school or classes</t>
  </si>
  <si>
    <t>research/homework</t>
  </si>
  <si>
    <t>job search</t>
  </si>
  <si>
    <t>other paid work or study-related</t>
  </si>
  <si>
    <t>Unpaid work</t>
  </si>
  <si>
    <t>routine housework</t>
  </si>
  <si>
    <t>shopping</t>
  </si>
  <si>
    <t>care for household members</t>
  </si>
  <si>
    <t>child care</t>
  </si>
  <si>
    <t>adult care</t>
  </si>
  <si>
    <t>care for non household members</t>
  </si>
  <si>
    <t>volunteering</t>
  </si>
  <si>
    <t>travel related to household activities</t>
  </si>
  <si>
    <t>other unpaid</t>
  </si>
  <si>
    <t>Personal care</t>
  </si>
  <si>
    <t>sleeping</t>
  </si>
  <si>
    <t>eating &amp; drinking</t>
  </si>
  <si>
    <t>personal, household, and medical services + travel related to personal care</t>
  </si>
  <si>
    <t>Leisure</t>
  </si>
  <si>
    <t>sports</t>
  </si>
  <si>
    <t>participating / attending events</t>
  </si>
  <si>
    <t>visiting or entertaining friends</t>
  </si>
  <si>
    <t>TV or radio at home</t>
  </si>
  <si>
    <t>Other leisure activities</t>
  </si>
  <si>
    <t>Other</t>
  </si>
  <si>
    <t>religious / spiritual activities and civic obligations</t>
  </si>
  <si>
    <t>other (no categories)</t>
  </si>
  <si>
    <t>Total</t>
  </si>
  <si>
    <t>Austria</t>
  </si>
  <si>
    <t>2008/09</t>
  </si>
  <si>
    <t>15-64</t>
  </si>
  <si>
    <t>Men</t>
  </si>
  <si>
    <t>Women</t>
  </si>
  <si>
    <t>Canada</t>
  </si>
  <si>
    <t>Finland</t>
  </si>
  <si>
    <t>2009/10</t>
  </si>
  <si>
    <t>France</t>
  </si>
  <si>
    <t>Germany</t>
  </si>
  <si>
    <t>2012/13</t>
  </si>
  <si>
    <t>Japan</t>
  </si>
  <si>
    <t>(see notes)</t>
  </si>
  <si>
    <r>
      <rPr>
        <i/>
        <u/>
        <sz val="8"/>
        <color theme="1"/>
        <rFont val="Arial"/>
        <family val="2"/>
      </rPr>
      <t>Notes:</t>
    </r>
    <r>
      <rPr>
        <sz val="8"/>
        <color theme="1"/>
        <rFont val="Arial"/>
        <family val="2"/>
      </rPr>
      <t xml:space="preserve"> Activity </t>
    </r>
    <r>
      <rPr>
        <i/>
        <sz val="8"/>
        <color theme="1"/>
        <rFont val="Arial"/>
        <family val="2"/>
      </rPr>
      <t>4.4</t>
    </r>
    <r>
      <rPr>
        <sz val="8"/>
        <color theme="1"/>
        <rFont val="Arial"/>
        <family val="2"/>
      </rPr>
      <t xml:space="preserve"> </t>
    </r>
    <r>
      <rPr>
        <i/>
        <sz val="8"/>
        <color theme="1"/>
        <rFont val="Arial"/>
        <family val="2"/>
      </rPr>
      <t xml:space="preserve">TV or radio at home </t>
    </r>
    <r>
      <rPr>
        <sz val="8"/>
        <color theme="1"/>
        <rFont val="Arial"/>
        <family val="2"/>
      </rPr>
      <t xml:space="preserve">also includes reading </t>
    </r>
    <r>
      <rPr>
        <i/>
        <sz val="8"/>
        <color theme="1"/>
        <rFont val="Arial"/>
        <family val="2"/>
      </rPr>
      <t>newspaper or magazines.</t>
    </r>
    <r>
      <rPr>
        <sz val="8"/>
        <color theme="1"/>
        <rFont val="Arial"/>
        <family val="2"/>
      </rPr>
      <t xml:space="preserve">Activity </t>
    </r>
    <r>
      <rPr>
        <i/>
        <sz val="8"/>
        <color theme="1"/>
        <rFont val="Arial"/>
        <family val="2"/>
      </rPr>
      <t>5.2 Other</t>
    </r>
    <r>
      <rPr>
        <sz val="8"/>
        <color theme="1"/>
        <rFont val="Arial"/>
        <family val="2"/>
      </rPr>
      <t xml:space="preserve"> also includes all transport time (except commuting to work), which is 30 minutes for all the population (15-64), 28 minutes for men (15-64), and 33 minutes for women (15-64).</t>
    </r>
  </si>
  <si>
    <t xml:space="preserve">Italy </t>
  </si>
  <si>
    <t>2013/2014</t>
  </si>
  <si>
    <t>Mexico</t>
  </si>
  <si>
    <t xml:space="preserve">Norway </t>
  </si>
  <si>
    <t>2010/211</t>
  </si>
  <si>
    <t>Latvia</t>
  </si>
  <si>
    <t>Spain</t>
  </si>
  <si>
    <t>2014/15</t>
  </si>
  <si>
    <t>UK</t>
  </si>
  <si>
    <t>USA</t>
  </si>
  <si>
    <t>2014/2015</t>
  </si>
  <si>
    <t>Canada (2015, age 15-64)</t>
  </si>
  <si>
    <t>Paid work.
Other income-generating activities. 
Paid training. 
Break or lunch (if paid work positive).</t>
  </si>
  <si>
    <t>Schooling full time/part time - on site. 
Schooling full time/part time - online. 
Break or lunch (if time in school positive)</t>
  </si>
  <si>
    <t>Homework or studying.</t>
  </si>
  <si>
    <t>Looking for work.</t>
  </si>
  <si>
    <t>Meal, lunch or snack preparation. 
Preserving foods &gt; Baking, freezing, sealing, packing foods. 
Indoor house cleaning, dish washing, tidying. 
Taking out garbage, recycling, compost, unpacking goods. 
Laundry, ironing, folding, sewing, shoe care. 
Repair, painting or renovation. 
Organizing, planning, paying bills. 
Unpacking groceries, packing and unpacking luggage for travel and/or boxes for a move. 
Outdoor maintenance &gt; Car repair, ground maintenance, snow removal, cutting grass. 
Planting (picking), maintaining, cleaning garden, caring for house plants. 
Pet care&gt; Feeding, walking, grooming, playing.</t>
  </si>
  <si>
    <t>Shopping for or buying goods &gt; Gasoline, groceries, clothing, car. 
Shopping for services &gt; Legal services, financial services, vehicle maintenance. 
Researching for goods or services. 
Selling of goods or services.</t>
  </si>
  <si>
    <t>Personal care, getting ready for school, supervising homework, reading, playing, reprimanding, educational, emotional help. 
Accompanying to or from school, bus stop, sports, activities, parent school meetings or appointments. 
Helping with homework, playing, reprimanding, educational, personal care, getting ready for school, emotional help. 
Accompanying to or from school, bus stop, sports, activities, parent school meetings or appointments.</t>
  </si>
  <si>
    <t>Washing, dressing, care giving, financial management.
Accompanying to or from appointments, shopping.</t>
  </si>
  <si>
    <t xml:space="preserve">Supervision, feeding, talking, accompanying. 
Preparing meals, cleaning, care giving, financial and household management, indoor or outdoor maintenance. 
Accompanying to or from appointments, shopping. 
Helping relatives, friends, neighbours, acquaintances </t>
  </si>
  <si>
    <t>Sleeping, napping, resting, relaxing, sick in bed.</t>
  </si>
  <si>
    <t>Eating or drinking &gt; Meals, snacks, drinks.</t>
  </si>
  <si>
    <t>Personal care &gt; Personal hygiene; praying, spiritual activities, meditating; sexual activities. 
Health professional visit, consultation. 
Self-administered medical care &gt; Taking blood pressure, sugar level, medication, treatment.</t>
  </si>
  <si>
    <t>Exercising. 
Organized recreational sports. 
Competitive sports (indoor or outdoor). 
Outdoor sports (non-competitive) &gt; Skiing, skating, swimming, tennis, football, baseball. 
Outdoor activities &gt; Fishing, hunting. 
Coaching or administering sports.</t>
  </si>
  <si>
    <t>Attending cinema, exhibitions, library, concerts, theatre, entertainment events. 
Attending sporting events. 
Visiting museums, art galleries, heritage sites, zoos, observatories.</t>
  </si>
  <si>
    <t>Socializing or communicating - in person. 
Socializing or communicating - using any type of technology &gt; Phone, email, social media, Skype.</t>
  </si>
  <si>
    <t>Watching television or videos. 
Listening to music or radio.</t>
  </si>
  <si>
    <t>Religious activities. 
Civic participation &gt; Voting, jury duty.</t>
  </si>
  <si>
    <t>Other activity &gt; Waiting time, free time, insomnia, thinking, smoking</t>
  </si>
  <si>
    <t>UK (2014/15, age 15-64)</t>
  </si>
  <si>
    <t>Unspecified employment. 
Unspecified main job. 
Working time in main job. 
Coffee and other breaks in main job. 
Working time in second job. 
Coffee and other breaks in second job. 
Unspecified activities related to employment. 
Lunch break. 
Other specified activities related to employment. 
Other specified activities related to employment.</t>
  </si>
  <si>
    <t>Travel related to personal business. 
Travel to/from work. 
Travel in the course of work. 
Travel to work from home and back only. 
Travel to work from a place other than home. 
Travel related to education. Travel escorting to/ from education.</t>
  </si>
  <si>
    <t>Classes and lectures</t>
  </si>
  <si>
    <t>Homework.
Free time study.</t>
  </si>
  <si>
    <t>Activities related to job seeking</t>
  </si>
  <si>
    <t>Unspecified study school or university.
Unspecified activities related to school or university. 
Other specified activities related to school or university.</t>
  </si>
  <si>
    <t>Unspecified food management. 
Food preparation and baking. 
Dish washing. Preserving. 
Other specified food management. 
Unspecified household upkeep. 
Cleaning dwelling. 
Cleaning yard. Heating and water. 
Arranging household goods and materials. 
Disposal of waste. 
Other or unspecified household upkeep. 
Unspecified making and care for textiles. 
Laundry. Ironing. 
Handicraft and producing textiles. 
Other specified making and care for textiles. 
Gardening. 
Tending domestic animals. 
Caring for pets. 
Walking the dog. 
Other specified gardening and pet care. 
Unspecified construction and repairs. 
House construction and renovation. 
Repairs of dwelling. 
Making repairing and maintaining equipment. 
Woodcraft metalcraft sculpture and pottery. 
Other specified making repairing and maintaining equipment. 
Vehicle maintenance. 
Other specified construction and repairs. 
Household management not using the internet. 
Unspecified household management using the internet. 
Banking and bill paying via the internet. 
Other specified household management using the internet.</t>
  </si>
  <si>
    <t>Unspecified shopping and services. 
Unspecified shopping. 
Shopping mainly for food. 
Shopping mainly for clothing. 
Shopping mainly related to accommodation. 
Shopping or browsing at car boot sales or antique fairs. 
Window shopping or other shopping as leisure. 
Other specified shopping. 
Commercial and administrative services. 
Personal services.
Other specified shopping and services. 
Shopping for and ordering clothing via the internet. 
Shopping for and ordering unspecified goods and services via the internet. 
Shopping for and ordering food via the internet. 
Shopping for and ordering goods and services related to accommodation via the internet. 
Shopping for and ordering mass media via the internet. 
Shopping for and ordering entertainment via the internet.</t>
  </si>
  <si>
    <t xml:space="preserve"> Unspecified childcare.  
Unspecified physical care &amp; supervision of a child.  
Feeding the child.  
Other and unspecified physical care &amp; supervision of a child.  
Teaching the child.  
Reading playing and talking with child.  Accompanying child.  
Other or unspecified childcare.</t>
  </si>
  <si>
    <t>Unspecified household and family care.
Unspecified help to a non-dependent e.g. injured adult household member. 
Physical care of a non-dependent e.g. injured adult household member. 
Accompanying a non-dependent adult household member e.g. to hospital. 
Other specified help to a non-dependent adult household member. 
Unspecified help to a dependent adult household member. 
Physical care of a dependent adult household member e.g. Alzheimic parent. 
Accompanying a dependent adult household member e.g. Alzheimic. 
Other specified help to a dependent adult household member.</t>
  </si>
  <si>
    <t>Unspecified informal help to other households. 
Food management as help to other households. 
Household upkeep as help to other households. 
Gardening and pet care as help to other households. 
Construction and repairs as help to other households. 
Shopping and services as help to other households. 
Help to other households in employment and farming. 
Unspecified childcare as help to other households. 
Physical care and supervision of child as help to other household. 
Teaching non-coresident child. 
Reading playing &amp; talking to non-coresident child. 
Accompanying non-coresident child. 
Physical care and supervision of own child as help to other household. 
Reading playing &amp; talking to own non-coresident child. 
Accompanying own non-coresident child. 
Other specified childcare as help to other household. 
Unspecified help to an adult of another household. 
Physical care and supervision of an adult as help to another household. 
Accompanying an adult as help to another household. 
Other specified help to an adult member of another household. 
Other specified informal help to another household. 
Other specified informal help.</t>
  </si>
  <si>
    <t>Unspecified volunteer work and meetings. 
Volunteer work through an organisation.</t>
  </si>
  <si>
    <t>Sleep.
In bed not asleep</t>
  </si>
  <si>
    <t>Eating.</t>
  </si>
  <si>
    <t>Unspecified personal care. 
Sick in bed. 
Unspecified other personal care. 
Wash and dress. 
Other specified personal care.</t>
  </si>
  <si>
    <t>Unspecified sports and outdoor activities. 
Unspecified physical exercise. 
Walking and hiking. 
Taking a walk or hike that lasts at least miles or 1 hour. 
Other walk or hike. 
Jogging and running. 
Biking skiing and skating. 
Biking. Skiing or skating. 
Unspecified ball games. 
Indoor pairs or doubles games. 
Indoor team games. 
Outdoor pairs or doubles games. 
Outdoor team games. 
Other specified ball games. 
Gymnastics. 
Fitness. 
Unspecified water sports. 
Swimming. 
Other specified water sports. 
Other specified physical exercise. 
Unspecified productive exercise. 
Hunting and fishing. 
Picking berries mushroom and herbs. 
Other specified productive exercise. 
Unspecified sports related activities. 
Activities related to sports. 
Activities related to productive exercise.</t>
  </si>
  <si>
    <t>Cinema. 
Unspecified theatre or concerts. 
Opera operetta or light opera. 
Concerts or other performances of classical music. 
Live music other than classical concerts, opera, and musicals. 
Dance performances. 
Other specified theatre or concerts. 
Art exhibitions and museums. 
Sports events. 
Visiting a historical site. 
Visiting a wildlife site. 
Visiting a botanical site. 
Visiting a leisure park. 
Visiting an urban park playground designated play area.</t>
  </si>
  <si>
    <t>Unspecified social life. 
Socialising with family. 
Visiting and receiving visitors. 
Celebrations. 
Telephone conversation. 
Other specified social life.</t>
  </si>
  <si>
    <t>Unspecified TV video or DVD watching . 
Watching a film on TV. 
Watching sport on TV. 
Other specified TV watching. 
Unspecified video watching. 
Watching a film on video. 
Watching sport on video. 
Other specified video watching. 
Unspecified listening to radio and music. 
Unspecified radio listening. 
Listening to music on the radio. 
Listening to sport on the radio. 
Other specified radio listening. 
Listening to recordings.</t>
  </si>
  <si>
    <t>Unspecified social life and entertainment. 
Unspecified entertainment and culture. 
Plays musicals or pantomimes. 
Unspecified library. 
Borrowing books records audiotapes videotapes CDs VDs etc. from a library. 
Reference to books and other library materials within a library. 
Using internet in the library. 
Using computers in the library other than internet use. 
Reading newspapers in a library. 
Other specified library activities. 
Other specified entertainment and culture. 
Other or unspecified entertainment or culture. Resting - Time out. 
Unspecified hobbies games and computing. 
Unspecified arts. 
Unspecified visual arts. 
Painting drawing or other graphic arts. 
Making videos taking photographs or related photographic activities. 
Other specified visual arts. 
Unspecified performing arts. 
Singing or other musical activities. 
Other specified performing arts. 
Literary arts. 
Other specified arts. 
Unspecified hobbies. 
Collecting. 
Correspondence. 
Other specified or unspecified arts and hobbies. 
Computing – programming. 
Unspecified information by computing. 
Information searching on the internet. 
Other specified information by computing. 
Unspecified communication by computer. 
Communication on the internet. 
Other specified communication by computing. 
Unspecified other computing. 
Skype or other video call. 
Other specified computing. 
Unspecified games. 
Solo games and play. 
Unspecified games and play with others. 
Billiards pool snooker or petanque. 
Chess and bridge. 
Other specified parlour games and play. 
Computer games. 
Gambling. 
Other specified games. 
Unspecified mass media. 
Unspecified reading. 
Reading periodicals. 
Reading books. 
Other specified reading. 
Travel to visit friends/relatives in their homes not respondents household. 
Travel related to other social activities. 
Travel related to entertainment and culture. 
Travel related to other leisure. 
Travel related to physical exercise. 
Travel related to hunting &amp; fishing. 
Travel related to productive exercise other than hunting &amp; fishing. 
Travel related to gambling. 
Travel related to hobbies other than gambling. 
Travel related to changing locality. 
Travel to holiday base. 
Travel for day trip/just walk.</t>
  </si>
  <si>
    <t>Religious activities. 
Travel related to religious activities.</t>
  </si>
  <si>
    <t>Travel related to unspecified time use. 
Other specified travel. 
Punctuating activity. 
Filling in the time use diary. 
No main activity no idea what it might be. 
No main activity some idea what it might be. 
Illegible activity. 
Unspecified time use. 
Not applicable. 
Queryable.</t>
  </si>
  <si>
    <t>Germany (2012/13, age 15-64)</t>
  </si>
  <si>
    <t>Main occupation. 
Secondary Employmet. 
Employment without subdivision. 
Qualification/Training for Profession. 
Internship as part of a gainful employment.</t>
  </si>
  <si>
    <t>Travel times Main employment. 
Travel times for secondary employment. 
Travel times employment or subdivision. 
Other travel time Employment. 
Way times school. 
Travel times University. 
Other travel times Qualification/Education.</t>
  </si>
  <si>
    <t>German. 
Foreign language. 
Mathematics   etc. 
Art/Music. 
Social Sciences. 
Sports. 
Other subjects. 
Offers of the school for preparation/follow-up. 
Other childcare facilities School. 
AGs. 
Courses University. 
Other activities in the field of higher education.
Breaks at school. 
Free hours/lessons at school. 
Breaks university. 
Other Activities Qualification/Education.</t>
  </si>
  <si>
    <t>Preparation/Postprocessing Courses. 
Homework/self-study for the school/private tuition. 
Qualification outside working hours.</t>
  </si>
  <si>
    <t>Job search.</t>
  </si>
  <si>
    <t>Break during work without subdivision. 
Other activities Employment.</t>
  </si>
  <si>
    <t xml:space="preserve">Prepare meals. 
Baking. 
Dish Cleaning, Table Covering/Clearance. 
Preserving food. 
Other activities Meal preparation. 
Cleaning/tidying up the apartment. 
Cleaning yard/cellar/garage, waste disposal. 
Heating. 
Other Activities Maintenance House/Apartment. 
Washing clothes. 
Ironing and lacking. 
Production of textiles. 
Repair/Modify Textiles. 
Other activities textiles. 
Plant care outside. 
Plant care indoors. 
Plant care without place. 
Farm Animal 
Care. Pet Care. 
Dog walking. 
Other plant/animal care. 
House building and maintenance. 
Home repairs, renovation. 
Production/Maintenance/Repair. 
Equipment. Maintenance/Rep. 
Household items. 
Vehicle repair/maintenance. 
Other activities Building/Handicraft.
Household chores. 
Budget planning (including internet/telephone). 
Other activities Housekeeping/Family.
</t>
  </si>
  <si>
    <t>Shopping (without phone/internet). 
Shopping administrative procedure/service/administration. 
Shopping  personal services. 
Shopping medical Services. 
Other Activities Shopping/External Services.</t>
  </si>
  <si>
    <t>Personal care/Child supervision. 
Homework help/instructions child. 
Playing/Sport Child. 
Conversations child. 
Accompanying/Dates with child. 
Reading aloud to a child. 
Other activities Child care.</t>
  </si>
  <si>
    <t>Support/Care for HH members.</t>
  </si>
  <si>
    <t>Support for other households.</t>
  </si>
  <si>
    <t>Honorary/Voluntary Engagement.</t>
  </si>
  <si>
    <t>Travel times household, plants, animals. 
Travel times building/craft activities. 
Travel times Shopping, third-party services. 
Travel times Childcare. 
Travel times Support of adult HH members. 
Travel times Other Current household/family. Way times Volunteer. 
Travel times Support for other households. 
Way times Participation in meetings. 
Other Ways Commitment, Assistance, Gathering.</t>
  </si>
  <si>
    <t>Sleeping.</t>
  </si>
  <si>
    <t>Food and drink.</t>
  </si>
  <si>
    <t>Washing and dressing.
Ill in bed/sick.
Other personal care activities.</t>
  </si>
  <si>
    <t>Walking. 
Jogging / Nordic Walking / Hiking. Cycling and Skating. 
Ball games. 
Gymnastics / Fitness / Dancing. 
Water Sports. 
Other Physical Activity. 
Set-up times for sports activities.
Sport without further description.</t>
  </si>
  <si>
    <t>Cinema. 
Theater/Concerts/Opera/Musical. 
Art Exhibitions/Museums.
Sports events  
Excursions/Zoo/Amusement Parks.
Other Entertainment/Culture</t>
  </si>
  <si>
    <t>Calls. 
Telephone calls (also SMS).  
Going out. 
Visit. 
Family celebrations/private events. 
Other Activities Social Life/Entertainment.</t>
  </si>
  <si>
    <t>Television and Video/DV.  
Radio, listening to music.</t>
  </si>
  <si>
    <t>Art / Making Music. 
Correspondence (except Computer / Mobile). 
Other hobbies. 
Board Games / Game with each other. 
Games Alone, Gambling. 
Computer games. 
Other games.
Libraries. 
Rest/Time Out/Bridge Time.
Reading newspapers (also electronically). 
Read magazines (also electronic). 
Reading books (also electronic). 
Listening while reading aloud. 
Other reading (also electronic). 
Reading without further description. 
Programming/Repair Computer/Smartphone. 
Inform by computer/smartphone. 
Communication via Computer/Smartphone. 
Other activities Computer/Smartphone. 
Not specified Act. Computer/Smartphone.
Unidentified Leisure. 
Way times Social contacts. 
Travel Times Entertainment/Culture. 
Other ways Social Life/Entertainment. 
Travel times sports/hobbies/games. 
Travel times media usage.</t>
  </si>
  <si>
    <t>Religious activities.
Political and Social Assemblies. 
Other Activities Meetings.</t>
  </si>
  <si>
    <t>Other/unspecified travel times. 
Completing the journal. 
Indefinite time usage (not specified).
Travel times Travel.</t>
  </si>
  <si>
    <t>Sports</t>
  </si>
  <si>
    <t>Italy (2013/2014, age 15-64)</t>
  </si>
  <si>
    <t>Main work, training at work, other activities carried out for work. 
Coffee break / short breaks on the main job. 
Movements during the main work. 
Second job. 
Coffee break / short breaks during the second job. 
Movements during the second job. 
Lunch break.</t>
  </si>
  <si>
    <t>Movements for work. 
Movements for school, university. 
Movements linked to other studies or courses.</t>
  </si>
  <si>
    <t>Courses, lessons, exams. 
Studies and courses of expression and art. 
Studies and language courses. 
Studies and courses for computer use. 
Technical and operational studies and courses.</t>
  </si>
  <si>
    <t>Study at home (homework), in the library or elsewhere.</t>
  </si>
  <si>
    <t>Activities carried out for work, outside working hours. 
Other activities related to school or university. 
Other specified and unspecified activities related to studies and courses.</t>
  </si>
  <si>
    <t>Prepare meals. 
Wash the dishes. 
Set the table and clear the table. 
Other activities specified and not linked to the preparation of the meals.
 Cleaning and tidying of the house and parts of the residential building. 
Cleaning of external parts of the house. 
Supply of material for heating and water. 
Arrangement of objects and assets of your family. 
Other activity specified and no tied to the care of the house. 
Wash, roll out and collect the laundry. 
Ironing. 
Production of clothing, linen, footwear (not for work). 
Other activity specified and no tied to the production, repair and priest of dresses, biancheria, calzature. 
Plant care. 
Care of poultry / farm animals. 
Caring for pets. 
Take the dog for a walk. 
Other activity specified and no tied to the gardening and to the cure of animals. 
Construction and renovation of your home. 
Repairs in your home: painting walls, repairing systems, etc. 
Construction, repair and care of furniture or other assets of your home. 
Maintenance and repair of vehicles. 
Other activity specified and no tied to the building and repair house, other goods and vehicles. 
Management of family life. 
Management of family life with the use of the PC or the Internet.</t>
  </si>
  <si>
    <t>Purchase of goods, daily shopping. 
Purchase of commercial services for the home and family. 
Purchase of administrative services for the home and the family. 
Medical services, other paid personal services. 
Veterinary services for pets or poultry, breeding. 
Other activities specified and not related to purchases of goods and services</t>
  </si>
  <si>
    <t>Physical care and surveillance. 
Help the children / teenagers to do their homework. 
Playing, reading and talking with children / young people in the family. 
Accompany the children / teenagers. 
Other activity specified and no linked to the care of boys / boys.</t>
  </si>
  <si>
    <t>Physical care for adults of the family.
Health benefits for disabled or sick adults in the family.
Company, accompanying adults of the family.
Help given to adults of the family in carrying out various activities: extra-domestic work, study, etc.
Other activities specified and not of care or help to adults.</t>
  </si>
  <si>
    <t>Cook as a help.
Cleaning and tidying the house as an aid.
Construction and repairs as an aid.
Purchases of goods and services as help.
Help in extra-domestic work.
Care for children / youngsters from other families as help.
Care for adults as help.
Other activities specified and not related to free aid for people of other families.</t>
  </si>
  <si>
    <t>Voluntary activities carried out within a group / association.</t>
  </si>
  <si>
    <t>Movements for the care of your home.
Movements for purchases of goods / services, management of the family.
Movements for the care of children of the family.
Movements for the care of adults of the family.
Movements linked to voluntary activities.
Movements linked to free aid to other families.</t>
  </si>
  <si>
    <t>Care for their non-cohabiting children.</t>
  </si>
  <si>
    <t>Eat and drink.</t>
  </si>
  <si>
    <t>Movements for the care of one's own person.
Stay sick.
Wash, dress, comb.
Other specified and unspecified cures related to the. own person, medical care.</t>
  </si>
  <si>
    <t>Participation in meetings / meetings.
Cinema.
Theater, concert.
Exhibitions, museums.
Library (not for study).
Sporting events as a spectator.</t>
  </si>
  <si>
    <t>Socialize with your family.
Make and receive visits.
Celebrations.
Telephone conversations.
Social activities of children / young people not better specified.
Talk outside the home with people who do not live together.
Other activities of social life carried out outside the home.
Other activities specified and not related to social life.
Correspondence.
Email, chat, mobile messaging.</t>
  </si>
  <si>
    <t>Watch television or record videocassette, dvd, dvx.
Watch TV shows, movies, videos on PC or the Internet.
Listen to music.
Listen to music or radio on PC or Internet.</t>
  </si>
  <si>
    <t>Religious participation</t>
  </si>
  <si>
    <t xml:space="preserve">Other activity specified and no linked to the religious social participation.
Movements related to social and religious participation.
Movements linked to the change of location.
</t>
  </si>
  <si>
    <t>France (2009/10, age 15-64)</t>
  </si>
  <si>
    <t>211- 214, 223, 231, 233</t>
  </si>
  <si>
    <t>251, 261, 263, 264, 271, 272</t>
  </si>
  <si>
    <t>221, 232, 234</t>
  </si>
  <si>
    <t>311-344, 371-399</t>
  </si>
  <si>
    <t>351, 352</t>
  </si>
  <si>
    <t>411-414, 420-424</t>
  </si>
  <si>
    <t>431-433</t>
  </si>
  <si>
    <t>419, 429, 439</t>
  </si>
  <si>
    <t>813, 819</t>
  </si>
  <si>
    <t>111, 113</t>
  </si>
  <si>
    <t>141-146</t>
  </si>
  <si>
    <t xml:space="preserve">112, 121-124, 131-133, 151, 812 </t>
  </si>
  <si>
    <t>612-619</t>
  </si>
  <si>
    <t xml:space="preserve"> 510, 532, 533, 651-658</t>
  </si>
  <si>
    <t>511-524, 674</t>
  </si>
  <si>
    <t xml:space="preserve"> 634-636</t>
  </si>
  <si>
    <t>621-633, 637-641, 661-673, 678</t>
  </si>
  <si>
    <t>531, 541, 542</t>
  </si>
  <si>
    <t>911, 999</t>
  </si>
  <si>
    <t>Norway (2010/11, age 15-64)</t>
  </si>
  <si>
    <t>110-114</t>
  </si>
  <si>
    <t>118, 119, 317</t>
  </si>
  <si>
    <t>310, 311</t>
  </si>
  <si>
    <t>313-314</t>
  </si>
  <si>
    <t>116, 117, 315</t>
  </si>
  <si>
    <t>210-230</t>
  </si>
  <si>
    <t>271, 272, 274, 270, 277</t>
  </si>
  <si>
    <t>240-246</t>
  </si>
  <si>
    <t>267, 268</t>
  </si>
  <si>
    <t>570-575, 577</t>
  </si>
  <si>
    <t>290-295</t>
  </si>
  <si>
    <t>231-237, 260-267, 269, 275, 276, 281</t>
  </si>
  <si>
    <t>412, 413</t>
  </si>
  <si>
    <t>115, 316, 420, 421</t>
  </si>
  <si>
    <t xml:space="preserve"> 273, 410, 411, 414, 415, 528</t>
  </si>
  <si>
    <t>510-518, 520, 521, 523</t>
  </si>
  <si>
    <t>530-540</t>
  </si>
  <si>
    <t>541-547</t>
  </si>
  <si>
    <t>566-569</t>
  </si>
  <si>
    <t>519, 522, 524-527, 529, 548-565, 590-666</t>
  </si>
  <si>
    <t>0, 950-953</t>
  </si>
  <si>
    <t>Finland (2009/10, age 15-64)</t>
  </si>
  <si>
    <t>111, 112, 121</t>
  </si>
  <si>
    <t>910, 921, 922</t>
  </si>
  <si>
    <t>200, 211, 212, 221</t>
  </si>
  <si>
    <t>129, 219</t>
  </si>
  <si>
    <t>311-315, 319, 321-324, 329, 331-334, 339, 341-343, 349, 351-354, 359, 371</t>
  </si>
  <si>
    <t>361-364, 369</t>
  </si>
  <si>
    <t>381-385, 389</t>
  </si>
  <si>
    <t>423-425</t>
  </si>
  <si>
    <t>411, 412, 419</t>
  </si>
  <si>
    <t>931, 936, 938, 939, 941, 942</t>
  </si>
  <si>
    <t>300, 421, 422, 426, 429</t>
  </si>
  <si>
    <t xml:space="preserve">011, 012 </t>
  </si>
  <si>
    <t>021, 022, 029</t>
  </si>
  <si>
    <t>013, 031, 032, 039, 901</t>
  </si>
  <si>
    <t>525, 611-617, 619, 623, 631</t>
  </si>
  <si>
    <t>431, 439, 514, 521-523, 529</t>
  </si>
  <si>
    <t>511-513, 515, 516, 519, 715, 723, 734</t>
  </si>
  <si>
    <t>821, 831</t>
  </si>
  <si>
    <t>524, 531-533, 539, 621, 622, 629, 711-714, 719, 721, 722, 729, 731-735, 739, 811-814, 819, 822, 832, 839, 992</t>
  </si>
  <si>
    <t>900, 943, 951, 952, 961, 971, 991, 995, 998, 999</t>
  </si>
  <si>
    <t>main and second job + activities related to employment</t>
  </si>
  <si>
    <t>travel to/from work.
Travel related to study</t>
  </si>
  <si>
    <t>school or university.
Free time study.</t>
  </si>
  <si>
    <t>homework</t>
  </si>
  <si>
    <t>food preparation + dish washing + cleaning dwelling + other household upkeep + laundry + ironing + gardening + walking the dog + tending to domestic animals + caring for pets + construction &amp; repair + other domestic work</t>
  </si>
  <si>
    <t>shopping &amp; services</t>
  </si>
  <si>
    <t>physical care &amp; supervision of a child + teaching, reading, talking to a child</t>
  </si>
  <si>
    <t>informal help to other households</t>
  </si>
  <si>
    <t>organisational work</t>
  </si>
  <si>
    <t>travel related to shopping + transporting a child + other domestic travel</t>
  </si>
  <si>
    <t>sleep</t>
  </si>
  <si>
    <t>eating</t>
  </si>
  <si>
    <t>other personal care + unspecified travel</t>
  </si>
  <si>
    <t>walking and hiking + other sports &amp; outdoor activities</t>
  </si>
  <si>
    <t>entertainment &amp; culture</t>
  </si>
  <si>
    <t xml:space="preserve">visits and feasts + other social life </t>
  </si>
  <si>
    <t>TV &amp; video + Radio &amp; music</t>
  </si>
  <si>
    <t>handicraft + resting + computer and video games + other computing + other hobbies &amp; games + reading books + other reading + unspecified leisure + travel related to leisure</t>
  </si>
  <si>
    <t>participatory activities</t>
  </si>
  <si>
    <t>unspecified time use</t>
  </si>
  <si>
    <t>Japan (2016, age 15-64)</t>
  </si>
  <si>
    <t>Work
Self education</t>
  </si>
  <si>
    <t>Commuting</t>
  </si>
  <si>
    <t>School work</t>
  </si>
  <si>
    <t>Housework</t>
  </si>
  <si>
    <t>Shopping</t>
  </si>
  <si>
    <t>Child care</t>
  </si>
  <si>
    <t>Caring or nursing</t>
  </si>
  <si>
    <t>Volunteer and social activities</t>
  </si>
  <si>
    <t>Sleep</t>
  </si>
  <si>
    <t>Meals</t>
  </si>
  <si>
    <t>Personal care.
Medical examination.</t>
  </si>
  <si>
    <t>Social life.</t>
  </si>
  <si>
    <t>Watching TV, listening to the radio, reading newspapers or magazines</t>
  </si>
  <si>
    <t>Rest and relaxation
Hobbies and amusements.</t>
  </si>
  <si>
    <t>Other activities.
Moving (excluding commuting)</t>
  </si>
  <si>
    <t>Spain (2009/10, age 15-64)</t>
  </si>
  <si>
    <t>910, 920</t>
  </si>
  <si>
    <t>200, 211, 221</t>
  </si>
  <si>
    <t>300-359, 371</t>
  </si>
  <si>
    <t>361-363, 369</t>
  </si>
  <si>
    <t>420-429</t>
  </si>
  <si>
    <t>930, 936, 938-940</t>
  </si>
  <si>
    <t xml:space="preserve"> 11, 12</t>
  </si>
  <si>
    <t>31, 39, 900</t>
  </si>
  <si>
    <t>520-529</t>
  </si>
  <si>
    <t>500-519</t>
  </si>
  <si>
    <t>820-839</t>
  </si>
  <si>
    <t>Mexico (2014, age 15-64)</t>
  </si>
  <si>
    <t>P5_3</t>
  </si>
  <si>
    <t>P5_4, P6_2_3</t>
  </si>
  <si>
    <t>P6_2_1</t>
  </si>
  <si>
    <t>P6_2</t>
  </si>
  <si>
    <t>P5_9</t>
  </si>
  <si>
    <t>P6_4_1-P6_4_4, P6_5_1-P6_5_5, P6_6_1-P6_6_5, P6_7_1-P6_7_4, P6_9_1- P6_9_3, P6_10_1- P6_10_7, P6_3_1- P6_3_9</t>
  </si>
  <si>
    <t>P6_8_1- P6_8_3</t>
  </si>
  <si>
    <t>P6_12_1-P6_12_3, P6_13_1- P6_13_4</t>
  </si>
  <si>
    <t>P6_14_1, P6_15_1- P6_15_2</t>
  </si>
  <si>
    <t>P6_16_1- P6_16_6</t>
  </si>
  <si>
    <t>P6_17_1-P6_17_2</t>
  </si>
  <si>
    <t>P6_10_1,  P6_13_1,  P6_13_5, P6_14_2, P6_14_3, P6_15_3, P6_4_5</t>
  </si>
  <si>
    <t>P6_1_1</t>
  </si>
  <si>
    <t>P6_1_2</t>
  </si>
  <si>
    <t>P6_1_3, P6_23_2</t>
  </si>
  <si>
    <t>P6_18</t>
  </si>
  <si>
    <t>P6_20</t>
  </si>
  <si>
    <t>P6_21_1,  P6_21_4</t>
  </si>
  <si>
    <t>P6_22_1, P6_22_2</t>
  </si>
  <si>
    <t>P6_19_1, P6_19_2,  P6_22_3, P6_22_4, P6_22_5</t>
  </si>
  <si>
    <t>P6_21_2, P6_21_3,  P6_23_1</t>
  </si>
  <si>
    <t>P6_23_3</t>
  </si>
  <si>
    <t>0501-0503</t>
  </si>
  <si>
    <t>1805,1806</t>
  </si>
  <si>
    <t>0601, 0602, 0604, 0699, 160103</t>
  </si>
  <si>
    <t>0603</t>
  </si>
  <si>
    <t>0504</t>
  </si>
  <si>
    <t>0599</t>
  </si>
  <si>
    <t>02, 1001, 100304, 1004, 1099, 160106, 160108, 160199, 1602, 1699</t>
  </si>
  <si>
    <t>07, 0801-0803, 0806-0808, 0899, 09, 160104</t>
  </si>
  <si>
    <t>0301-0303</t>
  </si>
  <si>
    <t>0304, 0305, 0399</t>
  </si>
  <si>
    <t>0401-0404</t>
  </si>
  <si>
    <t>15</t>
  </si>
  <si>
    <t>1802-1804, 1807, 1809, 181001, 1815</t>
  </si>
  <si>
    <t>0405, 0499</t>
  </si>
  <si>
    <t>0101</t>
  </si>
  <si>
    <t>0102-0105, 0199, 160105, 1801, 1808, 0804, 0805, 1811</t>
  </si>
  <si>
    <t>1301, 130301, 130401</t>
  </si>
  <si>
    <t>1204, 120504, 1302, 130302, 130399, 130402, 130499, 1399</t>
  </si>
  <si>
    <t>1201, 1202, 120501, 120502, 160101, 160102</t>
  </si>
  <si>
    <t>120303-120305</t>
  </si>
  <si>
    <t>120301, 120302, 120306-120313, 120399, 120503, 120599, 1299, 1812, 1813</t>
  </si>
  <si>
    <t>1002, 100305, 100399, 14, 181002, 181099, 1814</t>
  </si>
  <si>
    <t>1816, 1818, 1899, 50</t>
  </si>
  <si>
    <t>31-45, 47, 49-55, 89-91, 93-95</t>
  </si>
  <si>
    <t>56-67, 112-124</t>
  </si>
  <si>
    <t>69-73, 75-85, 88, 96, 97, 100-105, 108-111</t>
  </si>
  <si>
    <t>86, 92, 98, 106, 107</t>
  </si>
  <si>
    <t>46, 74, 87, 99</t>
  </si>
  <si>
    <t>125-180, 196-201</t>
  </si>
  <si>
    <t>181-190, 195</t>
  </si>
  <si>
    <t>230-252</t>
  </si>
  <si>
    <t>253-261</t>
  </si>
  <si>
    <t>273, 274</t>
  </si>
  <si>
    <t>262-270</t>
  </si>
  <si>
    <t>202-214, 287-304</t>
  </si>
  <si>
    <t>271, 272, 275</t>
  </si>
  <si>
    <t>01-07.</t>
  </si>
  <si>
    <t>10, 15-30, 191-194</t>
  </si>
  <si>
    <t>325-335, 340, 341, 387, 392</t>
  </si>
  <si>
    <t>276, 279, 306, 318</t>
  </si>
  <si>
    <t>216-229, 280-286</t>
  </si>
  <si>
    <t>371-376</t>
  </si>
  <si>
    <t>8, 9, 319-324, 336-339, 342-370, 378-386, 393-412, 417</t>
  </si>
  <si>
    <t>277, 278</t>
  </si>
  <si>
    <t>414, 415, 418-426</t>
  </si>
  <si>
    <t>Austria (2008/09, age 15-64)</t>
  </si>
  <si>
    <t>Excursions, trips and other activities' specified and not related to entertainment / culture.
Rest, pause, do nothing.
Artistic-expressive activities (painting, sculpture, photography, video, music, theater, cinema, prose and poetry).
Collections.
Listen to a fairy tale (for respondents up to 17 years).
Other specified and non-specific pastimes.
Computer science, programming.
Access to information via the computer: Internet, CD-rom, DVD.
Other specified and unspecified uses of the pc.
Playing alone, games of chance.
Playing with others, games of society.
Computer games, video games.
Games with animals.
Creative, artistic children's games: coloring, drawing, writing, etc. (for respondents up to 17 years).
Children's movement games: running, playing with the ball, the bicycle, the tricycle, etc. (for respondents up to 17 years).
Other specified and unspecified games.
Reading of newspapers.
Reading periodical magazines.
Reading books.
Read comics, magazines, for children (for respondents up to 17 years).
Other specified and unspecified readings.
Movements related to social life.
Movements linked to other activities of one's free time.
Displacements for leisure.</t>
  </si>
  <si>
    <t>15 and more</t>
  </si>
  <si>
    <t>Belgium*</t>
  </si>
  <si>
    <t>Greece*</t>
  </si>
  <si>
    <t>Poland*</t>
  </si>
  <si>
    <t>Country</t>
  </si>
  <si>
    <t>Survey year</t>
  </si>
  <si>
    <t>Age of reference</t>
  </si>
  <si>
    <t>To walk, to walk, to look at the shop windows, to make excursions on foot.
Jogging, running.
Cycling, skiing, skating.
Ball games.
Gymnastics, fitness.
Water sports, water sports.
Classical, modern dance, jazz, etc. (as a sport).
Other specified and unspecified sports.
Hunting and fishing.</t>
  </si>
  <si>
    <r>
      <rPr>
        <i/>
        <u/>
        <sz val="10"/>
        <color theme="1"/>
        <rFont val="Arial Narrow"/>
        <family val="2"/>
      </rPr>
      <t>Notes:</t>
    </r>
    <r>
      <rPr>
        <sz val="10"/>
        <color theme="1"/>
        <rFont val="Arial Narrow"/>
        <family val="2"/>
      </rPr>
      <t xml:space="preserve"> Activity </t>
    </r>
    <r>
      <rPr>
        <i/>
        <sz val="10"/>
        <color theme="1"/>
        <rFont val="Arial Narrow"/>
        <family val="2"/>
      </rPr>
      <t>4.4</t>
    </r>
    <r>
      <rPr>
        <sz val="10"/>
        <color theme="1"/>
        <rFont val="Arial Narrow"/>
        <family val="2"/>
      </rPr>
      <t xml:space="preserve"> </t>
    </r>
    <r>
      <rPr>
        <i/>
        <sz val="10"/>
        <color theme="1"/>
        <rFont val="Arial Narrow"/>
        <family val="2"/>
      </rPr>
      <t xml:space="preserve">TV or radio at home </t>
    </r>
    <r>
      <rPr>
        <sz val="10"/>
        <color theme="1"/>
        <rFont val="Arial Narrow"/>
        <family val="2"/>
      </rPr>
      <t xml:space="preserve">also includes reading </t>
    </r>
    <r>
      <rPr>
        <i/>
        <sz val="10"/>
        <color theme="1"/>
        <rFont val="Arial Narrow"/>
        <family val="2"/>
      </rPr>
      <t>newspaper or magazines.</t>
    </r>
    <r>
      <rPr>
        <sz val="10"/>
        <color theme="1"/>
        <rFont val="Arial Narrow"/>
        <family val="2"/>
      </rPr>
      <t xml:space="preserve">Activity </t>
    </r>
    <r>
      <rPr>
        <i/>
        <sz val="10"/>
        <color theme="1"/>
        <rFont val="Arial Narrow"/>
        <family val="2"/>
      </rPr>
      <t>5.2 Other</t>
    </r>
    <r>
      <rPr>
        <sz val="10"/>
        <color theme="1"/>
        <rFont val="Arial Narrow"/>
        <family val="2"/>
      </rPr>
      <t xml:space="preserve"> also includes all transport time (except commuting to work), which is 30 minutes for all the population (15-64), 28 minutes for men (15-64), and 33 minutes for women (15-64). </t>
    </r>
  </si>
  <si>
    <t xml:space="preserve">OECD </t>
  </si>
  <si>
    <t>Gender data portal</t>
  </si>
  <si>
    <t>Time use across the world</t>
  </si>
  <si>
    <t>Average minutes spent in different activities (both weekdays and weekends)</t>
  </si>
  <si>
    <t>Click here</t>
  </si>
  <si>
    <t xml:space="preserve"> Activity categories</t>
  </si>
  <si>
    <t>Australia*</t>
  </si>
  <si>
    <t xml:space="preserve">The * denotes that time use estimates for Australia are not fully comparable, due to difference in the age of reference. </t>
  </si>
  <si>
    <t>Denmark</t>
  </si>
  <si>
    <t>Estonia</t>
  </si>
  <si>
    <t>Ireland</t>
  </si>
  <si>
    <t>15-74</t>
  </si>
  <si>
    <t>Korea</t>
  </si>
  <si>
    <t>Netherlands</t>
  </si>
  <si>
    <t>New Zealand</t>
  </si>
  <si>
    <t>Portugal</t>
  </si>
  <si>
    <t>Slovenia</t>
  </si>
  <si>
    <t>2000/01</t>
  </si>
  <si>
    <t>..</t>
  </si>
  <si>
    <t>Hungary*</t>
  </si>
  <si>
    <t>A. work-related activities</t>
  </si>
  <si>
    <t>main job + other job + unpaid work in family business or farm + work breaks + job search + job related training + other</t>
  </si>
  <si>
    <t>associated travel (employment &amp; education)</t>
  </si>
  <si>
    <t>attendance educational courses + breaks + other + attendance at recreational courses</t>
  </si>
  <si>
    <t>homework/study/research</t>
  </si>
  <si>
    <t>B. unpaid activities</t>
  </si>
  <si>
    <t>food/drink preparation + laundry + other housework + grounds/animal care + home maintenance + household management + other</t>
  </si>
  <si>
    <t>purchasing goods &amp; services</t>
  </si>
  <si>
    <t>childcare + caring for adults</t>
  </si>
  <si>
    <t>voluntary work</t>
  </si>
  <si>
    <t>associated travel (housework + childcare + shopping + volunteering)</t>
  </si>
  <si>
    <t>sleeping + sleeplessness</t>
  </si>
  <si>
    <t>eating/drinking</t>
  </si>
  <si>
    <t>personal hygiene + healtcare + associated travel</t>
  </si>
  <si>
    <t>sport &amp; outdoor activities</t>
  </si>
  <si>
    <t>visiting entertainment</t>
  </si>
  <si>
    <t>socialising + negative social activities</t>
  </si>
  <si>
    <t>audio/visual media</t>
  </si>
  <si>
    <t>associated travel (leisure) + recreation &amp; leisure + games/hobbies/arts/crafts + other free time + talking &amp; writing/reading own correspondance + travel</t>
  </si>
  <si>
    <t>religious activities</t>
  </si>
  <si>
    <t>unspecified</t>
  </si>
  <si>
    <t>100-139</t>
  </si>
  <si>
    <t>911-922</t>
  </si>
  <si>
    <t>200 + 210 + 211 + 221</t>
  </si>
  <si>
    <t>212 + 219</t>
  </si>
  <si>
    <t>300-359 + 370 + 620-629</t>
  </si>
  <si>
    <t>360-369</t>
  </si>
  <si>
    <t>380-391</t>
  </si>
  <si>
    <t>400-419</t>
  </si>
  <si>
    <t>931-942</t>
  </si>
  <si>
    <t>10 + 11 + 12</t>
  </si>
  <si>
    <t>30 + 31 + 39 + 901</t>
  </si>
  <si>
    <t>600-619 + 631 + 982</t>
  </si>
  <si>
    <t>821-832</t>
  </si>
  <si>
    <t>531 + 700-819 + 951-981 + 998</t>
  </si>
  <si>
    <t>430-439 + 943</t>
  </si>
  <si>
    <t>900 + 995 + 999</t>
  </si>
  <si>
    <t>1/2 travel</t>
  </si>
  <si>
    <t>study</t>
  </si>
  <si>
    <t>B. household activities</t>
  </si>
  <si>
    <t>personal care</t>
  </si>
  <si>
    <t>religious activity</t>
  </si>
  <si>
    <t>paid employment + 1/2 breaks from work or study</t>
  </si>
  <si>
    <t>study, education + 1/2 breaks from work or study</t>
  </si>
  <si>
    <t>cooking + cleaning + house repairs</t>
  </si>
  <si>
    <t>shopping, messages/errands &amp; appointments</t>
  </si>
  <si>
    <t>childcare + playing and talking with children + caring for adults</t>
  </si>
  <si>
    <t>voluntary activity</t>
  </si>
  <si>
    <t>eating/drinking/having a meal</t>
  </si>
  <si>
    <t>playing sports, exercise and outdoor activity</t>
  </si>
  <si>
    <t>eating out/going to the pub + going out</t>
  </si>
  <si>
    <t>spending time/chatting with family, friends, neighbours + phoning/texting family, friends, neighbours</t>
  </si>
  <si>
    <t>watching TV</t>
  </si>
  <si>
    <t>resting/relaxing + reading &amp; listening music + computer/internet for personal us + hobbies and other leisure activities</t>
  </si>
  <si>
    <t>no activity</t>
  </si>
  <si>
    <t>work for pay/profit + education in work time + job search activities + other labour force activity</t>
  </si>
  <si>
    <t>travel associated with labour force activity &amp; education</t>
  </si>
  <si>
    <t>formal education + work-related training not in work time + informal education + other education</t>
  </si>
  <si>
    <t>food/drink preparation &amp; clean up + indoor cleaning &amp; laundry + grounds maintenance + home maintenance + household administration + production of household goods + gathering and collecting food for household consumption</t>
  </si>
  <si>
    <t>physical care + available for care + playing + teaching + helping with educational activities + other caring</t>
  </si>
  <si>
    <t>informal unpaid work</t>
  </si>
  <si>
    <t>formal unpaid work</t>
  </si>
  <si>
    <t>travel associated with household work + caregiving for household members + purchasing goods &amp; services</t>
  </si>
  <si>
    <t>hygiene + private activities + personal medical care + travel + other</t>
  </si>
  <si>
    <t>playing organised sport + exercise + taking part in performing arts</t>
  </si>
  <si>
    <t>social entertainment</t>
  </si>
  <si>
    <t>attending weddings, funerals and other</t>
  </si>
  <si>
    <t>watching TV/video + listening music/radio</t>
  </si>
  <si>
    <t xml:space="preserve">hobbies &amp; games + gambling + travel associated with sports &amp; hobbies + pleasure drives/cruises + reading + accessing internet + thinking + smoking + travel associated with mass media &amp; free time + other mass media &amp; free time </t>
  </si>
  <si>
    <t>religious practice + maori events + civic responsability + meetings + travel + other</t>
  </si>
  <si>
    <t>filling in time use diary + residual</t>
  </si>
  <si>
    <t>professional work</t>
  </si>
  <si>
    <t>travel from/to employment</t>
  </si>
  <si>
    <t>classes + travel as part of study</t>
  </si>
  <si>
    <t>food preparation &amp; additional activities + household upkeep + preparation &amp; treatment of clothing &amp; footwear + gardening &amp; pet care + construction &amp; repairs + household management</t>
  </si>
  <si>
    <t>childcare + care &amp; assistance for adult family</t>
  </si>
  <si>
    <t>other civil activities &amp; volunteering</t>
  </si>
  <si>
    <t>sleep + nap</t>
  </si>
  <si>
    <t>personal hygiene + personal services + other personal care</t>
  </si>
  <si>
    <t>entertainment &amp; culture + passive recreation + 1/2 other social life &amp; entertainment</t>
  </si>
  <si>
    <t>social life + 1/2 other social life &amp; entertainment</t>
  </si>
  <si>
    <t>TV &amp; video + music + 1/2 other reading &amp; audovisual</t>
  </si>
  <si>
    <t>hobbies &amp; games + reading + 1/2 other reading &amp; audovisual + travel as a goal</t>
  </si>
  <si>
    <t>civil activities</t>
  </si>
  <si>
    <t>other travelling + unspecified activities</t>
  </si>
  <si>
    <t>travel related to housework</t>
  </si>
  <si>
    <t>other homework</t>
  </si>
  <si>
    <t>meals</t>
  </si>
  <si>
    <t>socialising</t>
  </si>
  <si>
    <t>tv radio</t>
  </si>
  <si>
    <t>Denmark (2001, age 15-64)</t>
  </si>
  <si>
    <t>Ireland (2005, age 15-64)</t>
  </si>
  <si>
    <t>New Zealand (2009/10, age 15-64)</t>
  </si>
  <si>
    <t>Portugal (1999, age 15-64)</t>
  </si>
  <si>
    <t>India</t>
  </si>
  <si>
    <t>South Africa</t>
  </si>
  <si>
    <t xml:space="preserve">The * denotes that time use estimates for China are not fully comparable, due to difference in the age of reference. </t>
  </si>
  <si>
    <t>China*</t>
  </si>
  <si>
    <t>1 (except 180) + 2 (except 280) + 3 (except 380) + 740</t>
  </si>
  <si>
    <t>180 + 280 + 380 + 780</t>
  </si>
  <si>
    <t>710 + 730 + 790</t>
  </si>
  <si>
    <t>410-430 + 450-470 + 490-491</t>
  </si>
  <si>
    <t>440-448</t>
  </si>
  <si>
    <t>671-674</t>
  </si>
  <si>
    <t>480 + 610-630 + 690</t>
  </si>
  <si>
    <t>30-48 + 80 + 90</t>
  </si>
  <si>
    <t>810 + 870</t>
  </si>
  <si>
    <t>831-833</t>
  </si>
  <si>
    <t>920 + 930</t>
  </si>
  <si>
    <t>840 + 860 + 880 + 890 + 910 + 940-990 + 50</t>
  </si>
  <si>
    <t>650-660 + 820 + 60</t>
  </si>
  <si>
    <t>I + II + III (except for 119 + 129 + 139 + 149 + 159 + 169 + 219 + 229 + 319 + 329) + 751</t>
  </si>
  <si>
    <t>119 + 129 + 139 + 149 + 159 + 169 + 219 + 229 + 319 + 329 + 791 + 892</t>
  </si>
  <si>
    <t>711 + 731 + 741 + 761 + 771</t>
  </si>
  <si>
    <t>721 + 781</t>
  </si>
  <si>
    <t>411 + 421 + 422 + 431 + 451 + 461 + 471 + 491</t>
  </si>
  <si>
    <t>511 + 521 + 531 + 541 + 551 + 561 + 562 + 591</t>
  </si>
  <si>
    <t>581 + 671</t>
  </si>
  <si>
    <t>611 + 621 + 631 + 641 + 681</t>
  </si>
  <si>
    <t>481 + 571 + 572 + 691</t>
  </si>
  <si>
    <t>911 + 982</t>
  </si>
  <si>
    <t>921 + 922</t>
  </si>
  <si>
    <t>931 + 941 + 942 + 981 + 991</t>
  </si>
  <si>
    <t>822 + 932</t>
  </si>
  <si>
    <t>811 + 813 + 832</t>
  </si>
  <si>
    <t>814 + 951</t>
  </si>
  <si>
    <t>852 + 853</t>
  </si>
  <si>
    <t>821 + 831 + 841 + 851 + 861 + 862 + 863 + 871 + 891 + 961</t>
  </si>
  <si>
    <t>651 + 661 + 812 + 971</t>
  </si>
  <si>
    <t>employment activities + family business + unclassified paid work</t>
  </si>
  <si>
    <t>travel related to paid work + travel related to learning &amp; training</t>
  </si>
  <si>
    <t>learning &amp; training</t>
  </si>
  <si>
    <t>preparing food &amp; clean-up + cleaning + laundry + pet care + repair &amp; maintenance + household management + unclassified housework + unclassified unpaid work</t>
  </si>
  <si>
    <t>purchase of goods &amp; services</t>
  </si>
  <si>
    <t>care of family members</t>
  </si>
  <si>
    <t>care of non-family members</t>
  </si>
  <si>
    <t>community services &amp; public service activities</t>
  </si>
  <si>
    <t>travel related to unpaid work</t>
  </si>
  <si>
    <t>health activities + travel + unclassified personal activities</t>
  </si>
  <si>
    <t>go out to visit</t>
  </si>
  <si>
    <t>social interaction</t>
  </si>
  <si>
    <t>watching TV + listening to the radio</t>
  </si>
  <si>
    <t>reading book + internet + card games + travel + smoking</t>
  </si>
  <si>
    <t>unclassified individual activities</t>
  </si>
  <si>
    <t xml:space="preserve"> </t>
  </si>
  <si>
    <r>
      <rPr>
        <i/>
        <u/>
        <sz val="10"/>
        <color theme="1"/>
        <rFont val="Arial Narrow"/>
        <family val="2"/>
      </rPr>
      <t>Notes</t>
    </r>
    <r>
      <rPr>
        <sz val="10"/>
        <color theme="1"/>
        <rFont val="Arial Narrow"/>
        <family val="2"/>
      </rPr>
      <t>All travel is grouped under "other travelling", except for "travel as part of study" (put under 1.3), "travel from/to employment" (put under 1.2), "travel as a goal" (put under 4.5) As a result, all broad categories (1-4) are underreported in comparison with other countries. There is no category "volunteering", only the group "unclassified" in "civil activities &amp; volunteering" - which according to the manual should contain "work for organisations"</t>
    </r>
  </si>
  <si>
    <r>
      <rPr>
        <i/>
        <u/>
        <sz val="10"/>
        <color theme="1"/>
        <rFont val="Arial Narrow"/>
        <family val="2"/>
      </rPr>
      <t xml:space="preserve">Notes: </t>
    </r>
    <r>
      <rPr>
        <sz val="10"/>
        <color theme="1"/>
        <rFont val="Arial Narrow"/>
        <family val="2"/>
      </rPr>
      <t xml:space="preserve">There are only 26 pre-coded categories for 15 minutes time-slots. This makes </t>
    </r>
  </si>
  <si>
    <t>Australia* (2006, age 15 and plus)</t>
  </si>
  <si>
    <r>
      <rPr>
        <i/>
        <u/>
        <sz val="10"/>
        <color theme="1"/>
        <rFont val="Arial Narrow"/>
        <family val="2"/>
      </rPr>
      <t xml:space="preserve">Notes: </t>
    </r>
    <r>
      <rPr>
        <sz val="10"/>
        <color theme="1"/>
        <rFont val="Arial Narrow"/>
        <family val="2"/>
      </rPr>
      <t xml:space="preserve">There is no category "volunteering", only "community services &amp; public service activities.
The * denotes that time use estimates for China are not fully comparable, due to difference in the age of reference. </t>
    </r>
  </si>
  <si>
    <t>China* (2008, age 15-74)</t>
  </si>
  <si>
    <t>South Africa (2010, 15-64)</t>
  </si>
  <si>
    <t>Care for parents is considered to be "care for household members".  In the Korean TUS there is no distinction between care for hh members vs. non-hh members.  If the parents don't live in the hh, then this type of care would be considered as "care for non-hh members" in other countries!</t>
  </si>
  <si>
    <t>113, 114, 150, 790, 188, 788</t>
  </si>
  <si>
    <t xml:space="preserve">441, 448, 460, 470, 490, 491, 561, 562 , 590, 610, 615, 620, 674, 690 , 488 , 588
</t>
  </si>
  <si>
    <t>Travel related to household care. 
Travel related to shopping. 
Travel related to services. 
Travel escorting a child other than education. 
Travel escorting an adult other than education. 
Travel related to organisational work. 
Travel related to voluntary work and meetings. 
Travel related to informal help to other households.
Unspecified organisational work.  
Work for an organisation.  
Other specified organisational work.</t>
  </si>
  <si>
    <t>Voluntary and organisational work.</t>
  </si>
  <si>
    <t>1998/99</t>
  </si>
  <si>
    <t>India (1998/99, age 15-64)</t>
  </si>
  <si>
    <t>Transport to/from work place or school</t>
  </si>
  <si>
    <t>transport related to housework</t>
  </si>
  <si>
    <t>Self development or leisure and special interest classes. 
Arts and hobbies &gt; Drawing, painting, crafting, playing an instrument, dancing, collecting, knitting, photography, board and card games, gambling. 
Leisure Activity &gt; Walking, pleasure driving, birdwatching. 
Reading &gt; Online or paper version books, periodicals, newspaper, letters. 
Writing &gt; Letters, cards, books, poems. 
Use of technology &gt; General computer use, video games, Internet, art or music production.
Transport related to leisure.</t>
  </si>
  <si>
    <t>111, 121</t>
  </si>
  <si>
    <t>380-389</t>
  </si>
  <si>
    <t>391-399</t>
  </si>
  <si>
    <t>300, 421, 422, 429</t>
  </si>
  <si>
    <t>611-619</t>
  </si>
  <si>
    <t>431, 521-523, 525, 529</t>
  </si>
  <si>
    <t>511-519, 713</t>
  </si>
  <si>
    <t>524, 531, 621, 631, 711, 712, 719, 721-819, 950, 960</t>
  </si>
  <si>
    <t>432, 439</t>
  </si>
  <si>
    <t>900, 990, 995-999</t>
  </si>
  <si>
    <t>see notes</t>
  </si>
  <si>
    <t>511, 512, 521,  522, 531, 532</t>
  </si>
  <si>
    <t>540, 550</t>
  </si>
  <si>
    <t>Sweden</t>
  </si>
  <si>
    <t>Turkey</t>
  </si>
  <si>
    <t>Please visit the OECD Gender Data Portal on www.oecd.org/gender for more indicators on gender</t>
  </si>
  <si>
    <t>20-64</t>
  </si>
  <si>
    <t>82, 83</t>
  </si>
  <si>
    <t>31, 321, 322, 329</t>
  </si>
  <si>
    <t>41, 42, 43, 44, 45, 46, 49</t>
    <phoneticPr fontId="0" type="noConversion"/>
  </si>
  <si>
    <t>51, 52, 53, 54, 55, 56, 57</t>
    <phoneticPr fontId="0" type="noConversion"/>
  </si>
  <si>
    <t>84, 85, 87</t>
  </si>
  <si>
    <t>13, 19, 81</t>
  </si>
  <si>
    <t>71, 76</t>
    <phoneticPr fontId="0" type="noConversion"/>
  </si>
  <si>
    <t>724, 725, 726, 727</t>
    <phoneticPr fontId="0" type="noConversion"/>
  </si>
  <si>
    <t>721, 722, 723, 728, 729, 79, 88</t>
  </si>
  <si>
    <t>73, 61</t>
  </si>
  <si>
    <t>91, 891</t>
  </si>
  <si>
    <t>1100-1120; 1190; 1200</t>
  </si>
  <si>
    <t>9100; 9200</t>
  </si>
  <si>
    <t>2000-2110; 2122; 2130</t>
  </si>
  <si>
    <t>1130; 2120; 2121; 2123; 2200; 2210; 2290</t>
  </si>
  <si>
    <t>1000; 1290; 2190</t>
  </si>
  <si>
    <t>3111-3600; 3710-3712</t>
  </si>
  <si>
    <t>3610-3630; 3639; 3690; 3713-3716</t>
  </si>
  <si>
    <t>3800-3890</t>
  </si>
  <si>
    <t>3910-3990</t>
  </si>
  <si>
    <t>4113; 4122; 4210-4290</t>
  </si>
  <si>
    <t>4000-4112</t>
  </si>
  <si>
    <t>9360-9400</t>
  </si>
  <si>
    <t>3000; 3719</t>
  </si>
  <si>
    <t>0110; 0130; 0190</t>
  </si>
  <si>
    <t>0200-0300; 1210</t>
  </si>
  <si>
    <t>0120; 0310-0390; 3631; 3632</t>
  </si>
  <si>
    <t>6000-6310</t>
  </si>
  <si>
    <t>5200-5259; 5261; 5263; 5265; 5290</t>
  </si>
  <si>
    <t>5000-5190; 7230-7239</t>
  </si>
  <si>
    <t>7222; 7223; 7252; 7253; 8210-8320</t>
  </si>
  <si>
    <t xml:space="preserve"> 2220; 3633; 5191; 5260; 5262; 5264; 5266; 5269; 5310; 7000-7221; 7224; 7229; 7250; 7251; 7254-8190; 9500; 9600;</t>
  </si>
  <si>
    <t>4117; 4300-4390</t>
  </si>
  <si>
    <t>9000; 9800-9990</t>
  </si>
  <si>
    <t xml:space="preserve">Working time in main and second job (including short breaks, lunch breaks) </t>
  </si>
  <si>
    <t>travel to/from work; travel study</t>
  </si>
  <si>
    <t>housekeeping; maintenance</t>
  </si>
  <si>
    <t>Shopping/purchases</t>
  </si>
  <si>
    <t>caring for children</t>
  </si>
  <si>
    <t xml:space="preserve"> caring for others</t>
  </si>
  <si>
    <t>sleeping; nap</t>
  </si>
  <si>
    <t>sickness; personal hygiene; saune/solarium; otherpersonal care; travel for personal care</t>
  </si>
  <si>
    <t>association; entertainment</t>
  </si>
  <si>
    <t>reading; hobbies; other free time; travel related to free time</t>
  </si>
  <si>
    <t>other</t>
  </si>
  <si>
    <t>Sweden (2010, age 15-64)</t>
  </si>
  <si>
    <t>111-129</t>
  </si>
  <si>
    <t>910-920</t>
  </si>
  <si>
    <t>212-221</t>
  </si>
  <si>
    <t>311-359; 371</t>
  </si>
  <si>
    <t>361-369</t>
  </si>
  <si>
    <t>381-389; 423</t>
  </si>
  <si>
    <t>424-425</t>
  </si>
  <si>
    <t>411-423; 429</t>
  </si>
  <si>
    <t>936-940</t>
  </si>
  <si>
    <t>31-39; 12</t>
  </si>
  <si>
    <t>611-631</t>
  </si>
  <si>
    <t>521-529</t>
  </si>
  <si>
    <t>511-519</t>
  </si>
  <si>
    <t>821-831; 950-690; 531; 998</t>
  </si>
  <si>
    <t>711-819</t>
  </si>
  <si>
    <t>431-439</t>
  </si>
  <si>
    <t>980-995; 999</t>
  </si>
  <si>
    <t>Korea (2014, age 15-64)</t>
  </si>
  <si>
    <t>Netherlands (2016 age 15-64)</t>
  </si>
  <si>
    <t>Turkey (2014/15, age 15-64e)</t>
  </si>
  <si>
    <t>USA (2017, age 15-64)</t>
  </si>
  <si>
    <r>
      <rPr>
        <i/>
        <u/>
        <sz val="10"/>
        <color theme="1"/>
        <rFont val="Arial Narrow"/>
        <family val="2"/>
      </rPr>
      <t>Notes:</t>
    </r>
    <r>
      <rPr>
        <sz val="10"/>
        <color theme="1"/>
        <rFont val="Arial Narrow"/>
        <family val="2"/>
      </rPr>
      <t xml:space="preserve">Estimates are obtained for pre-defined tabulations: the level of aggregation of the tabulation makes the correspondence with the OECD classification less precise. 
</t>
    </r>
  </si>
  <si>
    <t>Luxembourg*</t>
  </si>
  <si>
    <t>The * denotes that time use estimates for individuals aged 15-64 are the weighted average of time use estimates for age brackets 15-19, 20-24, 25-44, 45-64. For each age bracket, time use estimates are weighed by the share of population in that bracket, based on Eurostat population database.</t>
  </si>
  <si>
    <t>Lithuania* **</t>
  </si>
  <si>
    <t>Luxembourg *</t>
  </si>
  <si>
    <t>HETUS Activity Categories (Belgium, Estonia, Greece, Hungary, Latvia, Lithuania, Luxembourg, Poland, Slovenia)</t>
  </si>
  <si>
    <t>The * denotes that time use estimates for Lithuania are not fully comparable, due to difference in the age of reference. 
The ** denotes that time use estimates for individuals aged 20-64 are the weighted average of time use estimates for age brackets 20-24, 25-44, 45-64. For each age bracket, time use estimates are weighed by the share of population in that bracket, based on Eurostat population database.</t>
  </si>
  <si>
    <t xml:space="preserve">For Belgium, Greece, Hungary, Lithuania, Luxembourg, and Poland, time use estimates for individuals aged 15-64 (20-64 for Lithuania) are the weighted average of time use estimates for age brackets 15-19, 20-24, 25-44, 45-64. For each age bracket, time use estimates are weighed by the share of population in that bracket, based on Eurostat population database (note that data for people aged 15-19 are not available for Lithuania).
Data for Lithuania refer to persons aged 20-64 and therefore they are not fully comparable. </t>
  </si>
  <si>
    <t>TOTAL</t>
  </si>
  <si>
    <t>Average minutes spent in different activities (both weekdays and weekends), age 15-64</t>
  </si>
  <si>
    <t>MEN &amp; WOMEN</t>
  </si>
  <si>
    <t>Australia</t>
  </si>
  <si>
    <t>Belgium</t>
  </si>
  <si>
    <t xml:space="preserve">France </t>
  </si>
  <si>
    <t>Hungary</t>
  </si>
  <si>
    <t>Italy</t>
  </si>
  <si>
    <t>Norway</t>
  </si>
  <si>
    <t>Poland</t>
  </si>
  <si>
    <t>United Kingdom</t>
  </si>
  <si>
    <t>United States</t>
  </si>
  <si>
    <t>OECD 26</t>
  </si>
  <si>
    <t>China</t>
  </si>
  <si>
    <t>2008-09</t>
  </si>
  <si>
    <t>2009-2010</t>
  </si>
  <si>
    <t>2009-10</t>
  </si>
  <si>
    <t>2001-02</t>
  </si>
  <si>
    <t>1999-2000</t>
  </si>
  <si>
    <t>2008-9</t>
  </si>
  <si>
    <t>2005-06</t>
  </si>
  <si>
    <t>2003-04</t>
  </si>
  <si>
    <t>2000-01</t>
  </si>
  <si>
    <t>-</t>
  </si>
  <si>
    <t>na</t>
  </si>
  <si>
    <t xml:space="preserve">REFERENCE AGE: </t>
  </si>
  <si>
    <t>15+ !!</t>
  </si>
  <si>
    <t>15-74 !!</t>
  </si>
  <si>
    <t>25-64</t>
  </si>
  <si>
    <t>Provisional. see note in sheet 'Activity Category'</t>
  </si>
  <si>
    <t>Note: OECD estimates based on national time use surveys. Methodological documentation on national time-use surveys used for the estimates is in Miranda V. (2011) "Cooking, Caring and Volunteering: Unpaid Work Around the World", Miranda, V. (2011), "Cookin</t>
  </si>
  <si>
    <t>Data are normalized to 1440 minutes per day. In other words, for those countries for which the time use does not sum up to 1440 minutes, the missing minutes are equally distributed across all activities</t>
  </si>
  <si>
    <t>MEN</t>
  </si>
  <si>
    <t>Average minutes spent per day in different activities (both weekdays and weekends) - MEN aged 15-64</t>
  </si>
  <si>
    <t>OECD Codes</t>
  </si>
  <si>
    <t>OECD Activity categories</t>
  </si>
  <si>
    <t xml:space="preserve">United Kingdom </t>
  </si>
  <si>
    <t>REFERENCE AGE:</t>
  </si>
  <si>
    <t>WOMEN</t>
  </si>
  <si>
    <t>Average minutes spent per day in different activities (both weekends and weekdays) - WOMEN Aged 15-64</t>
  </si>
  <si>
    <t>1999/2000</t>
  </si>
  <si>
    <t>2005/06</t>
  </si>
  <si>
    <t>10+ !!</t>
  </si>
  <si>
    <t>12+ !!</t>
  </si>
  <si>
    <t>25-64 ::</t>
  </si>
  <si>
    <t>(see note)</t>
  </si>
  <si>
    <t>(incl. In 1.1)</t>
  </si>
  <si>
    <t>Greece</t>
  </si>
  <si>
    <t>16-74, not normalized to 1440 minutes</t>
  </si>
  <si>
    <t xml:space="preserve">16-74, </t>
  </si>
  <si>
    <t>16-74</t>
  </si>
  <si>
    <t>Notes: Activity 4.4 TV or radio at home also includes reading newspaper or magazines.Activity 5.2 Other also includes all transport time (except commuting to work), which is 30 minutes for all the population (15-64), 28 minutes for men (15-64), and 33 minutes for women (15-64).</t>
  </si>
  <si>
    <t xml:space="preserve">Notes: Activity 5.2 Other includes also all transport time.The * denotes that time use estimates for Turkey are not fully comparable, due to difference in the age of reference. </t>
  </si>
  <si>
    <t xml:space="preserve">Notes: Activity 5.2 Other includes only all transport time (except commuting to work). The * denotes that time use estimates for Poland are not fully comparable, due to difference in the age of reference.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</si>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</sst>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41" formatCode="_(* #,##0_);_(* \(#,##0\);_(* &quot;-&quot;_);_(@_)"/>
    <numFmt numFmtId="44" formatCode="_(&quot;€&quot;* #,##0.00_);_(&quot;€&quot;* \(#,##0.00\);_(&quot;€&quot;* &quot;-&quot;??_);_(@_)"/>
    <numFmt numFmtId="43" formatCode="_(* #,##0.00_);_(* \(#,##0.00\);_(* &quot;-&quot;??_);_(@_)"/>
    <numFmt numFmtId="164" formatCode="&quot;£&quot;#,##0.00;\-&quot;£&quot;#,##0.00"/>
    <numFmt numFmtId="165" formatCode="_-* #,##0_-;\-* #,##0_-;_-* &quot;-&quot;_-;_-@_-"/>
    <numFmt numFmtId="166" formatCode="_-* #,##0.00_-;\-* #,##0.00_-;_-* &quot;-&quot;??_-;_-@_-"/>
    <numFmt numFmtId="167" formatCode="0.0"/>
    <numFmt numFmtId="168" formatCode="_-* #,##0.00\ _€_-;\-* #,##0.00\ _€_-;_-* &quot;-&quot;??\ _€_-;_-@_-"/>
    <numFmt numFmtId="169" formatCode="_(&quot;$&quot;* #,##0_);_(&quot;$&quot;* \(#,##0\);_(&quot;$&quot;* &quot;-&quot;_);_(@_)"/>
    <numFmt numFmtId="170" formatCode="_(&quot;$&quot;* #,##0.00_);_(&quot;$&quot;* \(#,##0.00\);_(&quot;$&quot;* &quot;-&quot;??_);_(@_)"/>
    <numFmt numFmtId="171" formatCode="&quot;On&quot;;&quot;On&quot;;&quot;Off&quot;"/>
    <numFmt numFmtId="172" formatCode="#\ ###\ ##0_-;\-#\ ###\ ##0_-;_-0_-;_-@_ "/>
    <numFmt numFmtId="173" formatCode="#,##0.0,_)"/>
    <numFmt numFmtId="174" formatCode="General_)"/>
    <numFmt numFmtId="175" formatCode="#,##0.0"/>
    <numFmt numFmtId="176" formatCode="#,##0.000"/>
    <numFmt numFmtId="177" formatCode="#,##0.00__;\-#,##0.00__;#,##0.00__;@__"/>
    <numFmt numFmtId="178" formatCode="&quot;$&quot;#,##0\ ;\(&quot;$&quot;#,##0\)"/>
    <numFmt numFmtId="179" formatCode="_ * #,##0.00_ ;_ * \-#,##0.00_ ;_ * &quot;-&quot;??_ ;_ @_ "/>
    <numFmt numFmtId="180" formatCode="&quot;$&quot;#,##0_);\(&quot;$&quot;#,##0.0\)"/>
    <numFmt numFmtId="181" formatCode="_-&quot;$&quot;* #,##0_-;\-&quot;$&quot;* #,##0_-;_-&quot;$&quot;* &quot;-&quot;_-;_-@_-"/>
    <numFmt numFmtId="182" formatCode="_-&quot;$&quot;* #,##0.00_-;\-&quot;$&quot;* #,##0.00_-;_-&quot;$&quot;* &quot;-&quot;??_-;_-@_-"/>
    <numFmt numFmtId="183" formatCode="#\ ##0_-;\-#\ ##0_-;_-0_-;_-@_ "/>
    <numFmt numFmtId="184" formatCode="0.00_)"/>
    <numFmt numFmtId="185" formatCode="#,###.00;\-#,###.00"/>
    <numFmt numFmtId="186" formatCode="#,##0.0_____)"/>
    <numFmt numFmtId="187" formatCode="##0.0"/>
    <numFmt numFmtId="188" formatCode="###,000"/>
    <numFmt numFmtId="189" formatCode="_-* #,##0.00\ _k_r_-;\-* #,##0.00\ _k_r_-;_-* &quot;-&quot;??\ _k_r_-;_-@_-"/>
  </numFmts>
  <fonts count="120">
    <font>
      <sz val="10"/>
      <color theme="1"/>
      <name val="Arial"/>
      <family val="2"/>
    </font>
    <font>
      <sz val="10"/>
      <color theme="1"/>
      <name val="Arial"/>
      <family val="2"/>
    </font>
    <font>
      <b/>
      <sz val="10"/>
      <color theme="1"/>
      <name val="Arial"/>
      <family val="2"/>
    </font>
    <font>
      <sz val="10"/>
      <color theme="0"/>
      <name val="Arial"/>
      <family val="2"/>
    </font>
    <font>
      <b/>
      <sz val="8"/>
      <color theme="1"/>
      <name val="Arial"/>
      <family val="2"/>
    </font>
    <font>
      <b/>
      <sz val="8"/>
      <color indexed="8"/>
      <name val="Arial"/>
      <family val="2"/>
    </font>
    <font>
      <sz val="8"/>
      <color indexed="8"/>
      <name val="Arial"/>
      <family val="2"/>
    </font>
    <font>
      <sz val="8"/>
      <name val="Arial"/>
      <family val="2"/>
    </font>
    <font>
      <sz val="8"/>
      <color theme="1"/>
      <name val="Arial"/>
      <family val="2"/>
    </font>
    <font>
      <i/>
      <u/>
      <sz val="8"/>
      <color theme="1"/>
      <name val="Arial"/>
      <family val="2"/>
    </font>
    <font>
      <i/>
      <sz val="8"/>
      <color theme="1"/>
      <name val="Arial"/>
      <family val="2"/>
    </font>
    <font>
      <sz val="10"/>
      <name val="Arial"/>
      <family val="2"/>
    </font>
    <font>
      <u/>
      <sz val="10"/>
      <color theme="10"/>
      <name val="Arial"/>
      <family val="2"/>
    </font>
    <font>
      <sz val="10"/>
      <name val="Arial"/>
      <family val="2"/>
    </font>
    <font>
      <sz val="10"/>
      <color indexed="8"/>
      <name val="Arial"/>
      <family val="2"/>
    </font>
    <font>
      <b/>
      <sz val="10"/>
      <color indexed="8"/>
      <name val="Times New Roman"/>
      <family val="1"/>
    </font>
    <font>
      <sz val="10"/>
      <name val="Times New Roman"/>
      <family val="1"/>
    </font>
    <font>
      <b/>
      <sz val="8"/>
      <name val="Arial"/>
      <family val="2"/>
    </font>
    <font>
      <sz val="10"/>
      <name val="Helvetica"/>
      <family val="2"/>
    </font>
    <font>
      <sz val="10"/>
      <name val="?? ??"/>
      <family val="1"/>
      <charset val="128"/>
    </font>
    <font>
      <u/>
      <sz val="10"/>
      <color indexed="12"/>
      <name val="Arial"/>
      <family val="2"/>
    </font>
    <font>
      <b/>
      <sz val="18"/>
      <color indexed="56"/>
      <name val="Cambria"/>
      <family val="2"/>
    </font>
    <font>
      <u/>
      <sz val="11"/>
      <color indexed="36"/>
      <name val="‚l‚r ‚oƒSƒVƒbƒN"/>
      <family val="3"/>
      <charset val="128"/>
    </font>
    <font>
      <sz val="11"/>
      <name val="‚l‚r ‚oƒSƒVƒbƒN"/>
      <family val="3"/>
      <charset val="128"/>
    </font>
    <font>
      <sz val="11"/>
      <color indexed="8"/>
      <name val="Calibri"/>
      <family val="2"/>
    </font>
    <font>
      <sz val="11"/>
      <color indexed="9"/>
      <name val="Calibri"/>
      <family val="2"/>
    </font>
    <font>
      <sz val="7.5"/>
      <name val="Century Schoolbook"/>
      <family val="1"/>
    </font>
    <font>
      <sz val="11"/>
      <color indexed="10"/>
      <name val="Calibri"/>
      <family val="2"/>
    </font>
    <font>
      <sz val="7"/>
      <name val="Arial"/>
      <family val="2"/>
    </font>
    <font>
      <b/>
      <sz val="8"/>
      <color indexed="8"/>
      <name val="MS Sans Serif"/>
      <family val="2"/>
    </font>
    <font>
      <sz val="11"/>
      <name val="µ¸¿ò"/>
      <charset val="129"/>
    </font>
    <font>
      <sz val="9"/>
      <color indexed="9"/>
      <name val="Times"/>
      <family val="1"/>
    </font>
    <font>
      <b/>
      <sz val="11"/>
      <color indexed="52"/>
      <name val="Calibri"/>
      <family val="2"/>
    </font>
    <font>
      <sz val="11"/>
      <color indexed="52"/>
      <name val="Calibri"/>
      <family val="2"/>
    </font>
    <font>
      <sz val="8"/>
      <color indexed="8"/>
      <name val="MS Sans Serif"/>
      <family val="2"/>
    </font>
    <font>
      <b/>
      <u/>
      <sz val="8.5"/>
      <color indexed="8"/>
      <name val="MS Sans Serif"/>
      <family val="2"/>
    </font>
    <font>
      <b/>
      <sz val="8.5"/>
      <color indexed="12"/>
      <name val="MS Sans Serif"/>
      <family val="2"/>
    </font>
    <font>
      <b/>
      <sz val="8"/>
      <color indexed="12"/>
      <name val="Arial"/>
      <family val="2"/>
    </font>
    <font>
      <sz val="11"/>
      <name val="??"/>
      <family val="3"/>
      <charset val="129"/>
    </font>
    <font>
      <sz val="9"/>
      <color indexed="8"/>
      <name val="Times"/>
      <family val="1"/>
    </font>
    <font>
      <sz val="9"/>
      <name val="Times"/>
      <family val="1"/>
    </font>
    <font>
      <sz val="12"/>
      <color indexed="24"/>
      <name val="Times New Roman"/>
      <family val="1"/>
    </font>
    <font>
      <b/>
      <sz val="9"/>
      <color indexed="9"/>
      <name val="Arial"/>
      <family val="2"/>
    </font>
    <font>
      <sz val="10"/>
      <color indexed="8"/>
      <name val="MS Sans Serif"/>
      <family val="2"/>
    </font>
    <font>
      <sz val="12"/>
      <color indexed="22"/>
      <name val="Arial"/>
      <family val="2"/>
    </font>
    <font>
      <sz val="8"/>
      <name val="Helvetica"/>
      <family val="2"/>
    </font>
    <font>
      <b/>
      <sz val="12"/>
      <color indexed="12"/>
      <name val="Bookman"/>
      <family val="1"/>
    </font>
    <font>
      <b/>
      <i/>
      <u/>
      <sz val="10"/>
      <color indexed="10"/>
      <name val="Bookman"/>
      <family val="1"/>
    </font>
    <font>
      <sz val="11"/>
      <color indexed="62"/>
      <name val="Calibri"/>
      <family val="2"/>
    </font>
    <font>
      <sz val="8.5"/>
      <color indexed="8"/>
      <name val="MS Sans Serif"/>
      <family val="2"/>
    </font>
    <font>
      <sz val="12"/>
      <name val="Arial CE"/>
      <family val="2"/>
      <charset val="238"/>
    </font>
    <font>
      <u/>
      <sz val="11"/>
      <color indexed="12"/>
      <name val="‚l‚r ‚oƒSƒVƒbƒN"/>
      <family val="3"/>
      <charset val="128"/>
    </font>
    <font>
      <vertAlign val="superscript"/>
      <sz val="11"/>
      <name val="Arial"/>
      <family val="2"/>
    </font>
    <font>
      <sz val="10"/>
      <color indexed="8"/>
      <name val="Arial"/>
      <family val="2"/>
      <charset val="238"/>
    </font>
    <font>
      <b/>
      <sz val="12"/>
      <name val="Arial"/>
      <family val="2"/>
    </font>
    <font>
      <b/>
      <sz val="18"/>
      <name val="Arial"/>
      <family val="2"/>
    </font>
    <font>
      <sz val="9"/>
      <name val="Times New Roman"/>
      <family val="1"/>
    </font>
    <font>
      <u/>
      <sz val="10"/>
      <color indexed="36"/>
      <name val="Arial"/>
      <family val="2"/>
    </font>
    <font>
      <sz val="11"/>
      <color indexed="20"/>
      <name val="Calibri"/>
      <family val="2"/>
    </font>
    <font>
      <b/>
      <sz val="10"/>
      <name val="Arial"/>
      <family val="2"/>
    </font>
    <font>
      <b/>
      <sz val="8.5"/>
      <color indexed="8"/>
      <name val="MS Sans Serif"/>
      <family val="2"/>
    </font>
    <font>
      <b/>
      <sz val="18"/>
      <color indexed="22"/>
      <name val="Arial"/>
      <family val="2"/>
    </font>
    <font>
      <b/>
      <sz val="12"/>
      <color indexed="22"/>
      <name val="Arial"/>
      <family val="2"/>
    </font>
    <font>
      <sz val="8"/>
      <name val="Arial"/>
      <family val="2"/>
      <charset val="238"/>
    </font>
    <font>
      <b/>
      <sz val="9"/>
      <name val="Arial"/>
      <family val="2"/>
    </font>
    <font>
      <sz val="26"/>
      <name val="Arial"/>
      <family val="2"/>
    </font>
    <font>
      <sz val="30"/>
      <name val="Arial"/>
      <family val="2"/>
    </font>
    <font>
      <sz val="48"/>
      <name val="Arial"/>
      <family val="2"/>
    </font>
    <font>
      <b/>
      <sz val="100"/>
      <name val="Arial"/>
      <family val="2"/>
    </font>
    <font>
      <sz val="11"/>
      <color indexed="60"/>
      <name val="Calibri"/>
      <family val="2"/>
    </font>
    <font>
      <b/>
      <i/>
      <sz val="16"/>
      <name val="Helv"/>
    </font>
    <font>
      <sz val="10"/>
      <name val="Courier New"/>
      <family val="3"/>
    </font>
    <font>
      <sz val="10"/>
      <name val="Times"/>
      <family val="1"/>
    </font>
    <font>
      <sz val="9"/>
      <name val="Arial"/>
      <family val="2"/>
    </font>
    <font>
      <sz val="10"/>
      <name val="MS Sans Serif"/>
      <family val="2"/>
    </font>
    <font>
      <sz val="10"/>
      <name val="Arial CE"/>
      <charset val="238"/>
    </font>
    <font>
      <sz val="10"/>
      <color indexed="8"/>
      <name val="Times"/>
      <family val="1"/>
    </font>
    <font>
      <sz val="9"/>
      <color indexed="8"/>
      <name val="Arial"/>
      <family val="2"/>
    </font>
    <font>
      <sz val="12"/>
      <name val="Arial CE"/>
      <charset val="238"/>
    </font>
    <font>
      <sz val="11"/>
      <name val="Courier"/>
      <family val="3"/>
    </font>
    <font>
      <b/>
      <u/>
      <sz val="10"/>
      <color indexed="8"/>
      <name val="MS Sans Serif"/>
      <family val="2"/>
    </font>
    <font>
      <sz val="7.5"/>
      <color indexed="8"/>
      <name val="MS Sans Serif"/>
      <family val="2"/>
    </font>
    <font>
      <sz val="11"/>
      <color indexed="17"/>
      <name val="Calibri"/>
      <family val="2"/>
    </font>
    <font>
      <b/>
      <sz val="11"/>
      <color indexed="63"/>
      <name val="Calibri"/>
      <family val="2"/>
    </font>
    <font>
      <i/>
      <sz val="10"/>
      <name val="Arial"/>
      <family val="2"/>
    </font>
    <font>
      <b/>
      <sz val="10"/>
      <color indexed="8"/>
      <name val="MS Sans Serif"/>
      <family val="2"/>
    </font>
    <font>
      <b/>
      <sz val="14"/>
      <name val="Helv"/>
    </font>
    <font>
      <b/>
      <sz val="12"/>
      <name val="Helv"/>
    </font>
    <font>
      <i/>
      <sz val="8"/>
      <name val="Tms Rmn"/>
    </font>
    <font>
      <i/>
      <sz val="11"/>
      <color indexed="23"/>
      <name val="Calibri"/>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1"/>
      <color indexed="8"/>
      <name val="Calibri"/>
      <family val="2"/>
      <charset val="238"/>
    </font>
    <font>
      <sz val="11"/>
      <color indexed="8"/>
      <name val="Czcionka tekstu podstawowego"/>
      <family val="2"/>
    </font>
    <font>
      <sz val="8"/>
      <color indexed="8"/>
      <name val="Calibri"/>
      <family val="2"/>
    </font>
    <font>
      <sz val="10"/>
      <color theme="1"/>
      <name val="Arial Mäori"/>
      <family val="2"/>
    </font>
    <font>
      <sz val="11"/>
      <color theme="1"/>
      <name val="Calibri"/>
      <family val="2"/>
      <scheme val="minor"/>
    </font>
    <font>
      <sz val="11"/>
      <color theme="1"/>
      <name val="Calibri"/>
      <family val="2"/>
      <charset val="238"/>
      <scheme val="minor"/>
    </font>
    <font>
      <sz val="11"/>
      <color theme="1"/>
      <name val="Czcionka tekstu podstawowego"/>
      <family val="2"/>
    </font>
    <font>
      <sz val="8"/>
      <color theme="1"/>
      <name val="Times New Roman"/>
      <family val="1"/>
    </font>
    <font>
      <sz val="10"/>
      <color rgb="FFFFCCCC"/>
      <name val="Arial"/>
      <family val="2"/>
    </font>
    <font>
      <b/>
      <i/>
      <sz val="8"/>
      <color theme="1"/>
      <name val="Arial"/>
      <family val="2"/>
    </font>
    <font>
      <sz val="10"/>
      <color theme="1"/>
      <name val="Arial Narrow"/>
      <family val="2"/>
    </font>
    <font>
      <sz val="10"/>
      <color indexed="8"/>
      <name val="Arial Narrow"/>
      <family val="2"/>
    </font>
    <font>
      <sz val="10"/>
      <name val="Arial Narrow"/>
      <family val="2"/>
    </font>
    <font>
      <b/>
      <sz val="10"/>
      <color indexed="8"/>
      <name val="Arial Narrow"/>
      <family val="2"/>
    </font>
    <font>
      <i/>
      <u/>
      <sz val="10"/>
      <color theme="1"/>
      <name val="Arial Narrow"/>
      <family val="2"/>
    </font>
    <font>
      <i/>
      <sz val="10"/>
      <color theme="1"/>
      <name val="Arial Narrow"/>
      <family val="2"/>
    </font>
    <font>
      <b/>
      <sz val="16"/>
      <color indexed="8"/>
      <name val="Arial"/>
      <family val="2"/>
    </font>
    <font>
      <b/>
      <sz val="10"/>
      <color indexed="8"/>
      <name val="Arial"/>
      <family val="2"/>
    </font>
    <font>
      <sz val="16"/>
      <color indexed="8"/>
      <name val="Arial"/>
      <family val="2"/>
    </font>
    <font>
      <b/>
      <sz val="11"/>
      <color indexed="8"/>
      <name val="Calibri"/>
      <family val="2"/>
    </font>
    <font>
      <i/>
      <sz val="8"/>
      <color indexed="10"/>
      <name val="Arial"/>
      <family val="2"/>
    </font>
    <font>
      <sz val="8"/>
      <color indexed="10"/>
      <name val="Arial"/>
      <family val="2"/>
    </font>
    <font>
      <b/>
      <i/>
      <sz val="8"/>
      <color indexed="10"/>
      <name val="Arial"/>
      <family val="2"/>
    </font>
    <font>
      <sz val="10"/>
      <color rgb="FF2F2F2F"/>
      <name val="Segoe UI"/>
      <family val="2"/>
    </font>
    <font>
      <sz val="11"/>
      <color theme="1"/>
      <name val="Calibri"/>
      <family val="2"/>
    </font>
    <font>
      <b/>
      <sz val="8"/>
      <color indexed="10"/>
      <name val="Arial"/>
      <family val="2"/>
    </font>
  </fonts>
  <fills count="43">
    <fill>
      <patternFill patternType="none"/>
    </fill>
    <fill>
      <patternFill patternType="gray125"/>
    </fill>
    <fill>
      <patternFill patternType="solid">
        <fgColor rgb="FFFFFFCC"/>
      </patternFill>
    </fill>
    <fill>
      <patternFill patternType="solid">
        <fgColor theme="5" tint="0.59999389629810485"/>
        <bgColor indexed="65"/>
      </patternFill>
    </fill>
    <fill>
      <patternFill patternType="solid">
        <fgColor theme="8"/>
      </patternFill>
    </fill>
    <fill>
      <patternFill patternType="solid">
        <fgColor theme="8" tint="0.79998168889431442"/>
        <bgColor indexed="65"/>
      </patternFill>
    </fill>
    <fill>
      <patternFill patternType="solid">
        <fgColor rgb="FFFFCCCC"/>
        <bgColor indexed="64"/>
      </patternFill>
    </fill>
    <fill>
      <patternFill patternType="solid">
        <fgColor rgb="FFFF99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31"/>
        <bgColor indexed="64"/>
      </patternFill>
    </fill>
    <fill>
      <patternFill patternType="solid">
        <fgColor indexed="44"/>
        <bgColor indexed="8"/>
      </patternFill>
    </fill>
    <fill>
      <patternFill patternType="solid">
        <fgColor indexed="55"/>
      </patternFill>
    </fill>
    <fill>
      <patternFill patternType="solid">
        <fgColor indexed="10"/>
        <bgColor indexed="8"/>
      </patternFill>
    </fill>
    <fill>
      <patternFill patternType="solid">
        <fgColor indexed="22"/>
        <bgColor indexed="10"/>
      </patternFill>
    </fill>
    <fill>
      <patternFill patternType="solid">
        <fgColor indexed="26"/>
      </patternFill>
    </fill>
    <fill>
      <patternFill patternType="solid">
        <fgColor indexed="62"/>
        <bgColor indexed="64"/>
      </patternFill>
    </fill>
    <fill>
      <patternFill patternType="solid">
        <fgColor indexed="9"/>
        <bgColor indexed="64"/>
      </patternFill>
    </fill>
    <fill>
      <patternFill patternType="solid">
        <fgColor indexed="22"/>
        <bgColor indexed="8"/>
      </patternFill>
    </fill>
    <fill>
      <patternFill patternType="solid">
        <fgColor indexed="10"/>
        <bgColor indexed="64"/>
      </patternFill>
    </fill>
    <fill>
      <patternFill patternType="solid">
        <fgColor indexed="44"/>
        <bgColor indexed="64"/>
      </patternFill>
    </fill>
    <fill>
      <patternFill patternType="solid">
        <fgColor indexed="43"/>
      </patternFill>
    </fill>
    <fill>
      <patternFill patternType="solid">
        <fgColor indexed="44"/>
        <bgColor indexed="10"/>
      </patternFill>
    </fill>
    <fill>
      <patternFill patternType="solid">
        <fgColor theme="4" tint="0.79998168889431442"/>
        <bgColor indexed="64"/>
      </patternFill>
    </fill>
    <fill>
      <patternFill patternType="solid">
        <fgColor indexed="11"/>
        <bgColor indexed="64"/>
      </patternFill>
    </fill>
    <fill>
      <patternFill patternType="solid">
        <fgColor indexed="29"/>
        <bgColor indexed="64"/>
      </patternFill>
    </fill>
  </fills>
  <borders count="54">
    <border>
      <left/>
      <right/>
      <top/>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style="thin">
        <color auto="1"/>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double">
        <color auto="1"/>
      </left>
      <right style="double">
        <color auto="1"/>
      </right>
      <top style="double">
        <color auto="1"/>
      </top>
      <bottom style="double">
        <color auto="1"/>
      </bottom>
      <diagonal/>
    </border>
    <border>
      <left style="thick">
        <color auto="1"/>
      </left>
      <right style="thick">
        <color auto="1"/>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dotted">
        <color auto="1"/>
      </right>
      <top/>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double">
        <color auto="1"/>
      </top>
      <bottom/>
      <diagonal/>
    </border>
    <border>
      <left/>
      <right/>
      <top style="thick">
        <color indexed="63"/>
      </top>
      <bottom/>
      <diagonal/>
    </border>
    <border>
      <left style="dotted">
        <color auto="1"/>
      </left>
      <right style="dotted">
        <color auto="1"/>
      </right>
      <top style="dotted">
        <color auto="1"/>
      </top>
      <bottom style="dotted">
        <color auto="1"/>
      </bottom>
      <diagonal/>
    </border>
    <border>
      <left/>
      <right/>
      <top style="thin">
        <color indexed="62"/>
      </top>
      <bottom style="double">
        <color indexed="62"/>
      </bottom>
      <diagonal/>
    </border>
    <border>
      <left/>
      <right/>
      <top style="thin">
        <color rgb="FF000000"/>
      </top>
      <bottom/>
      <diagonal/>
    </border>
    <border>
      <left/>
      <right/>
      <top/>
      <bottom style="thick">
        <color rgb="FF3366FF"/>
      </bottom>
      <diagonal/>
    </border>
    <border>
      <left/>
      <right/>
      <top style="thick">
        <color rgb="FF3366FF"/>
      </top>
      <bottom/>
      <diagonal/>
    </border>
    <border>
      <left/>
      <right style="thin">
        <color auto="1"/>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2"/>
      </top>
      <bottom style="double">
        <color indexed="62"/>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2360">
    <xf numFmtId="0" fontId="0" fillId="0" borderId="0"/>
    <xf numFmtId="0" fontId="3" fillId="4" borderId="0" applyNumberFormat="0" applyBorder="0" applyAlignment="0" applyProtection="0"/>
    <xf numFmtId="0" fontId="13" fillId="0" borderId="0"/>
    <xf numFmtId="0" fontId="14" fillId="0" borderId="0"/>
    <xf numFmtId="0" fontId="11" fillId="0" borderId="0"/>
    <xf numFmtId="0" fontId="22" fillId="0" borderId="0" applyNumberFormat="0" applyFill="0" applyBorder="0" applyAlignment="0" applyProtection="0">
      <alignment vertical="top"/>
      <protection locked="0"/>
    </xf>
    <xf numFmtId="0" fontId="23" fillId="0" borderId="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12"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2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5" fillId="21" borderId="0" applyNumberFormat="0" applyBorder="0" applyAlignment="0" applyProtection="0"/>
    <xf numFmtId="0" fontId="25" fillId="19"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22" borderId="0" applyNumberFormat="0" applyBorder="0" applyAlignment="0" applyProtection="0"/>
    <xf numFmtId="0" fontId="25" fillId="14" borderId="0" applyNumberFormat="0" applyBorder="0" applyAlignment="0" applyProtection="0"/>
    <xf numFmtId="172" fontId="26" fillId="0" borderId="0" applyFill="0" applyBorder="0" applyProtection="0">
      <alignment horizontal="right" vertical="center"/>
    </xf>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13" borderId="0" applyNumberFormat="0" applyBorder="0" applyAlignment="0" applyProtection="0"/>
    <xf numFmtId="0" fontId="3" fillId="26" borderId="0" applyNumberFormat="0" applyBorder="0" applyAlignment="0" applyProtection="0"/>
    <xf numFmtId="0" fontId="16" fillId="0" borderId="8">
      <alignment horizontal="center" vertical="center"/>
    </xf>
    <xf numFmtId="0" fontId="27" fillId="0" borderId="0" applyNumberFormat="0" applyFill="0" applyBorder="0" applyAlignment="0" applyProtection="0"/>
    <xf numFmtId="173" fontId="28" fillId="0" borderId="0" applyFill="0" applyBorder="0" applyProtection="0"/>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7" fillId="27" borderId="9"/>
    <xf numFmtId="0" fontId="29" fillId="28" borderId="10">
      <alignment horizontal="right" vertical="top" wrapText="1"/>
    </xf>
    <xf numFmtId="0" fontId="30" fillId="0" borderId="0"/>
    <xf numFmtId="174" fontId="31" fillId="0" borderId="0">
      <alignment vertical="top"/>
    </xf>
    <xf numFmtId="0" fontId="32" fillId="17" borderId="11" applyNumberFormat="0" applyAlignment="0" applyProtection="0"/>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7" fillId="0" borderId="7"/>
    <xf numFmtId="0" fontId="33" fillId="0" borderId="12" applyNumberFormat="0" applyFill="0" applyAlignment="0" applyProtection="0"/>
    <xf numFmtId="0" fontId="34" fillId="30" borderId="14">
      <alignment horizontal="left" vertical="top" wrapText="1"/>
    </xf>
    <xf numFmtId="0" fontId="35" fillId="15" borderId="0">
      <alignment horizontal="center"/>
    </xf>
    <xf numFmtId="0" fontId="36" fillId="15" borderId="0">
      <alignment horizontal="center" vertical="center"/>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11" fillId="31" borderId="0">
      <alignment horizontal="center" wrapText="1"/>
    </xf>
    <xf numFmtId="0" fontId="37" fillId="15" borderId="0">
      <alignment horizontal="center"/>
    </xf>
    <xf numFmtId="164" fontId="16" fillId="0" borderId="0" applyFont="0" applyFill="0" applyBorder="0" applyProtection="0">
      <alignment horizontal="right" vertical="top"/>
    </xf>
    <xf numFmtId="165" fontId="38" fillId="0" borderId="0" applyFont="0" applyFill="0" applyBorder="0" applyAlignment="0" applyProtection="0">
      <alignment vertical="center"/>
    </xf>
    <xf numFmtId="1" fontId="39" fillId="0" borderId="0">
      <alignment vertical="top"/>
    </xf>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6" fontId="1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3" fontId="39" fillId="0" borderId="0" applyFill="0" applyBorder="0">
      <alignment horizontal="right" vertical="top"/>
    </xf>
    <xf numFmtId="175" fontId="40" fillId="0" borderId="0">
      <alignment horizontal="right" vertical="top"/>
    </xf>
    <xf numFmtId="176" fontId="39" fillId="0" borderId="0" applyFill="0" applyBorder="0">
      <alignment horizontal="right" vertical="top"/>
    </xf>
    <xf numFmtId="3" fontId="39" fillId="0" borderId="0" applyFill="0" applyBorder="0">
      <alignment horizontal="right" vertical="top"/>
    </xf>
    <xf numFmtId="175" fontId="31" fillId="0" borderId="0" applyFont="0" applyFill="0" applyBorder="0">
      <alignment horizontal="right" vertical="top"/>
    </xf>
    <xf numFmtId="177" fontId="39" fillId="0" borderId="0" applyFont="0" applyFill="0" applyBorder="0" applyAlignment="0" applyProtection="0">
      <alignment horizontal="right" vertical="top"/>
    </xf>
    <xf numFmtId="176" fontId="39" fillId="0" borderId="0">
      <alignment horizontal="right" vertical="top"/>
    </xf>
    <xf numFmtId="3" fontId="41" fillId="0" borderId="0" applyFont="0" applyFill="0" applyBorder="0" applyAlignment="0" applyProtection="0"/>
    <xf numFmtId="0" fontId="14" fillId="32" borderId="15" applyNumberFormat="0" applyFont="0" applyAlignment="0" applyProtection="0"/>
    <xf numFmtId="178" fontId="41" fillId="0" borderId="0" applyFont="0" applyFill="0" applyBorder="0" applyAlignment="0" applyProtection="0"/>
    <xf numFmtId="0" fontId="42" fillId="33" borderId="0">
      <alignment horizontal="centerContinuous" vertical="center" wrapText="1"/>
    </xf>
    <xf numFmtId="0" fontId="43" fillId="34" borderId="9" applyBorder="0">
      <protection locked="0"/>
    </xf>
    <xf numFmtId="0" fontId="41" fillId="0" borderId="0" applyFont="0" applyFill="0" applyBorder="0" applyAlignment="0" applyProtection="0"/>
    <xf numFmtId="0" fontId="44" fillId="0" borderId="0" applyNumberFormat="0" applyFill="0" applyBorder="0" applyAlignment="0" applyProtection="0"/>
    <xf numFmtId="41" fontId="11" fillId="0" borderId="0" applyFont="0" applyFill="0" applyBorder="0" applyAlignment="0" applyProtection="0"/>
    <xf numFmtId="179" fontId="45" fillId="0" borderId="0" applyFont="0" applyFill="0" applyBorder="0" applyAlignment="0" applyProtection="0"/>
    <xf numFmtId="0" fontId="46" fillId="0" borderId="0">
      <alignment horizontal="centerContinuous"/>
    </xf>
    <xf numFmtId="0" fontId="46" fillId="0" borderId="0" applyAlignment="0">
      <alignment horizontal="centerContinuous"/>
    </xf>
    <xf numFmtId="0" fontId="47" fillId="0" borderId="0" applyAlignment="0">
      <alignment horizontal="centerContinuous"/>
    </xf>
    <xf numFmtId="167" fontId="16" fillId="0" borderId="0" applyBorder="0"/>
    <xf numFmtId="167" fontId="16" fillId="0" borderId="3"/>
    <xf numFmtId="0" fontId="48" fillId="17" borderId="11" applyNumberFormat="0" applyAlignment="0" applyProtection="0"/>
    <xf numFmtId="0" fontId="49" fillId="34" borderId="9">
      <protection locked="0"/>
    </xf>
    <xf numFmtId="0" fontId="11" fillId="34" borderId="7"/>
    <xf numFmtId="0" fontId="11" fillId="15" borderId="0"/>
    <xf numFmtId="44" fontId="11" fillId="0" borderId="0" applyFont="0" applyFill="0" applyBorder="0" applyAlignment="0" applyProtection="0"/>
    <xf numFmtId="2" fontId="44" fillId="0" borderId="0" applyFill="0" applyBorder="0" applyAlignment="0" applyProtection="0"/>
    <xf numFmtId="3" fontId="50" fillId="0" borderId="0"/>
    <xf numFmtId="2" fontId="41" fillId="0" borderId="0" applyFont="0" applyFill="0" applyBorder="0" applyAlignment="0" applyProtection="0"/>
    <xf numFmtId="0" fontId="51" fillId="0" borderId="0" applyNumberFormat="0" applyFill="0" applyBorder="0" applyAlignment="0" applyProtection="0">
      <alignment vertical="top"/>
      <protection locked="0"/>
    </xf>
    <xf numFmtId="0" fontId="7" fillId="0" borderId="0">
      <alignment horizontal="left" vertical="top" wrapText="1"/>
    </xf>
    <xf numFmtId="1" fontId="52" fillId="0" borderId="0" applyNumberFormat="0" applyFill="0" applyBorder="0" applyAlignment="0" applyProtection="0">
      <alignment horizontal="center" vertical="top"/>
    </xf>
    <xf numFmtId="0" fontId="6" fillId="15" borderId="7">
      <alignment horizontal="left"/>
    </xf>
    <xf numFmtId="0" fontId="53" fillId="15" borderId="0">
      <alignment horizontal="left"/>
    </xf>
    <xf numFmtId="0" fontId="53" fillId="15" borderId="0">
      <alignment horizontal="left"/>
    </xf>
    <xf numFmtId="0" fontId="14" fillId="15" borderId="0">
      <alignment horizontal="left"/>
    </xf>
    <xf numFmtId="0" fontId="14" fillId="15" borderId="0">
      <alignment horizontal="left"/>
    </xf>
    <xf numFmtId="0" fontId="14" fillId="15" borderId="0">
      <alignment horizontal="left"/>
    </xf>
    <xf numFmtId="0" fontId="14" fillId="15" borderId="0">
      <alignment horizontal="left"/>
    </xf>
    <xf numFmtId="38" fontId="7" fillId="15" borderId="0" applyNumberFormat="0" applyBorder="0" applyAlignment="0" applyProtection="0"/>
    <xf numFmtId="0" fontId="29" fillId="35" borderId="0">
      <alignment horizontal="right" vertical="top" textRotation="90" wrapText="1"/>
    </xf>
    <xf numFmtId="0" fontId="29" fillId="35" borderId="0">
      <alignment horizontal="right" vertical="top" textRotation="90" wrapText="1"/>
    </xf>
    <xf numFmtId="0" fontId="54" fillId="0" borderId="6" applyNumberFormat="0" applyAlignment="0" applyProtection="0">
      <alignment horizontal="left" vertical="center"/>
    </xf>
    <xf numFmtId="0" fontId="54" fillId="0" borderId="8">
      <alignment horizontal="left" vertical="center"/>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80" fontId="56" fillId="0" borderId="0">
      <protection locked="0"/>
    </xf>
    <xf numFmtId="180" fontId="56" fillId="0" borderId="0">
      <protection locked="0"/>
    </xf>
    <xf numFmtId="0" fontId="20"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4" fillId="2" borderId="1" applyNumberFormat="0" applyFont="0" applyAlignment="0" applyProtection="0"/>
    <xf numFmtId="0" fontId="14" fillId="2" borderId="1" applyNumberFormat="0" applyFont="0" applyAlignment="0" applyProtection="0"/>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10" fontId="7" fillId="34" borderId="7" applyNumberFormat="0" applyBorder="0" applyAlignment="0" applyProtection="0"/>
    <xf numFmtId="0" fontId="58" fillId="9" borderId="0" applyNumberFormat="0" applyBorder="0" applyAlignment="0" applyProtection="0"/>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59" fillId="31" borderId="0">
      <alignment horizontal="center"/>
    </xf>
    <xf numFmtId="0" fontId="11" fillId="15" borderId="7">
      <alignment horizontal="centerContinuous" wrapText="1"/>
    </xf>
    <xf numFmtId="0" fontId="60" fillId="36" borderId="0">
      <alignment horizontal="center" wrapText="1"/>
    </xf>
    <xf numFmtId="0" fontId="11" fillId="15" borderId="7">
      <alignment horizontal="centerContinuous" wrapText="1"/>
    </xf>
    <xf numFmtId="0" fontId="61" fillId="0" borderId="0" applyNumberFormat="0" applyFill="0" applyBorder="0" applyAlignment="0" applyProtection="0"/>
    <xf numFmtId="0" fontId="62" fillId="0" borderId="0" applyNumberFormat="0" applyFill="0" applyBorder="0" applyAlignment="0" applyProtection="0"/>
    <xf numFmtId="0" fontId="7" fillId="15" borderId="8">
      <alignment wrapText="1"/>
    </xf>
    <xf numFmtId="0" fontId="63" fillId="15" borderId="8">
      <alignment wrapText="1"/>
    </xf>
    <xf numFmtId="0" fontId="7" fillId="15" borderId="8">
      <alignment wrapText="1"/>
    </xf>
    <xf numFmtId="0" fontId="7"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63"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7" fillId="15" borderId="8">
      <alignment wrapText="1"/>
    </xf>
    <xf numFmtId="0" fontId="63" fillId="15" borderId="19"/>
    <xf numFmtId="0" fontId="7" fillId="15" borderId="19"/>
    <xf numFmtId="0" fontId="7" fillId="15" borderId="19"/>
    <xf numFmtId="0" fontId="7" fillId="15" borderId="19"/>
    <xf numFmtId="0" fontId="63" fillId="15" borderId="19"/>
    <xf numFmtId="0" fontId="63" fillId="15" borderId="19"/>
    <xf numFmtId="0" fontId="63" fillId="15" borderId="19"/>
    <xf numFmtId="0" fontId="63" fillId="15" borderId="19"/>
    <xf numFmtId="0" fontId="63"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7" fillId="15" borderId="19"/>
    <xf numFmtId="0" fontId="63" fillId="15" borderId="20"/>
    <xf numFmtId="0" fontId="7" fillId="15" borderId="20"/>
    <xf numFmtId="0" fontId="7" fillId="15" borderId="20"/>
    <xf numFmtId="0" fontId="7" fillId="15" borderId="20"/>
    <xf numFmtId="0" fontId="63" fillId="15" borderId="20"/>
    <xf numFmtId="0" fontId="63" fillId="15" borderId="20"/>
    <xf numFmtId="0" fontId="63" fillId="15" borderId="20"/>
    <xf numFmtId="0" fontId="63" fillId="15" borderId="20"/>
    <xf numFmtId="0" fontId="63"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0"/>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7" fillId="15" borderId="21">
      <alignment horizontal="center" wrapText="1"/>
    </xf>
    <xf numFmtId="0" fontId="64" fillId="37" borderId="22" applyNumberFormat="0" applyBorder="0">
      <alignment horizontal="center" vertical="center" wrapText="1"/>
    </xf>
    <xf numFmtId="0" fontId="34" fillId="30" borderId="23">
      <alignment horizontal="left" vertical="top" wrapText="1"/>
    </xf>
    <xf numFmtId="0" fontId="65"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5" fillId="0" borderId="0" applyNumberFormat="0" applyFill="0" applyBorder="0" applyAlignment="0" applyProtection="0"/>
    <xf numFmtId="0" fontId="68" fillId="0" borderId="0" applyNumberFormat="0" applyFill="0" applyBorder="0" applyAlignment="0" applyProtection="0"/>
    <xf numFmtId="0"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81" fontId="11" fillId="0" borderId="0" applyFont="0" applyFill="0" applyBorder="0" applyAlignment="0" applyProtection="0"/>
    <xf numFmtId="182" fontId="11" fillId="0" borderId="0" applyFont="0" applyFill="0" applyBorder="0" applyAlignment="0" applyProtection="0"/>
    <xf numFmtId="183" fontId="26" fillId="0" borderId="24" applyFill="0" applyBorder="0" applyProtection="0">
      <alignment horizontal="right" vertical="center"/>
    </xf>
    <xf numFmtId="0" fontId="69" fillId="38" borderId="0" applyNumberFormat="0" applyBorder="0" applyAlignment="0" applyProtection="0"/>
    <xf numFmtId="0" fontId="1" fillId="0" borderId="0"/>
    <xf numFmtId="0" fontId="1" fillId="0" borderId="0"/>
    <xf numFmtId="0" fontId="11" fillId="0" borderId="0"/>
    <xf numFmtId="184" fontId="70" fillId="0" borderId="0"/>
    <xf numFmtId="0" fontId="97" fillId="0" borderId="0"/>
    <xf numFmtId="0" fontId="11" fillId="0" borderId="0"/>
    <xf numFmtId="0" fontId="1" fillId="0" borderId="0"/>
    <xf numFmtId="0" fontId="1" fillId="0" borderId="0"/>
    <xf numFmtId="0" fontId="1" fillId="0" borderId="0"/>
    <xf numFmtId="0" fontId="11" fillId="0" borderId="0"/>
    <xf numFmtId="0" fontId="1" fillId="0" borderId="0"/>
    <xf numFmtId="0" fontId="1" fillId="0" borderId="0"/>
    <xf numFmtId="0" fontId="11" fillId="0" borderId="0"/>
    <xf numFmtId="0" fontId="7"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1" fillId="0" borderId="0"/>
    <xf numFmtId="0" fontId="71" fillId="0" borderId="0"/>
    <xf numFmtId="0" fontId="71" fillId="0" borderId="0"/>
    <xf numFmtId="0" fontId="71" fillId="0" borderId="0"/>
    <xf numFmtId="0" fontId="9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9"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72" fillId="0" borderId="0"/>
    <xf numFmtId="0" fontId="11" fillId="0" borderId="0"/>
    <xf numFmtId="0" fontId="11" fillId="0" borderId="0"/>
    <xf numFmtId="0" fontId="71" fillId="0" borderId="0"/>
    <xf numFmtId="0" fontId="11" fillId="0" borderId="0"/>
    <xf numFmtId="0" fontId="7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applyNumberFormat="0" applyFont="0" applyFill="0" applyBorder="0" applyAlignment="0" applyProtection="0"/>
    <xf numFmtId="0" fontId="1" fillId="0" borderId="0"/>
    <xf numFmtId="0" fontId="7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71" fillId="0" borderId="0"/>
    <xf numFmtId="0" fontId="97" fillId="0" borderId="0"/>
    <xf numFmtId="0" fontId="73" fillId="0" borderId="0"/>
    <xf numFmtId="0" fontId="1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71" fillId="0" borderId="0"/>
    <xf numFmtId="0" fontId="16" fillId="0" borderId="0"/>
    <xf numFmtId="0" fontId="74"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1" fillId="0" borderId="0"/>
    <xf numFmtId="0" fontId="1" fillId="0" borderId="0"/>
    <xf numFmtId="0" fontId="7" fillId="0" borderId="0"/>
    <xf numFmtId="0" fontId="16" fillId="0" borderId="0"/>
    <xf numFmtId="0" fontId="1" fillId="0" borderId="0"/>
    <xf numFmtId="0" fontId="11" fillId="0" borderId="0"/>
    <xf numFmtId="0" fontId="11" fillId="0" borderId="0"/>
    <xf numFmtId="0" fontId="1" fillId="0" borderId="0"/>
    <xf numFmtId="0" fontId="11" fillId="0" borderId="0"/>
    <xf numFmtId="0" fontId="11" fillId="0" borderId="0"/>
    <xf numFmtId="0" fontId="71" fillId="0" borderId="0"/>
    <xf numFmtId="0" fontId="11" fillId="0" borderId="0"/>
    <xf numFmtId="0" fontId="11" fillId="0" borderId="0"/>
    <xf numFmtId="0" fontId="11" fillId="0" borderId="0"/>
    <xf numFmtId="0" fontId="11" fillId="0" borderId="0"/>
    <xf numFmtId="0" fontId="1" fillId="0" borderId="0"/>
    <xf numFmtId="0" fontId="11" fillId="0" borderId="0" applyNumberFormat="0" applyFill="0" applyBorder="0" applyAlignment="0" applyProtection="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 fillId="0" borderId="0"/>
    <xf numFmtId="0" fontId="1" fillId="0" borderId="0"/>
    <xf numFmtId="0" fontId="1" fillId="0" borderId="0"/>
    <xf numFmtId="0" fontId="71" fillId="0" borderId="0"/>
    <xf numFmtId="0" fontId="98" fillId="0" borderId="0"/>
    <xf numFmtId="0" fontId="11" fillId="0" borderId="0"/>
    <xf numFmtId="0" fontId="1" fillId="0" borderId="0"/>
    <xf numFmtId="0" fontId="1" fillId="0" borderId="0"/>
    <xf numFmtId="0" fontId="1" fillId="0" borderId="0"/>
    <xf numFmtId="0" fontId="1" fillId="0" borderId="0"/>
    <xf numFmtId="0" fontId="1" fillId="0" borderId="0"/>
    <xf numFmtId="0" fontId="97" fillId="0" borderId="0"/>
    <xf numFmtId="0" fontId="11" fillId="0" borderId="0"/>
    <xf numFmtId="0" fontId="1" fillId="0" borderId="0"/>
    <xf numFmtId="0" fontId="11" fillId="0" borderId="0" applyNumberFormat="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71" fillId="0" borderId="0"/>
    <xf numFmtId="0" fontId="1" fillId="0" borderId="0"/>
    <xf numFmtId="0" fontId="1" fillId="0" borderId="0"/>
    <xf numFmtId="0" fontId="1" fillId="0" borderId="0"/>
    <xf numFmtId="0" fontId="1" fillId="0" borderId="0"/>
    <xf numFmtId="0" fontId="11" fillId="0" borderId="0"/>
    <xf numFmtId="0" fontId="74" fillId="0" borderId="0"/>
    <xf numFmtId="0" fontId="11" fillId="0" borderId="0"/>
    <xf numFmtId="0" fontId="1" fillId="0" borderId="0"/>
    <xf numFmtId="0" fontId="11" fillId="0" borderId="0"/>
    <xf numFmtId="0" fontId="11" fillId="0" borderId="0"/>
    <xf numFmtId="0" fontId="7" fillId="0" borderId="0"/>
    <xf numFmtId="0" fontId="11" fillId="0" borderId="0"/>
    <xf numFmtId="0" fontId="11" fillId="0" borderId="0"/>
    <xf numFmtId="0" fontId="11" fillId="0" borderId="0"/>
    <xf numFmtId="0" fontId="11" fillId="0" borderId="0" applyNumberFormat="0" applyFill="0" applyBorder="0" applyAlignment="0" applyProtection="0"/>
    <xf numFmtId="0" fontId="1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1" fillId="0" borderId="0"/>
    <xf numFmtId="0" fontId="1" fillId="0" borderId="0"/>
    <xf numFmtId="0" fontId="11" fillId="0" borderId="0"/>
    <xf numFmtId="0" fontId="1" fillId="0" borderId="0"/>
    <xf numFmtId="0" fontId="7" fillId="0" borderId="0"/>
    <xf numFmtId="0" fontId="71"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5"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1" fillId="0" borderId="0"/>
    <xf numFmtId="0" fontId="74" fillId="0" borderId="0"/>
    <xf numFmtId="0" fontId="74" fillId="0" borderId="0"/>
    <xf numFmtId="0" fontId="74" fillId="0" borderId="0"/>
    <xf numFmtId="0" fontId="74" fillId="0" borderId="0"/>
    <xf numFmtId="0" fontId="74" fillId="0" borderId="0"/>
    <xf numFmtId="0" fontId="1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1" fillId="0" borderId="0" applyNumberFormat="0" applyFont="0" applyFill="0" applyBorder="0" applyAlignment="0" applyProtection="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1" fontId="31" fillId="0" borderId="0">
      <alignment vertical="top" wrapText="1"/>
    </xf>
    <xf numFmtId="1" fontId="76" fillId="0" borderId="0" applyFill="0" applyBorder="0" applyProtection="0"/>
    <xf numFmtId="1" fontId="56" fillId="0" borderId="0" applyFont="0" applyFill="0" applyBorder="0" applyProtection="0">
      <alignment vertical="center"/>
    </xf>
    <xf numFmtId="1" fontId="40" fillId="0" borderId="0">
      <alignment horizontal="right" vertical="top"/>
    </xf>
    <xf numFmtId="174" fontId="40" fillId="0" borderId="0">
      <alignment horizontal="right" vertical="top"/>
    </xf>
    <xf numFmtId="185" fontId="77" fillId="0" borderId="0"/>
    <xf numFmtId="0" fontId="11" fillId="0" borderId="0"/>
    <xf numFmtId="0" fontId="78" fillId="0" borderId="0"/>
    <xf numFmtId="0" fontId="99" fillId="0" borderId="0"/>
    <xf numFmtId="0" fontId="100" fillId="0" borderId="0"/>
    <xf numFmtId="0" fontId="99" fillId="0" borderId="0"/>
    <xf numFmtId="0" fontId="100" fillId="0" borderId="0"/>
    <xf numFmtId="0" fontId="99"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100" fillId="0" borderId="0"/>
    <xf numFmtId="0" fontId="99" fillId="0" borderId="0"/>
    <xf numFmtId="0" fontId="100" fillId="0" borderId="0"/>
    <xf numFmtId="0" fontId="100" fillId="0" borderId="0"/>
    <xf numFmtId="0" fontId="100" fillId="0" borderId="0"/>
    <xf numFmtId="0" fontId="99" fillId="0" borderId="0"/>
    <xf numFmtId="0" fontId="99" fillId="0" borderId="0"/>
    <xf numFmtId="0" fontId="99" fillId="0" borderId="0"/>
    <xf numFmtId="0" fontId="100" fillId="0" borderId="0"/>
    <xf numFmtId="0" fontId="75" fillId="0" borderId="0"/>
    <xf numFmtId="1" fontId="39" fillId="0" borderId="0" applyNumberFormat="0" applyFill="0" applyBorder="0">
      <alignment vertical="top"/>
    </xf>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14" fillId="2" borderId="1" applyNumberFormat="0" applyFont="0" applyAlignment="0" applyProtection="0"/>
    <xf numFmtId="0" fontId="14" fillId="32" borderId="15" applyNumberFormat="0" applyFont="0" applyAlignment="0" applyProtection="0"/>
    <xf numFmtId="0" fontId="56" fillId="0" borderId="0">
      <alignment horizontal="left"/>
    </xf>
    <xf numFmtId="186" fontId="79" fillId="0" borderId="0">
      <alignment horizontal="right"/>
      <protection locked="0"/>
    </xf>
    <xf numFmtId="10" fontId="11" fillId="0" borderId="0" applyFont="0" applyFill="0" applyBorder="0" applyAlignment="0" applyProtection="0"/>
    <xf numFmtId="9" fontId="6"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24" fillId="0" borderId="0" applyFont="0" applyFill="0" applyBorder="0" applyAlignment="0" applyProtection="0"/>
    <xf numFmtId="9" fontId="1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10" fontId="44" fillId="0" borderId="0" applyFill="0" applyBorder="0" applyAlignment="0" applyProtection="0"/>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7" fillId="15" borderId="7"/>
    <xf numFmtId="0" fontId="36" fillId="15" borderId="0">
      <alignment horizontal="right"/>
    </xf>
    <xf numFmtId="0" fontId="80" fillId="36" borderId="0">
      <alignment horizontal="center"/>
    </xf>
    <xf numFmtId="0" fontId="34" fillId="35" borderId="7">
      <alignment horizontal="left" vertical="top" wrapText="1"/>
    </xf>
    <xf numFmtId="0" fontId="81" fillId="35" borderId="26">
      <alignment horizontal="left" vertical="top" wrapText="1"/>
    </xf>
    <xf numFmtId="0" fontId="34" fillId="35" borderId="27">
      <alignment horizontal="left" vertical="top" wrapText="1"/>
    </xf>
    <xf numFmtId="0" fontId="34" fillId="35" borderId="26">
      <alignment horizontal="left" vertical="top"/>
    </xf>
    <xf numFmtId="0" fontId="82" fillId="10" borderId="0" applyNumberFormat="0" applyBorder="0" applyAlignment="0" applyProtection="0"/>
    <xf numFmtId="174" fontId="15" fillId="0" borderId="0"/>
    <xf numFmtId="0" fontId="16" fillId="0" borderId="20">
      <alignment horizontal="center" vertical="center"/>
    </xf>
    <xf numFmtId="174" fontId="16" fillId="0" borderId="0" applyNumberFormat="0" applyBorder="0" applyAlignment="0"/>
    <xf numFmtId="171" fontId="16" fillId="0" borderId="0" applyNumberFormat="0" applyBorder="0" applyAlignment="0"/>
    <xf numFmtId="0" fontId="83" fillId="17" borderId="25" applyNumberFormat="0" applyAlignment="0" applyProtection="0"/>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1" fillId="0" borderId="32" applyNumberFormat="0" applyFill="0" applyProtection="0">
      <alignment horizontal="left" vertical="center" wrapText="1"/>
    </xf>
    <xf numFmtId="187" fontId="11" fillId="0" borderId="32" applyFill="0" applyProtection="0">
      <alignment horizontal="right" vertical="center" wrapText="1"/>
    </xf>
    <xf numFmtId="0" fontId="11" fillId="0" borderId="0" applyNumberFormat="0" applyFill="0" applyBorder="0" applyProtection="0">
      <alignment horizontal="left" vertical="center" wrapText="1"/>
    </xf>
    <xf numFmtId="0" fontId="11" fillId="0" borderId="0" applyNumberFormat="0" applyFill="0" applyBorder="0" applyProtection="0">
      <alignment horizontal="left" vertical="center" wrapText="1"/>
    </xf>
    <xf numFmtId="187" fontId="11" fillId="0" borderId="0" applyFill="0" applyBorder="0" applyProtection="0">
      <alignment horizontal="right" vertical="center" wrapText="1"/>
    </xf>
    <xf numFmtId="188" fontId="11" fillId="0" borderId="0" applyFill="0" applyBorder="0" applyProtection="0">
      <alignment horizontal="right" vertical="center" wrapText="1"/>
    </xf>
    <xf numFmtId="0" fontId="11" fillId="0" borderId="33" applyNumberFormat="0" applyFill="0" applyProtection="0">
      <alignment horizontal="left" vertical="center" wrapText="1"/>
    </xf>
    <xf numFmtId="0" fontId="11" fillId="0" borderId="33" applyNumberFormat="0" applyFill="0" applyProtection="0">
      <alignment horizontal="left" vertical="center" wrapText="1"/>
    </xf>
    <xf numFmtId="187" fontId="11" fillId="0" borderId="33" applyFill="0" applyProtection="0">
      <alignment horizontal="right" vertical="center" wrapText="1"/>
    </xf>
    <xf numFmtId="0" fontId="11" fillId="0" borderId="0" applyNumberFormat="0" applyFill="0" applyBorder="0" applyProtection="0">
      <alignment vertical="center" wrapText="1"/>
    </xf>
    <xf numFmtId="0" fontId="11" fillId="0" borderId="0" applyNumberFormat="0" applyFill="0" applyBorder="0" applyAlignment="0" applyProtection="0"/>
    <xf numFmtId="0" fontId="59" fillId="0" borderId="0" applyNumberFormat="0" applyFill="0" applyBorder="0" applyProtection="0">
      <alignment horizontal="left" vertical="center" wrapText="1"/>
    </xf>
    <xf numFmtId="0" fontId="11" fillId="0" borderId="0" applyNumberFormat="0" applyFill="0" applyBorder="0" applyProtection="0">
      <alignment vertical="center" wrapText="1"/>
    </xf>
    <xf numFmtId="0" fontId="11" fillId="0" borderId="0" applyNumberFormat="0" applyFill="0" applyBorder="0" applyProtection="0">
      <alignment vertical="center" wrapText="1"/>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14" fillId="0" borderId="0" applyNumberFormat="0" applyFont="0" applyFill="0" applyBorder="0" applyProtection="0">
      <alignment horizontal="left" vertical="center"/>
    </xf>
    <xf numFmtId="0" fontId="54" fillId="0" borderId="0" applyNumberFormat="0" applyFill="0" applyBorder="0" applyProtection="0">
      <alignment horizontal="left" vertical="center" wrapText="1"/>
    </xf>
    <xf numFmtId="0" fontId="54" fillId="0" borderId="0" applyNumberFormat="0" applyFill="0" applyBorder="0" applyProtection="0">
      <alignment horizontal="left" vertical="center" wrapText="1"/>
    </xf>
    <xf numFmtId="0" fontId="84" fillId="0" borderId="0" applyNumberFormat="0" applyFill="0" applyBorder="0" applyProtection="0">
      <alignment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14" fillId="0" borderId="34" applyNumberFormat="0" applyFon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54" fillId="0" borderId="34" applyNumberFormat="0" applyFill="0" applyProtection="0">
      <alignment horizontal="center" vertical="center" wrapText="1"/>
    </xf>
    <xf numFmtId="0" fontId="11" fillId="0" borderId="32" applyNumberFormat="0" applyFill="0" applyProtection="0">
      <alignment horizontal="left" vertical="center" wrapText="1"/>
    </xf>
    <xf numFmtId="0" fontId="7" fillId="0" borderId="0"/>
    <xf numFmtId="0" fontId="11" fillId="0" borderId="0"/>
    <xf numFmtId="0" fontId="96" fillId="0" borderId="26" applyNumberFormat="0" applyFont="0" applyFill="0" applyBorder="0" applyProtection="0">
      <alignment horizontal="centerContinuous" vertical="center" wrapText="1"/>
    </xf>
    <xf numFmtId="0" fontId="85" fillId="39" borderId="0">
      <alignment horizontal="left"/>
    </xf>
    <xf numFmtId="0" fontId="60" fillId="39" borderId="0">
      <alignment horizontal="left" wrapText="1"/>
    </xf>
    <xf numFmtId="0" fontId="85" fillId="39" borderId="0">
      <alignment horizontal="left"/>
    </xf>
    <xf numFmtId="0" fontId="44" fillId="0" borderId="28" applyNumberFormat="0" applyFill="0" applyAlignment="0" applyProtection="0"/>
    <xf numFmtId="0" fontId="86" fillId="0" borderId="29"/>
    <xf numFmtId="0" fontId="87" fillId="0" borderId="0"/>
    <xf numFmtId="0" fontId="73" fillId="0" borderId="30" applyNumberFormat="0" applyAlignment="0">
      <alignment horizontal="left" wrapText="1"/>
    </xf>
    <xf numFmtId="0" fontId="35" fillId="15" borderId="0">
      <alignment horizontal="center"/>
    </xf>
    <xf numFmtId="0" fontId="88" fillId="0" borderId="0"/>
    <xf numFmtId="49" fontId="39" fillId="0" borderId="0" applyFill="0" applyBorder="0" applyAlignment="0" applyProtection="0">
      <alignment vertical="top"/>
    </xf>
    <xf numFmtId="0" fontId="89" fillId="0" borderId="0" applyNumberFormat="0" applyFill="0" applyBorder="0" applyAlignment="0" applyProtection="0"/>
    <xf numFmtId="0" fontId="17" fillId="15" borderId="0"/>
    <xf numFmtId="0" fontId="85" fillId="39" borderId="0">
      <alignment horizontal="left"/>
    </xf>
    <xf numFmtId="0" fontId="21" fillId="0" borderId="0" applyNumberFormat="0" applyFill="0" applyBorder="0" applyAlignment="0" applyProtection="0"/>
    <xf numFmtId="0" fontId="90" fillId="0" borderId="16" applyNumberFormat="0" applyFill="0" applyAlignment="0" applyProtection="0"/>
    <xf numFmtId="0" fontId="91" fillId="0" borderId="17" applyNumberFormat="0" applyFill="0" applyAlignment="0" applyProtection="0"/>
    <xf numFmtId="0" fontId="92" fillId="0" borderId="18" applyNumberFormat="0" applyFill="0" applyAlignment="0" applyProtection="0"/>
    <xf numFmtId="0" fontId="92" fillId="0" borderId="0" applyNumberFormat="0" applyFill="0" applyBorder="0" applyAlignment="0" applyProtection="0"/>
    <xf numFmtId="0" fontId="2" fillId="0" borderId="31" applyNumberForma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0" fontId="11" fillId="0" borderId="28" applyNumberFormat="0" applyFont="0" applyFill="0" applyAlignment="0" applyProtection="0"/>
    <xf numFmtId="41" fontId="16" fillId="0" borderId="0" applyFont="0" applyFill="0" applyBorder="0" applyAlignment="0" applyProtection="0"/>
    <xf numFmtId="189" fontId="18" fillId="0" borderId="0" applyFont="0" applyFill="0" applyBorder="0" applyAlignment="0" applyProtection="0"/>
    <xf numFmtId="43" fontId="16" fillId="0" borderId="0" applyFont="0" applyFill="0" applyBorder="0" applyAlignment="0" applyProtection="0"/>
    <xf numFmtId="0" fontId="95" fillId="2" borderId="1" applyNumberFormat="0" applyFont="0" applyAlignment="0" applyProtection="0"/>
    <xf numFmtId="169" fontId="16" fillId="0" borderId="0" applyFont="0" applyFill="0" applyBorder="0" applyAlignment="0" applyProtection="0"/>
    <xf numFmtId="170" fontId="16" fillId="0" borderId="0" applyFont="0" applyFill="0" applyBorder="0" applyAlignment="0" applyProtection="0"/>
    <xf numFmtId="0" fontId="93" fillId="29" borderId="13" applyNumberFormat="0" applyAlignment="0" applyProtection="0"/>
    <xf numFmtId="169" fontId="11" fillId="0" borderId="0" applyFont="0" applyFill="0" applyBorder="0" applyAlignment="0" applyProtection="0"/>
    <xf numFmtId="170" fontId="11" fillId="0" borderId="0" applyFont="0" applyFill="0" applyBorder="0" applyAlignment="0" applyProtection="0"/>
    <xf numFmtId="1" fontId="72" fillId="0" borderId="0">
      <alignment vertical="top" wrapText="1"/>
    </xf>
    <xf numFmtId="0" fontId="16" fillId="0" borderId="38">
      <alignment horizontal="center" vertical="center"/>
    </xf>
    <xf numFmtId="0" fontId="32" fillId="17" borderId="39" applyNumberFormat="0" applyAlignment="0" applyProtection="0"/>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7" fillId="0" borderId="37"/>
    <xf numFmtId="0" fontId="34" fillId="30" borderId="40">
      <alignment horizontal="left" vertical="top" wrapText="1"/>
    </xf>
    <xf numFmtId="0" fontId="14" fillId="32" borderId="41" applyNumberFormat="0" applyFont="0" applyAlignment="0" applyProtection="0"/>
    <xf numFmtId="0" fontId="48" fillId="17" borderId="39" applyNumberFormat="0" applyAlignment="0" applyProtection="0"/>
    <xf numFmtId="0" fontId="11" fillId="34" borderId="37"/>
    <xf numFmtId="0" fontId="6" fillId="15" borderId="37">
      <alignment horizontal="left"/>
    </xf>
    <xf numFmtId="0" fontId="54" fillId="0" borderId="38">
      <alignment horizontal="left" vertical="center"/>
    </xf>
    <xf numFmtId="10" fontId="7" fillId="34" borderId="37" applyNumberFormat="0" applyBorder="0" applyAlignment="0" applyProtection="0"/>
    <xf numFmtId="0" fontId="11" fillId="15" borderId="37">
      <alignment horizontal="centerContinuous" wrapText="1"/>
    </xf>
    <xf numFmtId="0" fontId="7" fillId="15" borderId="38">
      <alignment wrapText="1"/>
    </xf>
    <xf numFmtId="0" fontId="63" fillId="15" borderId="38">
      <alignment wrapText="1"/>
    </xf>
    <xf numFmtId="0" fontId="7" fillId="15" borderId="38">
      <alignment wrapText="1"/>
    </xf>
    <xf numFmtId="0" fontId="7"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63"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7" fillId="15" borderId="38">
      <alignment wrapText="1"/>
    </xf>
    <xf numFmtId="0" fontId="34" fillId="30" borderId="42">
      <alignment horizontal="left" vertical="top" wrapText="1"/>
    </xf>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14" fillId="32" borderId="41" applyNumberFormat="0" applyFont="0" applyAlignment="0" applyProtection="0"/>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7" fillId="15" borderId="37"/>
    <xf numFmtId="0" fontId="34" fillId="35" borderId="37">
      <alignment horizontal="left" vertical="top" wrapText="1"/>
    </xf>
    <xf numFmtId="0" fontId="81" fillId="35" borderId="44">
      <alignment horizontal="left" vertical="top" wrapText="1"/>
    </xf>
    <xf numFmtId="0" fontId="34" fillId="35" borderId="45">
      <alignment horizontal="left" vertical="top" wrapText="1"/>
    </xf>
    <xf numFmtId="0" fontId="34" fillId="35" borderId="44">
      <alignment horizontal="left" vertical="top"/>
    </xf>
    <xf numFmtId="0" fontId="83" fillId="17" borderId="43" applyNumberFormat="0" applyAlignment="0" applyProtection="0"/>
    <xf numFmtId="0" fontId="96" fillId="0" borderId="44" applyNumberFormat="0" applyFont="0" applyFill="0" applyBorder="0" applyProtection="0">
      <alignment horizontal="centerContinuous" vertical="center" wrapText="1"/>
    </xf>
    <xf numFmtId="0" fontId="2" fillId="0" borderId="46" applyNumberFormat="0" applyFill="0" applyAlignment="0" applyProtection="0"/>
    <xf numFmtId="0" fontId="12" fillId="0" borderId="0" applyNumberFormat="0" applyFill="0" applyBorder="0" applyAlignment="0" applyProtection="0"/>
    <xf numFmtId="0" fontId="18" fillId="0" borderId="0"/>
  </cellStyleXfs>
  <cellXfs count="320">
    <xf numFmtId="0" fontId="0" fillId="0" borderId="0" xfId="0"/>
    <xf numFmtId="167" fontId="4" fillId="0" borderId="0" xfId="0" applyNumberFormat="1" applyFont="1" applyAlignment="1">
      <alignment horizontal="center" vertical="center"/>
    </xf>
    <xf numFmtId="167" fontId="5" fillId="6" borderId="2"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5" fillId="6" borderId="0" xfId="0" applyNumberFormat="1" applyFont="1" applyFill="1" applyBorder="1" applyAlignment="1">
      <alignment horizontal="center" vertical="top"/>
    </xf>
    <xf numFmtId="167" fontId="5" fillId="7" borderId="2" xfId="0" applyNumberFormat="1" applyFont="1" applyFill="1" applyBorder="1" applyAlignment="1">
      <alignment horizontal="center" vertical="top"/>
    </xf>
    <xf numFmtId="1" fontId="5" fillId="6" borderId="2" xfId="0" applyNumberFormat="1" applyFont="1" applyFill="1" applyBorder="1" applyAlignment="1">
      <alignment horizontal="left" vertical="top" wrapText="1"/>
    </xf>
    <xf numFmtId="1" fontId="6" fillId="0" borderId="0" xfId="0" quotePrefix="1" applyNumberFormat="1" applyFont="1" applyFill="1" applyBorder="1" applyAlignment="1">
      <alignment horizontal="left" vertical="top" wrapText="1"/>
    </xf>
    <xf numFmtId="1" fontId="7" fillId="0" borderId="0" xfId="0" applyNumberFormat="1" applyFont="1" applyFill="1" applyBorder="1" applyAlignment="1">
      <alignment horizontal="left" vertical="top" wrapText="1"/>
    </xf>
    <xf numFmtId="1" fontId="5" fillId="6" borderId="0" xfId="0" applyNumberFormat="1" applyFont="1" applyFill="1" applyBorder="1" applyAlignment="1">
      <alignment horizontal="left" vertical="top" wrapText="1"/>
    </xf>
    <xf numFmtId="1" fontId="6" fillId="0" borderId="0" xfId="0" applyNumberFormat="1" applyFont="1" applyFill="1" applyBorder="1" applyAlignment="1">
      <alignment horizontal="left" vertical="top" wrapText="1"/>
    </xf>
    <xf numFmtId="0" fontId="5" fillId="7" borderId="2" xfId="0" applyFont="1" applyFill="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0" fillId="0" borderId="0" xfId="0"/>
    <xf numFmtId="167" fontId="5" fillId="6" borderId="36" xfId="0" applyNumberFormat="1" applyFont="1" applyFill="1" applyBorder="1" applyAlignment="1">
      <alignment horizontal="center" vertical="top"/>
    </xf>
    <xf numFmtId="0" fontId="5" fillId="7" borderId="35" xfId="0" applyFont="1" applyFill="1" applyBorder="1" applyAlignment="1">
      <alignment horizontal="left" vertical="top" wrapText="1"/>
    </xf>
    <xf numFmtId="1" fontId="5" fillId="6" borderId="35" xfId="0" applyNumberFormat="1" applyFont="1" applyFill="1" applyBorder="1" applyAlignment="1">
      <alignment horizontal="left" vertical="top" wrapText="1"/>
    </xf>
    <xf numFmtId="0" fontId="0" fillId="6" borderId="2" xfId="0" applyFill="1" applyBorder="1" applyAlignment="1">
      <alignment horizontal="left" vertical="top" wrapText="1"/>
    </xf>
    <xf numFmtId="0" fontId="7" fillId="6" borderId="2" xfId="0" applyFont="1" applyFill="1" applyBorder="1" applyAlignment="1">
      <alignment vertical="top" wrapText="1"/>
    </xf>
    <xf numFmtId="1" fontId="7" fillId="0" borderId="4" xfId="0" applyNumberFormat="1" applyFont="1" applyFill="1" applyBorder="1" applyAlignment="1">
      <alignment horizontal="left" vertical="top" wrapText="1"/>
    </xf>
    <xf numFmtId="0" fontId="5" fillId="7" borderId="5" xfId="0" applyFont="1" applyFill="1" applyBorder="1" applyAlignment="1">
      <alignment horizontal="left" vertical="top" wrapText="1"/>
    </xf>
    <xf numFmtId="1" fontId="6" fillId="0" borderId="4" xfId="0" applyNumberFormat="1" applyFont="1" applyFill="1" applyBorder="1" applyAlignment="1">
      <alignment horizontal="left" vertical="top" wrapText="1"/>
    </xf>
    <xf numFmtId="1" fontId="5" fillId="6" borderId="4" xfId="0" applyNumberFormat="1" applyFont="1" applyFill="1" applyBorder="1" applyAlignment="1">
      <alignment horizontal="left" vertical="top" wrapText="1"/>
    </xf>
    <xf numFmtId="1" fontId="6" fillId="0" borderId="4" xfId="0" quotePrefix="1" applyNumberFormat="1" applyFont="1" applyFill="1" applyBorder="1" applyAlignment="1">
      <alignment horizontal="left" vertical="top" wrapText="1"/>
    </xf>
    <xf numFmtId="1" fontId="5" fillId="6" borderId="5" xfId="0" applyNumberFormat="1" applyFont="1" applyFill="1" applyBorder="1" applyAlignment="1">
      <alignment horizontal="left" vertical="top" wrapText="1"/>
    </xf>
    <xf numFmtId="1" fontId="8" fillId="0" borderId="0" xfId="0" applyNumberFormat="1" applyFont="1" applyBorder="1"/>
    <xf numFmtId="0" fontId="0" fillId="0" borderId="0" xfId="0"/>
    <xf numFmtId="0" fontId="0" fillId="0" borderId="0" xfId="0"/>
    <xf numFmtId="0" fontId="0" fillId="0" borderId="0" xfId="0"/>
    <xf numFmtId="0" fontId="0" fillId="0" borderId="0" xfId="0"/>
    <xf numFmtId="167" fontId="5" fillId="7" borderId="2" xfId="0" applyNumberFormat="1" applyFont="1" applyFill="1" applyBorder="1" applyAlignment="1">
      <alignment horizontal="center" vertical="top"/>
    </xf>
    <xf numFmtId="167" fontId="5" fillId="6" borderId="0"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5" fillId="6" borderId="2" xfId="0" applyNumberFormat="1" applyFont="1" applyFill="1" applyBorder="1" applyAlignment="1">
      <alignment horizontal="center" vertical="top"/>
    </xf>
    <xf numFmtId="167" fontId="4" fillId="0" borderId="0" xfId="0" applyNumberFormat="1" applyFont="1" applyAlignment="1">
      <alignment horizontal="center" vertical="center"/>
    </xf>
    <xf numFmtId="0" fontId="0" fillId="0" borderId="0" xfId="0"/>
    <xf numFmtId="3" fontId="8" fillId="0" borderId="0" xfId="0" applyNumberFormat="1" applyFont="1"/>
    <xf numFmtId="0" fontId="4" fillId="0" borderId="0" xfId="0" applyFont="1" applyAlignment="1">
      <alignment horizontal="center" vertical="center"/>
    </xf>
    <xf numFmtId="167" fontId="5" fillId="6" borderId="0" xfId="0" applyNumberFormat="1" applyFont="1" applyFill="1" applyBorder="1" applyAlignment="1">
      <alignment horizontal="center" vertical="top"/>
    </xf>
    <xf numFmtId="167" fontId="6" fillId="0" borderId="0" xfId="0" applyNumberFormat="1" applyFont="1" applyFill="1" applyBorder="1" applyAlignment="1">
      <alignment horizontal="center" vertical="top"/>
    </xf>
    <xf numFmtId="167" fontId="4" fillId="0" borderId="0" xfId="0" applyNumberFormat="1" applyFont="1" applyAlignment="1">
      <alignment horizontal="center" vertical="center"/>
    </xf>
    <xf numFmtId="167" fontId="5" fillId="7" borderId="2" xfId="0" applyNumberFormat="1" applyFont="1" applyFill="1" applyBorder="1" applyAlignment="1">
      <alignment horizontal="center" vertical="top"/>
    </xf>
    <xf numFmtId="0" fontId="8" fillId="0" borderId="0" xfId="0" applyFont="1"/>
    <xf numFmtId="0" fontId="4" fillId="0" borderId="0" xfId="0" applyFont="1" applyFill="1" applyBorder="1" applyAlignment="1">
      <alignment horizontal="center" vertical="center" wrapText="1"/>
    </xf>
    <xf numFmtId="0" fontId="8" fillId="0" borderId="0" xfId="0" applyFont="1" applyBorder="1"/>
    <xf numFmtId="0" fontId="4" fillId="0" borderId="0" xfId="0" applyFont="1" applyFill="1" applyBorder="1" applyAlignment="1">
      <alignment horizontal="center" vertical="center"/>
    </xf>
    <xf numFmtId="0" fontId="0" fillId="0" borderId="0" xfId="0" applyBorder="1"/>
    <xf numFmtId="167" fontId="6" fillId="0" borderId="0" xfId="0" applyNumberFormat="1" applyFont="1" applyFill="1" applyBorder="1" applyAlignment="1">
      <alignment horizontal="left" vertical="top"/>
    </xf>
    <xf numFmtId="0" fontId="0" fillId="0" borderId="0" xfId="0" applyAlignment="1">
      <alignment horizontal="left" vertical="top"/>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0" fillId="6" borderId="2" xfId="0" applyFill="1" applyBorder="1" applyAlignment="1">
      <alignment vertical="top"/>
    </xf>
    <xf numFmtId="1" fontId="5" fillId="6" borderId="36" xfId="0" applyNumberFormat="1" applyFont="1" applyFill="1" applyBorder="1" applyAlignment="1">
      <alignment horizontal="left" vertical="top" wrapText="1"/>
    </xf>
    <xf numFmtId="167" fontId="5" fillId="6" borderId="36" xfId="0" applyNumberFormat="1" applyFont="1" applyFill="1" applyBorder="1" applyAlignment="1">
      <alignment horizontal="left" vertical="top"/>
    </xf>
    <xf numFmtId="0" fontId="0" fillId="0" borderId="0" xfId="0"/>
    <xf numFmtId="1" fontId="5" fillId="6" borderId="2" xfId="0" applyNumberFormat="1" applyFont="1" applyFill="1" applyBorder="1" applyAlignment="1">
      <alignment horizontal="left" vertical="top" wrapText="1"/>
    </xf>
    <xf numFmtId="0" fontId="2" fillId="0" borderId="0" xfId="0" applyFont="1" applyAlignment="1">
      <alignment horizontal="left" vertical="top"/>
    </xf>
    <xf numFmtId="0" fontId="101" fillId="0" borderId="0" xfId="0" applyFont="1" applyAlignment="1">
      <alignment horizontal="left" vertical="top" wrapText="1"/>
    </xf>
    <xf numFmtId="167" fontId="5" fillId="6" borderId="0" xfId="0" applyNumberFormat="1" applyFont="1" applyFill="1" applyBorder="1" applyAlignment="1">
      <alignment horizontal="left" vertical="top"/>
    </xf>
    <xf numFmtId="0" fontId="0" fillId="6" borderId="2" xfId="0" applyFill="1" applyBorder="1" applyAlignment="1">
      <alignment horizontal="left" vertical="top"/>
    </xf>
    <xf numFmtId="3" fontId="8" fillId="0" borderId="0" xfId="0" applyNumberFormat="1" applyFont="1" applyBorder="1" applyAlignment="1">
      <alignment horizontal="left" vertical="top" wrapText="1"/>
    </xf>
    <xf numFmtId="1" fontId="4" fillId="6" borderId="2" xfId="0" applyNumberFormat="1" applyFont="1" applyFill="1" applyBorder="1" applyAlignment="1">
      <alignment horizontal="center"/>
    </xf>
    <xf numFmtId="1" fontId="4" fillId="6" borderId="2" xfId="0" applyNumberFormat="1" applyFont="1" applyFill="1" applyBorder="1" applyAlignment="1">
      <alignment horizontal="center" vertical="center"/>
    </xf>
    <xf numFmtId="1" fontId="8" fillId="0" borderId="0" xfId="0" applyNumberFormat="1" applyFont="1" applyAlignment="1">
      <alignment horizontal="center"/>
    </xf>
    <xf numFmtId="1" fontId="0" fillId="0" borderId="0" xfId="0" applyNumberFormat="1" applyAlignment="1">
      <alignment horizontal="center"/>
    </xf>
    <xf numFmtId="1" fontId="4" fillId="6" borderId="0" xfId="0" applyNumberFormat="1" applyFont="1" applyFill="1" applyAlignment="1">
      <alignment horizontal="center"/>
    </xf>
    <xf numFmtId="1" fontId="4" fillId="6" borderId="0" xfId="0" applyNumberFormat="1" applyFont="1" applyFill="1" applyBorder="1" applyAlignment="1">
      <alignment horizontal="center" vertical="center"/>
    </xf>
    <xf numFmtId="1" fontId="4" fillId="6" borderId="0" xfId="0" applyNumberFormat="1" applyFont="1" applyFill="1" applyAlignment="1">
      <alignment horizontal="center" vertical="center"/>
    </xf>
    <xf numFmtId="1" fontId="4" fillId="6" borderId="0" xfId="0" applyNumberFormat="1" applyFont="1" applyFill="1" applyBorder="1" applyAlignment="1">
      <alignment horizontal="center"/>
    </xf>
    <xf numFmtId="1" fontId="8" fillId="0" borderId="0" xfId="0" applyNumberFormat="1" applyFont="1" applyFill="1" applyAlignment="1">
      <alignment horizontal="center"/>
    </xf>
    <xf numFmtId="0" fontId="8" fillId="0" borderId="0" xfId="0" applyFont="1" applyAlignment="1">
      <alignment horizontal="center" vertical="center"/>
    </xf>
    <xf numFmtId="1" fontId="4" fillId="7" borderId="2" xfId="0" applyNumberFormat="1" applyFont="1" applyFill="1" applyBorder="1" applyAlignment="1">
      <alignment horizontal="center"/>
    </xf>
    <xf numFmtId="1" fontId="4" fillId="7" borderId="2" xfId="0" applyNumberFormat="1" applyFont="1" applyFill="1" applyBorder="1" applyAlignment="1">
      <alignment horizontal="center" vertical="center"/>
    </xf>
    <xf numFmtId="0" fontId="4" fillId="7" borderId="2" xfId="0" applyFont="1" applyFill="1" applyBorder="1" applyAlignment="1">
      <alignment horizontal="center" vertical="center"/>
    </xf>
    <xf numFmtId="1" fontId="8" fillId="0" borderId="0" xfId="0" applyNumberFormat="1" applyFont="1" applyBorder="1" applyAlignment="1">
      <alignment horizontal="center"/>
    </xf>
    <xf numFmtId="0" fontId="0" fillId="0" borderId="0" xfId="0" applyAlignment="1">
      <alignment horizontal="center"/>
    </xf>
    <xf numFmtId="0" fontId="8" fillId="0" borderId="0" xfId="0" applyFont="1" applyAlignment="1">
      <alignment vertical="top" wrapText="1"/>
    </xf>
    <xf numFmtId="0" fontId="103" fillId="0" borderId="4" xfId="0" applyFont="1" applyBorder="1" applyAlignment="1">
      <alignment horizontal="left"/>
    </xf>
    <xf numFmtId="1" fontId="4" fillId="6" borderId="36" xfId="0" applyNumberFormat="1" applyFont="1" applyFill="1" applyBorder="1" applyAlignment="1">
      <alignment horizontal="center"/>
    </xf>
    <xf numFmtId="1" fontId="4" fillId="6" borderId="36" xfId="0" applyNumberFormat="1" applyFont="1" applyFill="1" applyBorder="1" applyAlignment="1">
      <alignment horizontal="center" vertical="center"/>
    </xf>
    <xf numFmtId="1" fontId="4" fillId="6" borderId="47" xfId="0" applyNumberFormat="1" applyFont="1" applyFill="1" applyBorder="1" applyAlignment="1">
      <alignment horizontal="center"/>
    </xf>
    <xf numFmtId="1" fontId="8" fillId="0" borderId="0" xfId="0" applyNumberFormat="1" applyFont="1" applyFill="1" applyBorder="1" applyAlignment="1">
      <alignment horizontal="center"/>
    </xf>
    <xf numFmtId="0" fontId="8" fillId="0" borderId="0" xfId="0" applyFont="1" applyBorder="1" applyAlignment="1">
      <alignment horizontal="center" vertical="center"/>
    </xf>
    <xf numFmtId="1" fontId="4" fillId="7" borderId="36" xfId="0" applyNumberFormat="1" applyFont="1" applyFill="1" applyBorder="1" applyAlignment="1">
      <alignment horizontal="center"/>
    </xf>
    <xf numFmtId="1" fontId="4" fillId="7" borderId="36" xfId="0" applyNumberFormat="1" applyFont="1" applyFill="1" applyBorder="1" applyAlignment="1">
      <alignment horizontal="center" vertical="center"/>
    </xf>
    <xf numFmtId="0" fontId="4" fillId="7" borderId="36" xfId="0" applyFont="1" applyFill="1" applyBorder="1" applyAlignment="1">
      <alignment horizontal="center" vertical="center"/>
    </xf>
    <xf numFmtId="1" fontId="4" fillId="7" borderId="47" xfId="0" applyNumberFormat="1" applyFont="1" applyFill="1" applyBorder="1" applyAlignment="1">
      <alignment horizontal="center"/>
    </xf>
    <xf numFmtId="1" fontId="105" fillId="0" borderId="0" xfId="0" quotePrefix="1" applyNumberFormat="1" applyFont="1" applyFill="1" applyBorder="1" applyAlignment="1">
      <alignment horizontal="left" vertical="top" wrapText="1"/>
    </xf>
    <xf numFmtId="49" fontId="104" fillId="0" borderId="0" xfId="0" applyNumberFormat="1" applyFont="1" applyAlignment="1">
      <alignment vertical="top" wrapText="1"/>
    </xf>
    <xf numFmtId="1" fontId="106" fillId="0" borderId="0" xfId="0" applyNumberFormat="1" applyFont="1" applyFill="1" applyBorder="1" applyAlignment="1">
      <alignment horizontal="left" vertical="top" wrapText="1"/>
    </xf>
    <xf numFmtId="0" fontId="104" fillId="0" borderId="0" xfId="0" applyFont="1" applyBorder="1" applyAlignment="1">
      <alignment horizontal="left" vertical="top"/>
    </xf>
    <xf numFmtId="1" fontId="107" fillId="6" borderId="0" xfId="0" applyNumberFormat="1" applyFont="1" applyFill="1" applyBorder="1" applyAlignment="1">
      <alignment horizontal="left" vertical="top" wrapText="1"/>
    </xf>
    <xf numFmtId="0" fontId="104" fillId="6" borderId="0" xfId="0" applyFont="1" applyFill="1" applyAlignment="1">
      <alignment horizontal="left" vertical="top" wrapText="1"/>
    </xf>
    <xf numFmtId="0" fontId="104" fillId="6" borderId="0" xfId="0" applyFont="1" applyFill="1" applyAlignment="1">
      <alignment vertical="top" wrapText="1"/>
    </xf>
    <xf numFmtId="49" fontId="104" fillId="6" borderId="0" xfId="0" applyNumberFormat="1" applyFont="1" applyFill="1" applyAlignment="1">
      <alignment vertical="top" wrapText="1"/>
    </xf>
    <xf numFmtId="1" fontId="105" fillId="0" borderId="0" xfId="0" applyNumberFormat="1" applyFont="1" applyFill="1" applyBorder="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04" fillId="0" borderId="0" xfId="0" applyFont="1" applyAlignment="1">
      <alignment vertical="top" wrapText="1"/>
    </xf>
    <xf numFmtId="0" fontId="110" fillId="27" borderId="0" xfId="0" applyFont="1" applyFill="1" applyAlignment="1">
      <alignment horizontal="left"/>
    </xf>
    <xf numFmtId="0" fontId="111" fillId="27" borderId="0" xfId="0" applyFont="1" applyFill="1" applyAlignment="1">
      <alignment horizontal="left"/>
    </xf>
    <xf numFmtId="0" fontId="0" fillId="27" borderId="0" xfId="0" applyFill="1"/>
    <xf numFmtId="0" fontId="112" fillId="27" borderId="0" xfId="0" applyFont="1" applyFill="1"/>
    <xf numFmtId="0" fontId="0" fillId="34" borderId="48" xfId="0" applyFill="1" applyBorder="1" applyAlignment="1">
      <alignment horizontal="left"/>
    </xf>
    <xf numFmtId="0" fontId="12" fillId="34" borderId="48" xfId="1200" applyFill="1" applyBorder="1" applyAlignment="1" applyProtection="1"/>
    <xf numFmtId="0" fontId="0" fillId="0" borderId="49" xfId="0" applyFill="1" applyBorder="1"/>
    <xf numFmtId="0" fontId="0" fillId="0" borderId="47" xfId="0" applyFill="1" applyBorder="1"/>
    <xf numFmtId="0" fontId="0" fillId="0" borderId="51" xfId="0" applyFill="1" applyBorder="1"/>
    <xf numFmtId="0" fontId="0" fillId="0" borderId="52" xfId="0" applyFill="1" applyBorder="1"/>
    <xf numFmtId="0" fontId="0" fillId="0" borderId="53" xfId="0" applyFill="1" applyBorder="1"/>
    <xf numFmtId="0" fontId="0" fillId="0" borderId="20" xfId="0" applyFill="1" applyBorder="1"/>
    <xf numFmtId="0" fontId="113" fillId="27" borderId="0" xfId="0" applyFont="1" applyFill="1"/>
    <xf numFmtId="0" fontId="12" fillId="34" borderId="48" xfId="2358" applyFill="1" applyBorder="1" applyAlignment="1" applyProtection="1"/>
    <xf numFmtId="0" fontId="12" fillId="0" borderId="21" xfId="2358" applyFill="1" applyBorder="1" applyAlignment="1" applyProtection="1"/>
    <xf numFmtId="0" fontId="12" fillId="0" borderId="48" xfId="2358" applyFill="1" applyBorder="1" applyAlignment="1" applyProtection="1"/>
    <xf numFmtId="0" fontId="12" fillId="0" borderId="50" xfId="2358" applyFill="1" applyBorder="1" applyAlignment="1" applyProtection="1"/>
    <xf numFmtId="0" fontId="6" fillId="0" borderId="0" xfId="0" applyFont="1" applyFill="1"/>
    <xf numFmtId="0" fontId="6" fillId="0" borderId="0" xfId="0" applyFont="1" applyFill="1" applyAlignment="1">
      <alignment horizontal="center" vertical="center"/>
    </xf>
    <xf numFmtId="1" fontId="115" fillId="0" borderId="0" xfId="0" applyNumberFormat="1" applyFont="1" applyFill="1" applyAlignment="1">
      <alignment horizontal="center" vertical="center"/>
    </xf>
    <xf numFmtId="0" fontId="7" fillId="0" borderId="0" xfId="0" applyFont="1" applyBorder="1" applyAlignment="1">
      <alignment horizontal="center" vertical="center"/>
    </xf>
    <xf numFmtId="1" fontId="7" fillId="0" borderId="0" xfId="0" applyNumberFormat="1" applyFont="1" applyBorder="1" applyAlignment="1">
      <alignment horizontal="center" vertical="center" wrapText="1"/>
    </xf>
    <xf numFmtId="0" fontId="116" fillId="0" borderId="0" xfId="0" applyFont="1" applyAlignment="1">
      <alignment horizontal="center" vertical="center"/>
    </xf>
    <xf numFmtId="0" fontId="114" fillId="0" borderId="0" xfId="0" applyFont="1" applyAlignment="1">
      <alignment horizontal="left" vertical="center"/>
    </xf>
    <xf numFmtId="1" fontId="6" fillId="0" borderId="0" xfId="0" applyNumberFormat="1" applyFont="1"/>
    <xf numFmtId="0" fontId="6" fillId="0" borderId="0" xfId="0" applyFont="1" applyAlignment="1">
      <alignment horizontal="center" vertical="center"/>
    </xf>
    <xf numFmtId="167" fontId="6" fillId="0" borderId="0" xfId="0" applyNumberFormat="1" applyFont="1" applyAlignment="1">
      <alignment horizontal="center" vertical="center"/>
    </xf>
    <xf numFmtId="0" fontId="115" fillId="0" borderId="0" xfId="0" applyFont="1" applyBorder="1" applyAlignment="1">
      <alignment horizontal="center" vertical="center"/>
    </xf>
    <xf numFmtId="0" fontId="6" fillId="0" borderId="0" xfId="0" applyFont="1" applyBorder="1" applyAlignment="1">
      <alignment horizontal="center" vertical="center"/>
    </xf>
    <xf numFmtId="1" fontId="6" fillId="0" borderId="0" xfId="0" applyNumberFormat="1" applyFont="1" applyFill="1"/>
    <xf numFmtId="2" fontId="6" fillId="0" borderId="0" xfId="0" applyNumberFormat="1" applyFont="1" applyFill="1" applyAlignment="1">
      <alignment horizontal="center" vertical="center"/>
    </xf>
    <xf numFmtId="0" fontId="2" fillId="0" borderId="0" xfId="0" applyFont="1" applyFill="1" applyAlignment="1">
      <alignment horizontal="left" vertical="top"/>
    </xf>
    <xf numFmtId="0" fontId="104" fillId="0" borderId="0" xfId="0" applyFont="1" applyFill="1" applyAlignment="1">
      <alignment horizontal="left" vertical="top" wrapText="1"/>
    </xf>
    <xf numFmtId="0" fontId="101" fillId="0" borderId="0" xfId="0" applyFont="1" applyFill="1" applyAlignment="1">
      <alignment horizontal="left" vertical="top" wrapText="1"/>
    </xf>
    <xf numFmtId="0" fontId="104" fillId="0" borderId="0" xfId="0" applyFont="1" applyBorder="1" applyAlignment="1">
      <alignment horizontal="left" vertical="top" wrapText="1"/>
    </xf>
    <xf numFmtId="0" fontId="104" fillId="0" borderId="0" xfId="0" applyFont="1" applyFill="1" applyBorder="1" applyAlignment="1">
      <alignment horizontal="left" vertical="top" wrapText="1"/>
    </xf>
    <xf numFmtId="0" fontId="101" fillId="0" borderId="0" xfId="0" applyFont="1" applyFill="1" applyBorder="1" applyAlignment="1">
      <alignment horizontal="left" vertical="top" wrapText="1"/>
    </xf>
    <xf numFmtId="0" fontId="101" fillId="0" borderId="0" xfId="0" applyFont="1" applyBorder="1" applyAlignment="1">
      <alignment horizontal="left" vertical="top" wrapText="1"/>
    </xf>
    <xf numFmtId="0" fontId="101" fillId="0" borderId="0" xfId="0" applyFont="1" applyBorder="1" applyAlignment="1">
      <alignment vertical="top" wrapText="1"/>
    </xf>
    <xf numFmtId="0" fontId="0" fillId="0" borderId="0" xfId="0" applyAlignment="1">
      <alignment horizontal="center" vertical="center"/>
    </xf>
    <xf numFmtId="1" fontId="4" fillId="6" borderId="49" xfId="0" applyNumberFormat="1" applyFont="1" applyFill="1" applyBorder="1" applyAlignment="1">
      <alignment horizontal="center" vertical="center"/>
    </xf>
    <xf numFmtId="1" fontId="8" fillId="0" borderId="3" xfId="0" applyNumberFormat="1" applyFont="1" applyBorder="1" applyAlignment="1">
      <alignment horizontal="center" vertical="center"/>
    </xf>
    <xf numFmtId="1" fontId="4" fillId="6" borderId="3" xfId="0" applyNumberFormat="1" applyFont="1" applyFill="1" applyBorder="1" applyAlignment="1">
      <alignment horizontal="center" vertical="center"/>
    </xf>
    <xf numFmtId="1" fontId="4" fillId="7" borderId="49" xfId="0" applyNumberFormat="1" applyFont="1" applyFill="1" applyBorder="1" applyAlignment="1">
      <alignment horizontal="center" vertical="center"/>
    </xf>
    <xf numFmtId="0" fontId="104" fillId="40" borderId="2" xfId="0" applyFont="1" applyFill="1" applyBorder="1" applyAlignment="1">
      <alignment horizontal="left" vertical="top" wrapText="1"/>
    </xf>
    <xf numFmtId="0" fontId="104" fillId="40" borderId="2" xfId="0" applyFont="1" applyFill="1" applyBorder="1" applyAlignment="1">
      <alignment vertical="top" wrapText="1"/>
    </xf>
    <xf numFmtId="3" fontId="104" fillId="40" borderId="2" xfId="0" applyNumberFormat="1" applyFont="1" applyFill="1" applyBorder="1" applyAlignment="1">
      <alignment vertical="top" wrapText="1"/>
    </xf>
    <xf numFmtId="1" fontId="8" fillId="0" borderId="0" xfId="0" applyNumberFormat="1" applyFont="1" applyAlignment="1">
      <alignment horizontal="center" vertical="center"/>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0" fontId="117" fillId="0" borderId="0" xfId="0" applyFont="1"/>
    <xf numFmtId="0" fontId="104" fillId="0" borderId="0" xfId="0" applyFont="1" applyAlignment="1">
      <alignment horizontal="left" vertical="top" wrapText="1"/>
    </xf>
    <xf numFmtId="3" fontId="104" fillId="0" borderId="0" xfId="0" applyNumberFormat="1" applyFont="1" applyFill="1" applyBorder="1" applyAlignment="1">
      <alignment horizontal="left" vertical="top" wrapText="1"/>
    </xf>
    <xf numFmtId="0" fontId="0" fillId="0" borderId="0" xfId="0" applyAlignment="1">
      <alignment vertical="top"/>
    </xf>
    <xf numFmtId="0" fontId="102" fillId="6" borderId="36" xfId="0" applyFont="1" applyFill="1" applyBorder="1" applyAlignment="1">
      <alignment vertical="top"/>
    </xf>
    <xf numFmtId="0" fontId="0" fillId="0" borderId="0" xfId="0" applyFill="1" applyAlignment="1">
      <alignment vertical="top"/>
    </xf>
    <xf numFmtId="0" fontId="0" fillId="6" borderId="0" xfId="0" applyFill="1" applyAlignment="1">
      <alignment vertical="top"/>
    </xf>
    <xf numFmtId="0" fontId="104" fillId="0" borderId="0" xfId="0" applyFont="1" applyFill="1" applyAlignment="1">
      <alignment horizontal="justify" vertical="top"/>
    </xf>
    <xf numFmtId="0" fontId="104" fillId="0" borderId="0" xfId="0" applyFont="1" applyAlignment="1">
      <alignment horizontal="justify" vertical="top"/>
    </xf>
    <xf numFmtId="0" fontId="104" fillId="0" borderId="0" xfId="0" applyFont="1" applyAlignment="1">
      <alignment vertical="top"/>
    </xf>
    <xf numFmtId="0" fontId="104" fillId="6" borderId="0" xfId="0" applyFont="1" applyFill="1" applyAlignment="1">
      <alignment vertical="top"/>
    </xf>
    <xf numFmtId="0" fontId="104" fillId="6" borderId="0" xfId="0" applyFont="1" applyFill="1" applyAlignment="1">
      <alignment horizontal="justify" vertical="top"/>
    </xf>
    <xf numFmtId="0" fontId="104" fillId="0" borderId="0" xfId="0" applyFont="1" applyFill="1" applyAlignment="1">
      <alignment vertical="top"/>
    </xf>
    <xf numFmtId="16" fontId="104" fillId="0" borderId="0" xfId="0" applyNumberFormat="1" applyFont="1" applyAlignment="1">
      <alignment horizontal="justify" vertical="top"/>
    </xf>
    <xf numFmtId="49" fontId="104" fillId="0" borderId="0" xfId="0" applyNumberFormat="1" applyFont="1" applyAlignment="1">
      <alignment vertical="top"/>
    </xf>
    <xf numFmtId="16" fontId="104" fillId="0" borderId="0" xfId="0" applyNumberFormat="1" applyFont="1" applyFill="1" applyAlignment="1">
      <alignment horizontal="justify" vertical="top"/>
    </xf>
    <xf numFmtId="0" fontId="104" fillId="0" borderId="0" xfId="0" applyFont="1" applyBorder="1" applyAlignment="1">
      <alignment horizontal="justify" vertical="top"/>
    </xf>
    <xf numFmtId="0" fontId="104" fillId="0" borderId="0" xfId="0" applyFont="1" applyBorder="1" applyAlignment="1">
      <alignment vertical="top"/>
    </xf>
    <xf numFmtId="0" fontId="104" fillId="40" borderId="2" xfId="0" applyFont="1" applyFill="1" applyBorder="1" applyAlignment="1">
      <alignment vertical="top"/>
    </xf>
    <xf numFmtId="0" fontId="0" fillId="40" borderId="0" xfId="0" applyFill="1" applyAlignment="1">
      <alignment vertical="top"/>
    </xf>
    <xf numFmtId="0" fontId="0" fillId="0" borderId="0" xfId="0" applyBorder="1" applyAlignment="1">
      <alignment vertical="top"/>
    </xf>
    <xf numFmtId="0" fontId="0" fillId="0" borderId="0" xfId="0" applyFill="1" applyBorder="1" applyAlignment="1">
      <alignment vertical="top"/>
    </xf>
    <xf numFmtId="17" fontId="104" fillId="0" borderId="0" xfId="0" applyNumberFormat="1" applyFont="1" applyAlignment="1">
      <alignment horizontal="justify" vertical="top"/>
    </xf>
    <xf numFmtId="0" fontId="104" fillId="0" borderId="0" xfId="0" applyFont="1" applyAlignment="1">
      <alignment horizontal="left" vertical="top" wrapText="1"/>
    </xf>
    <xf numFmtId="1" fontId="8" fillId="0" borderId="0" xfId="0" applyNumberFormat="1" applyFont="1" applyBorder="1" applyAlignment="1">
      <alignment horizontal="center" vertical="center"/>
    </xf>
    <xf numFmtId="1" fontId="8" fillId="0" borderId="0" xfId="0" applyNumberFormat="1" applyFont="1" applyAlignment="1">
      <alignment horizontal="center" vertical="center"/>
    </xf>
    <xf numFmtId="1" fontId="8" fillId="0" borderId="0" xfId="0" applyNumberFormat="1" applyFont="1" applyBorder="1" applyAlignment="1">
      <alignment vertical="center"/>
    </xf>
    <xf numFmtId="0" fontId="104" fillId="0" borderId="0" xfId="0" applyFont="1" applyFill="1" applyBorder="1" applyAlignment="1">
      <alignment horizontal="left" vertical="center" wrapText="1"/>
    </xf>
    <xf numFmtId="0" fontId="104" fillId="0" borderId="20" xfId="0" applyFont="1" applyFill="1" applyBorder="1" applyAlignment="1">
      <alignment horizontal="left" vertical="center" wrapText="1"/>
    </xf>
    <xf numFmtId="0" fontId="0" fillId="0" borderId="0" xfId="0" applyAlignment="1">
      <alignment horizontal="left"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7" fillId="6" borderId="0" xfId="0" applyFont="1" applyFill="1" applyBorder="1" applyAlignment="1">
      <alignment horizontal="left" vertical="center" wrapText="1"/>
    </xf>
    <xf numFmtId="0" fontId="0" fillId="0" borderId="0" xfId="0" applyFill="1" applyBorder="1" applyAlignment="1">
      <alignment horizontal="left" vertical="center" wrapText="1"/>
    </xf>
    <xf numFmtId="0" fontId="118" fillId="0" borderId="0" xfId="0" applyFont="1" applyAlignment="1">
      <alignment horizontal="left" vertical="top"/>
    </xf>
    <xf numFmtId="0" fontId="8" fillId="6" borderId="0" xfId="0" applyFont="1" applyFill="1" applyBorder="1" applyAlignment="1">
      <alignment horizontal="left" vertical="top" wrapText="1"/>
    </xf>
    <xf numFmtId="0" fontId="118" fillId="0" borderId="0" xfId="0" applyFont="1" applyAlignment="1">
      <alignment vertical="top"/>
    </xf>
    <xf numFmtId="0" fontId="0" fillId="0" borderId="0" xfId="0" applyFont="1" applyAlignment="1">
      <alignment vertical="top"/>
    </xf>
    <xf numFmtId="0" fontId="0" fillId="0" borderId="0" xfId="0" applyFont="1" applyAlignment="1">
      <alignment horizontal="left" vertical="top" wrapText="1"/>
    </xf>
    <xf numFmtId="0" fontId="111" fillId="41" borderId="0" xfId="0" applyFont="1" applyFill="1"/>
    <xf numFmtId="0" fontId="0" fillId="41" borderId="0" xfId="0" applyFill="1"/>
    <xf numFmtId="0" fontId="5" fillId="0" borderId="0" xfId="0" applyFont="1" applyFill="1" applyAlignment="1">
      <alignment horizontal="left" vertical="top"/>
    </xf>
    <xf numFmtId="1" fontId="6" fillId="0" borderId="0" xfId="0" applyNumberFormat="1" applyFont="1" applyFill="1" applyAlignment="1">
      <alignment horizontal="center" vertical="center"/>
    </xf>
    <xf numFmtId="0" fontId="6" fillId="34" borderId="0" xfId="0" applyFont="1" applyFill="1" applyAlignment="1">
      <alignment horizontal="center"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1" fontId="7" fillId="0" borderId="0" xfId="0" applyNumberFormat="1" applyFont="1" applyBorder="1" applyAlignment="1">
      <alignment horizontal="center" vertical="center"/>
    </xf>
    <xf numFmtId="0" fontId="7" fillId="0" borderId="0" xfId="0" applyFont="1" applyBorder="1" applyAlignment="1">
      <alignment horizontal="center" vertical="center" wrapText="1"/>
    </xf>
    <xf numFmtId="0" fontId="7" fillId="34" borderId="0" xfId="0" applyFont="1" applyFill="1" applyBorder="1" applyAlignment="1">
      <alignment horizontal="center" vertical="center"/>
    </xf>
    <xf numFmtId="0" fontId="7" fillId="34"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7" fillId="0" borderId="0" xfId="0" applyFont="1" applyBorder="1" applyAlignment="1">
      <alignment horizontal="center"/>
    </xf>
    <xf numFmtId="0" fontId="6" fillId="0" borderId="0" xfId="0" applyFont="1" applyBorder="1"/>
    <xf numFmtId="0" fontId="6" fillId="0" borderId="20" xfId="0" applyFont="1" applyFill="1" applyBorder="1" applyAlignment="1">
      <alignment horizontal="center" vertical="center" wrapText="1"/>
    </xf>
    <xf numFmtId="0" fontId="7" fillId="0" borderId="20" xfId="0" applyFont="1" applyFill="1" applyBorder="1" applyAlignment="1">
      <alignment horizontal="left" vertical="center" wrapText="1"/>
    </xf>
    <xf numFmtId="0" fontId="7" fillId="0" borderId="20" xfId="0" applyFont="1" applyBorder="1" applyAlignment="1">
      <alignment horizontal="center" vertical="center"/>
    </xf>
    <xf numFmtId="0" fontId="7" fillId="34" borderId="20" xfId="0" applyFont="1" applyFill="1" applyBorder="1" applyAlignment="1">
      <alignment horizontal="center" vertical="center" wrapText="1"/>
    </xf>
    <xf numFmtId="1" fontId="7" fillId="0" borderId="20" xfId="0" applyNumberFormat="1" applyFont="1" applyBorder="1" applyAlignment="1">
      <alignment horizontal="center" vertical="center"/>
    </xf>
    <xf numFmtId="0" fontId="7" fillId="34" borderId="20" xfId="0" applyFont="1" applyFill="1" applyBorder="1" applyAlignment="1">
      <alignment horizontal="center" vertical="center"/>
    </xf>
    <xf numFmtId="0" fontId="7" fillId="0" borderId="20" xfId="0" applyFont="1" applyBorder="1" applyAlignment="1">
      <alignment horizontal="center" vertical="center" wrapText="1"/>
    </xf>
    <xf numFmtId="0" fontId="7" fillId="0" borderId="20" xfId="0" applyFont="1" applyBorder="1" applyAlignment="1">
      <alignment horizontal="center"/>
    </xf>
    <xf numFmtId="0" fontId="6" fillId="0" borderId="0" xfId="0" applyFont="1"/>
    <xf numFmtId="0" fontId="5" fillId="42" borderId="0" xfId="0" applyFont="1" applyFill="1" applyBorder="1" applyAlignment="1">
      <alignment horizontal="center" vertical="top"/>
    </xf>
    <xf numFmtId="0" fontId="5" fillId="42" borderId="0" xfId="0" applyFont="1" applyFill="1" applyBorder="1" applyAlignment="1">
      <alignment horizontal="left" vertical="top" wrapText="1"/>
    </xf>
    <xf numFmtId="1" fontId="17" fillId="42" borderId="0" xfId="0" applyNumberFormat="1" applyFont="1" applyFill="1" applyAlignment="1">
      <alignment horizontal="center" vertical="center"/>
    </xf>
    <xf numFmtId="1" fontId="17" fillId="42" borderId="0" xfId="0" applyNumberFormat="1" applyFont="1" applyFill="1" applyAlignment="1">
      <alignment horizontal="center"/>
    </xf>
    <xf numFmtId="1" fontId="17" fillId="42" borderId="0" xfId="0" applyNumberFormat="1" applyFont="1" applyFill="1" applyAlignment="1" applyProtection="1">
      <alignment horizontal="center" vertical="center"/>
    </xf>
    <xf numFmtId="0" fontId="7" fillId="42" borderId="0" xfId="0" applyFont="1" applyFill="1" applyAlignment="1">
      <alignment horizontal="center"/>
    </xf>
    <xf numFmtId="0" fontId="6" fillId="42" borderId="0" xfId="0" applyFont="1" applyFill="1"/>
    <xf numFmtId="0" fontId="6" fillId="0" borderId="0" xfId="0" applyFont="1" applyFill="1" applyBorder="1" applyAlignment="1">
      <alignment horizontal="center" vertical="top"/>
    </xf>
    <xf numFmtId="0" fontId="6" fillId="0" borderId="0" xfId="0" quotePrefix="1" applyFont="1" applyFill="1" applyBorder="1" applyAlignment="1">
      <alignment horizontal="left" vertical="top" wrapText="1"/>
    </xf>
    <xf numFmtId="1" fontId="7" fillId="0" borderId="0" xfId="0" applyNumberFormat="1" applyFont="1" applyAlignment="1">
      <alignment horizontal="center" vertical="center"/>
    </xf>
    <xf numFmtId="1" fontId="7" fillId="0" borderId="0" xfId="0" applyNumberFormat="1" applyFont="1" applyAlignment="1">
      <alignment horizontal="center"/>
    </xf>
    <xf numFmtId="1" fontId="7" fillId="34" borderId="0" xfId="0" applyNumberFormat="1" applyFont="1" applyFill="1" applyAlignment="1">
      <alignment horizontal="center" vertical="center"/>
    </xf>
    <xf numFmtId="1" fontId="7" fillId="0" borderId="0" xfId="0" applyNumberFormat="1" applyFont="1" applyFill="1" applyAlignment="1" applyProtection="1">
      <alignment horizontal="center" vertical="center"/>
    </xf>
    <xf numFmtId="0" fontId="7" fillId="0" borderId="0" xfId="0" applyFont="1" applyAlignment="1">
      <alignment horizontal="center"/>
    </xf>
    <xf numFmtId="0" fontId="7" fillId="0" borderId="0" xfId="0" applyFont="1" applyFill="1" applyBorder="1" applyAlignment="1">
      <alignment horizontal="left" vertical="top" wrapText="1"/>
    </xf>
    <xf numFmtId="1" fontId="7" fillId="42" borderId="0" xfId="0" applyNumberFormat="1" applyFont="1" applyFill="1" applyAlignment="1">
      <alignment horizontal="center"/>
    </xf>
    <xf numFmtId="0" fontId="6" fillId="0" borderId="0" xfId="0" applyFont="1" applyFill="1" applyBorder="1" applyAlignment="1">
      <alignment horizontal="left" vertical="top" wrapText="1"/>
    </xf>
    <xf numFmtId="1" fontId="17" fillId="42" borderId="0" xfId="0" applyNumberFormat="1" applyFont="1" applyFill="1" applyBorder="1" applyAlignment="1">
      <alignment horizontal="center" vertical="center"/>
    </xf>
    <xf numFmtId="0" fontId="6" fillId="0" borderId="20" xfId="0" applyFont="1" applyFill="1" applyBorder="1" applyAlignment="1">
      <alignment horizontal="center" vertical="top"/>
    </xf>
    <xf numFmtId="0" fontId="7" fillId="0" borderId="20" xfId="0" applyFont="1" applyFill="1" applyBorder="1" applyAlignment="1">
      <alignment horizontal="left" vertical="top" wrapText="1"/>
    </xf>
    <xf numFmtId="1" fontId="7" fillId="34" borderId="20" xfId="0" applyNumberFormat="1" applyFont="1" applyFill="1" applyBorder="1" applyAlignment="1">
      <alignment horizontal="center" vertical="center"/>
    </xf>
    <xf numFmtId="1" fontId="7" fillId="0" borderId="20" xfId="0" applyNumberFormat="1" applyFont="1" applyFill="1" applyBorder="1" applyAlignment="1" applyProtection="1">
      <alignment horizontal="center" vertical="center"/>
    </xf>
    <xf numFmtId="1" fontId="17" fillId="42" borderId="20" xfId="0" applyNumberFormat="1" applyFont="1" applyFill="1" applyBorder="1" applyAlignment="1">
      <alignment horizontal="center" vertical="center"/>
    </xf>
    <xf numFmtId="1" fontId="17" fillId="42" borderId="2" xfId="0" applyNumberFormat="1" applyFont="1" applyFill="1" applyBorder="1" applyAlignment="1">
      <alignment horizontal="center" vertical="center"/>
    </xf>
    <xf numFmtId="1" fontId="17" fillId="42" borderId="2" xfId="0" applyNumberFormat="1" applyFont="1" applyFill="1" applyBorder="1" applyAlignment="1">
      <alignment horizontal="center"/>
    </xf>
    <xf numFmtId="0" fontId="119" fillId="0" borderId="0" xfId="0" applyFont="1" applyAlignment="1">
      <alignment vertical="top"/>
    </xf>
    <xf numFmtId="0" fontId="6" fillId="0" borderId="0" xfId="0" applyFont="1" applyAlignment="1">
      <alignment horizontal="left" vertical="top"/>
    </xf>
    <xf numFmtId="1" fontId="114" fillId="0" borderId="0" xfId="0" applyNumberFormat="1" applyFont="1" applyAlignment="1">
      <alignment horizontal="left" vertical="center"/>
    </xf>
    <xf numFmtId="0" fontId="114" fillId="34" borderId="0" xfId="0" applyFont="1" applyFill="1" applyAlignment="1">
      <alignment horizontal="left" vertical="center"/>
    </xf>
    <xf numFmtId="0" fontId="6" fillId="0" borderId="0" xfId="0" applyFont="1" applyAlignment="1">
      <alignment vertical="top"/>
    </xf>
    <xf numFmtId="0" fontId="115" fillId="0" borderId="0" xfId="0" applyFont="1" applyAlignment="1">
      <alignment horizontal="center" vertical="center" wrapText="1"/>
    </xf>
    <xf numFmtId="0" fontId="114" fillId="0" borderId="0" xfId="0" applyFont="1" applyAlignment="1">
      <alignment vertical="top"/>
    </xf>
    <xf numFmtId="1" fontId="6" fillId="0" borderId="0" xfId="0" applyNumberFormat="1" applyFont="1" applyAlignment="1">
      <alignment horizontal="center" vertical="center"/>
    </xf>
    <xf numFmtId="167" fontId="6" fillId="34" borderId="0" xfId="0" applyNumberFormat="1" applyFont="1" applyFill="1" applyAlignment="1">
      <alignment horizontal="center" vertical="center"/>
    </xf>
    <xf numFmtId="0" fontId="5" fillId="0" borderId="0" xfId="0" applyFont="1" applyFill="1" applyAlignment="1">
      <alignment vertical="top"/>
    </xf>
    <xf numFmtId="0" fontId="6" fillId="0" borderId="0" xfId="0" applyFont="1" applyFill="1" applyAlignment="1">
      <alignment vertical="top"/>
    </xf>
    <xf numFmtId="0" fontId="17" fillId="0" borderId="0" xfId="0" applyFont="1" applyBorder="1" applyAlignment="1">
      <alignment horizontal="center" vertical="center"/>
    </xf>
    <xf numFmtId="0" fontId="7" fillId="0" borderId="0" xfId="0" applyFont="1" applyBorder="1"/>
    <xf numFmtId="0" fontId="7" fillId="0" borderId="20" xfId="0" applyFont="1" applyBorder="1"/>
    <xf numFmtId="1" fontId="17" fillId="42" borderId="0" xfId="0" applyNumberFormat="1" applyFont="1" applyFill="1" applyAlignment="1" applyProtection="1">
      <alignment horizontal="center"/>
    </xf>
    <xf numFmtId="1" fontId="7" fillId="0" borderId="0" xfId="0" applyNumberFormat="1" applyFont="1" applyFill="1" applyAlignment="1" applyProtection="1">
      <alignment horizontal="center"/>
    </xf>
    <xf numFmtId="1" fontId="7" fillId="0" borderId="0" xfId="0" applyNumberFormat="1" applyFont="1" applyFill="1" applyAlignment="1">
      <alignment horizontal="center" vertical="center"/>
    </xf>
    <xf numFmtId="1" fontId="7" fillId="0" borderId="0" xfId="2359" applyNumberFormat="1" applyFont="1" applyAlignment="1">
      <alignment horizontal="center" vertical="center"/>
    </xf>
    <xf numFmtId="1" fontId="17" fillId="42" borderId="0" xfId="2359" applyNumberFormat="1" applyFont="1" applyFill="1" applyAlignment="1">
      <alignment horizontal="center" vertical="center"/>
    </xf>
    <xf numFmtId="1" fontId="7" fillId="0" borderId="0" xfId="2359" applyNumberFormat="1" applyFont="1" applyBorder="1" applyAlignment="1">
      <alignment horizontal="center" vertical="center"/>
    </xf>
    <xf numFmtId="1" fontId="7" fillId="0" borderId="20" xfId="0" applyNumberFormat="1" applyFont="1" applyFill="1" applyBorder="1" applyAlignment="1" applyProtection="1">
      <alignment horizontal="center"/>
    </xf>
    <xf numFmtId="1" fontId="7" fillId="0" borderId="20" xfId="2359" applyNumberFormat="1" applyFont="1" applyBorder="1" applyAlignment="1">
      <alignment horizontal="center" vertical="center"/>
    </xf>
    <xf numFmtId="0" fontId="114" fillId="0" borderId="0" xfId="0" applyFont="1" applyBorder="1" applyAlignment="1">
      <alignment horizontal="left" vertical="center"/>
    </xf>
    <xf numFmtId="1" fontId="115" fillId="0" borderId="0" xfId="0" applyNumberFormat="1" applyFont="1" applyAlignment="1">
      <alignment horizontal="center" vertical="center"/>
    </xf>
    <xf numFmtId="0" fontId="5" fillId="0" borderId="0" xfId="0" applyFont="1" applyAlignment="1">
      <alignment horizontal="left" vertical="top"/>
    </xf>
    <xf numFmtId="0" fontId="115" fillId="0" borderId="0" xfId="0" applyFont="1" applyAlignment="1">
      <alignment horizontal="center" vertical="center"/>
    </xf>
    <xf numFmtId="0" fontId="115" fillId="34" borderId="0" xfId="0" applyFont="1" applyFill="1" applyAlignment="1">
      <alignment horizontal="center" vertical="center"/>
    </xf>
    <xf numFmtId="0" fontId="6" fillId="0" borderId="20" xfId="0" applyFont="1" applyBorder="1" applyAlignment="1">
      <alignment horizontal="center" vertical="center"/>
    </xf>
    <xf numFmtId="0" fontId="6" fillId="34" borderId="20" xfId="0" applyFont="1" applyFill="1" applyBorder="1" applyAlignment="1">
      <alignment horizontal="center" vertical="center" wrapText="1"/>
    </xf>
    <xf numFmtId="1" fontId="5" fillId="42" borderId="0" xfId="0" applyNumberFormat="1" applyFont="1" applyFill="1" applyAlignment="1">
      <alignment horizontal="center" vertical="center"/>
    </xf>
    <xf numFmtId="1" fontId="7" fillId="42" borderId="0" xfId="0" applyNumberFormat="1" applyFont="1" applyFill="1" applyAlignment="1">
      <alignment horizontal="center" vertical="center"/>
    </xf>
    <xf numFmtId="1" fontId="6" fillId="0" borderId="20" xfId="0" applyNumberFormat="1" applyFont="1" applyBorder="1" applyAlignment="1">
      <alignment horizontal="center" vertical="center"/>
    </xf>
    <xf numFmtId="1" fontId="7" fillId="0" borderId="20" xfId="0" applyNumberFormat="1" applyFont="1" applyBorder="1" applyAlignment="1">
      <alignment horizontal="center"/>
    </xf>
    <xf numFmtId="0" fontId="6" fillId="0" borderId="0" xfId="0" applyFont="1" applyFill="1" applyAlignment="1">
      <alignment horizontal="left" vertical="top"/>
    </xf>
    <xf numFmtId="0" fontId="7" fillId="0" borderId="0" xfId="0" applyFont="1" applyFill="1" applyBorder="1" applyAlignment="1">
      <alignment horizontal="center" vertical="center"/>
    </xf>
    <xf numFmtId="0" fontId="7" fillId="0" borderId="20" xfId="0" applyFont="1" applyFill="1" applyBorder="1" applyAlignment="1">
      <alignment horizontal="center" vertical="center"/>
    </xf>
    <xf numFmtId="0" fontId="114" fillId="0" borderId="0" xfId="0" applyFont="1" applyFill="1" applyAlignment="1">
      <alignment horizontal="left" vertical="center"/>
    </xf>
    <xf numFmtId="167" fontId="6" fillId="0" borderId="0" xfId="0" applyNumberFormat="1" applyFont="1" applyFill="1" applyAlignment="1">
      <alignment horizontal="center" vertical="center"/>
    </xf>
    <xf numFmtId="1" fontId="7" fillId="0" borderId="0" xfId="0" applyNumberFormat="1" applyFont="1" applyFill="1" applyBorder="1" applyAlignment="1">
      <alignment horizontal="center" vertical="center"/>
    </xf>
    <xf numFmtId="0" fontId="7"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7" fillId="0" borderId="20" xfId="0" applyFont="1" applyFill="1" applyBorder="1" applyAlignment="1">
      <alignment horizontal="center" vertical="center" wrapText="1"/>
    </xf>
    <xf numFmtId="1" fontId="7" fillId="0" borderId="20" xfId="0" applyNumberFormat="1" applyFont="1" applyFill="1" applyBorder="1" applyAlignment="1">
      <alignment horizontal="center" vertical="center"/>
    </xf>
    <xf numFmtId="0" fontId="17" fillId="0" borderId="0" xfId="0" applyFont="1" applyFill="1" applyBorder="1" applyAlignment="1">
      <alignment horizontal="center" vertical="center"/>
    </xf>
    <xf numFmtId="1" fontId="6" fillId="42" borderId="0" xfId="0" applyNumberFormat="1" applyFont="1" applyFill="1"/>
    <xf numFmtId="1" fontId="6" fillId="0" borderId="0" xfId="0" applyNumberFormat="1" applyFont="1" applyAlignment="1">
      <alignment horizontal="center"/>
    </xf>
    <xf numFmtId="0" fontId="115" fillId="0" borderId="0" xfId="0" applyFont="1" applyFill="1" applyAlignment="1">
      <alignment horizontal="center" vertical="center"/>
    </xf>
    <xf numFmtId="0" fontId="6" fillId="0" borderId="0" xfId="0" applyFont="1" applyBorder="1" applyAlignment="1">
      <alignment horizontal="center" vertical="center" wrapText="1"/>
    </xf>
    <xf numFmtId="0" fontId="6" fillId="34" borderId="0" xfId="0" applyFont="1" applyFill="1" applyBorder="1" applyAlignment="1">
      <alignment horizontal="center" vertical="center"/>
    </xf>
    <xf numFmtId="0" fontId="6" fillId="34"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6" fillId="34" borderId="20" xfId="0" applyFont="1" applyFill="1" applyBorder="1" applyAlignment="1">
      <alignment horizontal="center" vertical="center"/>
    </xf>
    <xf numFmtId="0" fontId="6" fillId="0" borderId="20" xfId="0" applyFont="1" applyBorder="1" applyAlignment="1">
      <alignment horizontal="center" vertical="center" wrapText="1"/>
    </xf>
    <xf numFmtId="1" fontId="5" fillId="42" borderId="0" xfId="0" applyNumberFormat="1" applyFont="1" applyFill="1"/>
    <xf numFmtId="1" fontId="5" fillId="42" borderId="0" xfId="0" applyNumberFormat="1" applyFont="1" applyFill="1" applyAlignment="1">
      <alignment horizontal="center"/>
    </xf>
    <xf numFmtId="1" fontId="6" fillId="42" borderId="0" xfId="0" applyNumberFormat="1" applyFont="1" applyFill="1" applyProtection="1"/>
    <xf numFmtId="1" fontId="6" fillId="34" borderId="0" xfId="0" applyNumberFormat="1" applyFont="1" applyFill="1" applyAlignment="1">
      <alignment horizontal="center" vertical="center"/>
    </xf>
    <xf numFmtId="1" fontId="6" fillId="0" borderId="0" xfId="0" applyNumberFormat="1" applyFont="1" applyFill="1" applyProtection="1"/>
    <xf numFmtId="1" fontId="6" fillId="0" borderId="0" xfId="0" applyNumberFormat="1" applyFont="1" applyBorder="1" applyAlignment="1">
      <alignment horizontal="center" vertical="center"/>
    </xf>
    <xf numFmtId="1" fontId="6" fillId="34" borderId="20" xfId="0" applyNumberFormat="1" applyFont="1" applyFill="1" applyBorder="1" applyAlignment="1">
      <alignment horizontal="center" vertical="center"/>
    </xf>
    <xf numFmtId="1" fontId="5" fillId="42" borderId="2" xfId="0" applyNumberFormat="1" applyFont="1" applyFill="1" applyBorder="1" applyAlignment="1">
      <alignment horizontal="center" vertical="center"/>
    </xf>
    <xf numFmtId="1" fontId="5" fillId="42" borderId="2" xfId="0" applyNumberFormat="1" applyFont="1" applyFill="1" applyBorder="1" applyAlignment="1">
      <alignment horizontal="center"/>
    </xf>
    <xf numFmtId="0" fontId="5" fillId="0" borderId="0" xfId="0" applyFont="1" applyBorder="1" applyAlignment="1">
      <alignment horizontal="center" vertical="center"/>
    </xf>
    <xf numFmtId="1" fontId="17" fillId="42" borderId="0" xfId="0" applyNumberFormat="1" applyFont="1" applyFill="1"/>
    <xf numFmtId="1" fontId="7" fillId="0" borderId="0" xfId="0" applyNumberFormat="1" applyFont="1"/>
    <xf numFmtId="1" fontId="7" fillId="0" borderId="0" xfId="2359" applyNumberFormat="1" applyFont="1" applyAlignment="1">
      <alignment horizontal="right"/>
    </xf>
    <xf numFmtId="1" fontId="5" fillId="42" borderId="0" xfId="2359" applyNumberFormat="1" applyFont="1" applyFill="1" applyAlignment="1">
      <alignment horizontal="right"/>
    </xf>
    <xf numFmtId="1" fontId="6" fillId="42" borderId="2" xfId="0" applyNumberFormat="1" applyFont="1" applyFill="1" applyBorder="1"/>
    <xf numFmtId="1" fontId="6" fillId="42" borderId="20" xfId="0" applyNumberFormat="1" applyFont="1" applyFill="1" applyBorder="1" applyAlignment="1">
      <alignment horizontal="center" vertical="center"/>
    </xf>
    <xf numFmtId="1" fontId="6" fillId="42" borderId="0" xfId="0" applyNumberFormat="1" applyFont="1" applyFill="1" applyAlignment="1">
      <alignment vertical="center"/>
    </xf>
    <xf numFmtId="1" fontId="7" fillId="0" borderId="0" xfId="0" applyNumberFormat="1" applyFont="1" applyAlignment="1">
      <alignment vertical="center"/>
    </xf>
    <xf numFmtId="1" fontId="7" fillId="42" borderId="0" xfId="0" applyNumberFormat="1" applyFont="1" applyFill="1" applyAlignment="1">
      <alignment vertical="center"/>
    </xf>
    <xf numFmtId="0" fontId="114" fillId="34" borderId="0" xfId="0" applyFont="1" applyFill="1" applyAlignment="1">
      <alignment horizontal="left" vertical="center" wrapText="1"/>
    </xf>
    <xf numFmtId="0" fontId="114" fillId="0" borderId="0" xfId="0" applyFont="1" applyFill="1" applyAlignment="1">
      <alignment vertical="top" wrapText="1"/>
    </xf>
    <xf numFmtId="0" fontId="115" fillId="0" borderId="0" xfId="0" applyFont="1" applyAlignment="1">
      <alignment vertical="top" wrapText="1"/>
    </xf>
    <xf numFmtId="0" fontId="116" fillId="0" borderId="0" xfId="0" applyFont="1" applyAlignment="1">
      <alignment vertical="top"/>
    </xf>
    <xf numFmtId="0" fontId="114" fillId="0" borderId="0" xfId="0" applyFont="1" applyAlignment="1">
      <alignment vertical="top" wrapText="1"/>
    </xf>
    <xf numFmtId="1" fontId="8" fillId="0" borderId="0" xfId="0" applyNumberFormat="1" applyFont="1" applyBorder="1" applyAlignment="1">
      <alignment horizontal="center" vertical="center"/>
    </xf>
    <xf numFmtId="0" fontId="104" fillId="0" borderId="0" xfId="0" applyFont="1" applyFill="1" applyBorder="1" applyAlignment="1">
      <alignment horizontal="left" vertical="top" wrapText="1"/>
    </xf>
    <xf numFmtId="0" fontId="104" fillId="0" borderId="0" xfId="0" applyFont="1" applyAlignment="1">
      <alignment horizontal="left" vertical="top" wrapText="1"/>
    </xf>
    <xf numFmtId="0" fontId="104" fillId="0" borderId="0" xfId="0" applyFont="1" applyFill="1" applyAlignment="1">
      <alignment horizontal="left" vertical="top"/>
    </xf>
    <xf numFmtId="1" fontId="7" fillId="0" borderId="0" xfId="0" applyNumberFormat="1" applyFont="1" applyAlignment="1">
      <alignment horizontal="center" vertical="center"/>
    </xf>
    <xf numFmtId="1" fontId="7" fillId="0" borderId="0" xfId="0" applyNumberFormat="1" applyFont="1" applyFill="1" applyAlignment="1">
      <alignment horizontal="center" vertical="center"/>
    </xf>
  </cellXfs>
  <cellStyles count="2360">
    <cellStyle name="•\Ž¦Ï‚Ý‚ÌƒnƒCƒp[ƒŠƒ“ƒN" xfId="5"/>
    <cellStyle name="•W€_altxt0.XLS" xfId="6"/>
    <cellStyle name="20 % - Aksentti1 2" xfId="7"/>
    <cellStyle name="20 % - Aksentti2 2" xfId="8"/>
    <cellStyle name="20 % - Aksentti3 2" xfId="9"/>
    <cellStyle name="20 % - Aksentti4 2" xfId="10"/>
    <cellStyle name="20 % - Aksentti5 2" xfId="11"/>
    <cellStyle name="20 % - Aksentti6 2" xfId="12"/>
    <cellStyle name="20 % - Accent1" xfId="13"/>
    <cellStyle name="20 % - Accent2" xfId="14"/>
    <cellStyle name="20 % - Accent3" xfId="15"/>
    <cellStyle name="20 % - Accent4" xfId="16"/>
    <cellStyle name="20 % - Accent5" xfId="17"/>
    <cellStyle name="20 % - Accent6" xfId="18"/>
    <cellStyle name="20% - Accent1 2" xfId="19"/>
    <cellStyle name="20% - Accent1 3" xfId="20"/>
    <cellStyle name="20% - Accent1 4" xfId="21"/>
    <cellStyle name="20% - Accent2 2" xfId="22"/>
    <cellStyle name="20% - Accent2 3" xfId="23"/>
    <cellStyle name="20% - Accent2 4" xfId="24"/>
    <cellStyle name="20% - Accent3 2" xfId="25"/>
    <cellStyle name="20% - Accent3 3" xfId="26"/>
    <cellStyle name="20% - Accent3 4" xfId="27"/>
    <cellStyle name="20% - Accent4 2" xfId="28"/>
    <cellStyle name="20% - Accent4 3" xfId="29"/>
    <cellStyle name="20% - Accent4 4" xfId="30"/>
    <cellStyle name="20% - Accent5 2" xfId="31"/>
    <cellStyle name="20% - Accent5 3" xfId="32"/>
    <cellStyle name="20% - Accent5 4" xfId="33"/>
    <cellStyle name="20% - Accent6 2" xfId="34"/>
    <cellStyle name="20% - Accent6 3" xfId="35"/>
    <cellStyle name="20% - Accent6 4" xfId="36"/>
    <cellStyle name="40 % - Aksentti1 2" xfId="37"/>
    <cellStyle name="40 % - Aksentti2 2" xfId="38"/>
    <cellStyle name="40 % - Aksentti3 2" xfId="39"/>
    <cellStyle name="40 % - Aksentti4 2" xfId="40"/>
    <cellStyle name="40 % - Aksentti5 2" xfId="41"/>
    <cellStyle name="40 % - Aksentti6 2" xfId="42"/>
    <cellStyle name="40 % - Accent1" xfId="43"/>
    <cellStyle name="40 % - Accent2" xfId="44"/>
    <cellStyle name="40 % - Accent3" xfId="45"/>
    <cellStyle name="40 % - Accent4" xfId="46"/>
    <cellStyle name="40 % - Accent5" xfId="47"/>
    <cellStyle name="40 % - Accent6" xfId="48"/>
    <cellStyle name="40% - Accent1 2" xfId="49"/>
    <cellStyle name="40% - Accent1 3" xfId="50"/>
    <cellStyle name="40% - Accent1 4" xfId="51"/>
    <cellStyle name="40% - Accent2 2" xfId="52"/>
    <cellStyle name="40% - Accent2 3" xfId="53"/>
    <cellStyle name="40% - Accent2 4" xfId="54"/>
    <cellStyle name="40% - Accent3 2" xfId="55"/>
    <cellStyle name="40% - Accent3 3" xfId="56"/>
    <cellStyle name="40% - Accent3 4" xfId="57"/>
    <cellStyle name="40% - Accent4 2" xfId="58"/>
    <cellStyle name="40% - Accent4 3" xfId="59"/>
    <cellStyle name="40% - Accent4 4" xfId="60"/>
    <cellStyle name="40% - Accent5 2" xfId="61"/>
    <cellStyle name="40% - Accent5 3" xfId="62"/>
    <cellStyle name="40% - Accent5 4" xfId="63"/>
    <cellStyle name="40% - Accent6 2" xfId="64"/>
    <cellStyle name="40% - Accent6 3" xfId="65"/>
    <cellStyle name="40% - Accent6 4" xfId="66"/>
    <cellStyle name="60 % - Accent1" xfId="67"/>
    <cellStyle name="60 % - Accent2" xfId="68"/>
    <cellStyle name="60 % - Accent3" xfId="69"/>
    <cellStyle name="60 % - Accent4" xfId="70"/>
    <cellStyle name="60 % - Accent5" xfId="71"/>
    <cellStyle name="60 % - Accent6" xfId="72"/>
    <cellStyle name="a0" xfId="73"/>
    <cellStyle name="Accent1 2" xfId="74"/>
    <cellStyle name="Accent2 2" xfId="75"/>
    <cellStyle name="Accent3 2" xfId="76"/>
    <cellStyle name="Accent4 2" xfId="77"/>
    <cellStyle name="Accent5" xfId="1" builtinId="45" customBuiltin="1"/>
    <cellStyle name="Accent6 2" xfId="78"/>
    <cellStyle name="annee semestre" xfId="79"/>
    <cellStyle name="annee semestre 2" xfId="2232"/>
    <cellStyle name="Avertissement" xfId="80"/>
    <cellStyle name="AZ1" xfId="81"/>
    <cellStyle name="bin" xfId="82"/>
    <cellStyle name="bin 2" xfId="83"/>
    <cellStyle name="bin 3" xfId="84"/>
    <cellStyle name="bin 4" xfId="85"/>
    <cellStyle name="bin 5" xfId="86"/>
    <cellStyle name="bin 6" xfId="87"/>
    <cellStyle name="bin 7" xfId="88"/>
    <cellStyle name="bin 8" xfId="89"/>
    <cellStyle name="bin 9" xfId="90"/>
    <cellStyle name="blue" xfId="91"/>
    <cellStyle name="Ç¥ÁØ_ENRL2" xfId="92"/>
    <cellStyle name="caché" xfId="93"/>
    <cellStyle name="Calcul" xfId="94"/>
    <cellStyle name="Calcul 2" xfId="2233"/>
    <cellStyle name="cell" xfId="95"/>
    <cellStyle name="cell 10" xfId="2234"/>
    <cellStyle name="cell 2" xfId="96"/>
    <cellStyle name="cell 2 2" xfId="2235"/>
    <cellStyle name="cell 3" xfId="97"/>
    <cellStyle name="cell 3 2" xfId="2236"/>
    <cellStyle name="cell 4" xfId="98"/>
    <cellStyle name="cell 4 2" xfId="2237"/>
    <cellStyle name="cell 5" xfId="99"/>
    <cellStyle name="cell 5 2" xfId="2238"/>
    <cellStyle name="cell 6" xfId="100"/>
    <cellStyle name="cell 6 2" xfId="2239"/>
    <cellStyle name="cell 7" xfId="101"/>
    <cellStyle name="cell 7 2" xfId="2240"/>
    <cellStyle name="cell 8" xfId="102"/>
    <cellStyle name="cell 8 2" xfId="2241"/>
    <cellStyle name="cell 9" xfId="103"/>
    <cellStyle name="cell 9 2" xfId="2242"/>
    <cellStyle name="Cellule liée" xfId="104"/>
    <cellStyle name="Code additions" xfId="105"/>
    <cellStyle name="Code additions 2" xfId="2243"/>
    <cellStyle name="Col&amp;RowHeadings" xfId="106"/>
    <cellStyle name="ColCodes" xfId="107"/>
    <cellStyle name="ColTitles" xfId="108"/>
    <cellStyle name="ColTitles 10" xfId="109"/>
    <cellStyle name="ColTitles 11" xfId="110"/>
    <cellStyle name="ColTitles 12" xfId="111"/>
    <cellStyle name="ColTitles 13" xfId="112"/>
    <cellStyle name="ColTitles 14" xfId="113"/>
    <cellStyle name="ColTitles 15" xfId="114"/>
    <cellStyle name="ColTitles 16" xfId="115"/>
    <cellStyle name="ColTitles 2" xfId="116"/>
    <cellStyle name="ColTitles 3" xfId="117"/>
    <cellStyle name="ColTitles 4" xfId="118"/>
    <cellStyle name="ColTitles 5" xfId="119"/>
    <cellStyle name="ColTitles 6" xfId="120"/>
    <cellStyle name="ColTitles 7" xfId="121"/>
    <cellStyle name="ColTitles 8" xfId="122"/>
    <cellStyle name="ColTitles 9" xfId="123"/>
    <cellStyle name="column" xfId="124"/>
    <cellStyle name="Comma  [1]" xfId="125"/>
    <cellStyle name="Comma [0] 2" xfId="126"/>
    <cellStyle name="Comma [1]" xfId="127"/>
    <cellStyle name="Comma 10" xfId="128"/>
    <cellStyle name="Comma 10 2" xfId="129"/>
    <cellStyle name="Comma 10 2 2" xfId="130"/>
    <cellStyle name="Comma 10 2 2 2" xfId="131"/>
    <cellStyle name="Comma 10 2 2 2 2" xfId="132"/>
    <cellStyle name="Comma 10 2 2 2 2 2" xfId="133"/>
    <cellStyle name="Comma 10 2 2 2 3" xfId="134"/>
    <cellStyle name="Comma 10 2 2 3" xfId="135"/>
    <cellStyle name="Comma 10 2 2 3 2" xfId="136"/>
    <cellStyle name="Comma 10 2 2 4" xfId="137"/>
    <cellStyle name="Comma 10 2 3" xfId="138"/>
    <cellStyle name="Comma 10 2 3 2" xfId="139"/>
    <cellStyle name="Comma 10 2 3 2 2" xfId="140"/>
    <cellStyle name="Comma 10 2 3 2 2 2" xfId="141"/>
    <cellStyle name="Comma 10 2 3 2 3" xfId="142"/>
    <cellStyle name="Comma 10 2 3 3" xfId="143"/>
    <cellStyle name="Comma 10 2 3 3 2" xfId="144"/>
    <cellStyle name="Comma 10 2 3 4" xfId="145"/>
    <cellStyle name="Comma 10 3" xfId="146"/>
    <cellStyle name="Comma 10 3 2" xfId="147"/>
    <cellStyle name="Comma 10 3 2 2" xfId="148"/>
    <cellStyle name="Comma 10 3 2 2 2" xfId="149"/>
    <cellStyle name="Comma 10 3 2 3" xfId="150"/>
    <cellStyle name="Comma 10 3 3" xfId="151"/>
    <cellStyle name="Comma 10 3 3 2" xfId="152"/>
    <cellStyle name="Comma 10 3 4" xfId="153"/>
    <cellStyle name="Comma 10 4" xfId="154"/>
    <cellStyle name="Comma 10 4 2" xfId="155"/>
    <cellStyle name="Comma 10 4 2 2" xfId="156"/>
    <cellStyle name="Comma 10 4 2 2 2" xfId="157"/>
    <cellStyle name="Comma 10 4 2 3" xfId="158"/>
    <cellStyle name="Comma 10 4 3" xfId="159"/>
    <cellStyle name="Comma 10 4 3 2" xfId="160"/>
    <cellStyle name="Comma 10 4 4" xfId="161"/>
    <cellStyle name="Comma 10 5" xfId="162"/>
    <cellStyle name="Comma 10 5 2" xfId="163"/>
    <cellStyle name="Comma 10 5 2 2" xfId="164"/>
    <cellStyle name="Comma 10 5 3" xfId="165"/>
    <cellStyle name="Comma 10 6" xfId="166"/>
    <cellStyle name="Comma 10 6 2" xfId="167"/>
    <cellStyle name="Comma 10 7" xfId="168"/>
    <cellStyle name="Comma 11" xfId="169"/>
    <cellStyle name="Comma 11 2" xfId="170"/>
    <cellStyle name="Comma 11 2 2" xfId="171"/>
    <cellStyle name="Comma 11 2 2 2" xfId="172"/>
    <cellStyle name="Comma 11 2 2 2 2" xfId="173"/>
    <cellStyle name="Comma 11 2 2 2 2 2" xfId="174"/>
    <cellStyle name="Comma 11 2 2 2 3" xfId="175"/>
    <cellStyle name="Comma 11 2 2 3" xfId="176"/>
    <cellStyle name="Comma 11 2 2 3 2" xfId="177"/>
    <cellStyle name="Comma 11 2 2 4" xfId="178"/>
    <cellStyle name="Comma 11 2 3" xfId="179"/>
    <cellStyle name="Comma 11 2 3 2" xfId="180"/>
    <cellStyle name="Comma 11 2 3 2 2" xfId="181"/>
    <cellStyle name="Comma 11 2 3 2 2 2" xfId="182"/>
    <cellStyle name="Comma 11 2 3 2 3" xfId="183"/>
    <cellStyle name="Comma 11 2 3 3" xfId="184"/>
    <cellStyle name="Comma 11 2 3 3 2" xfId="185"/>
    <cellStyle name="Comma 11 2 3 4" xfId="186"/>
    <cellStyle name="Comma 11 2 4" xfId="187"/>
    <cellStyle name="Comma 11 2 4 2" xfId="188"/>
    <cellStyle name="Comma 11 2 4 2 2" xfId="189"/>
    <cellStyle name="Comma 11 2 4 3" xfId="190"/>
    <cellStyle name="Comma 11 2 5" xfId="191"/>
    <cellStyle name="Comma 11 2 5 2" xfId="192"/>
    <cellStyle name="Comma 11 2 6" xfId="193"/>
    <cellStyle name="Comma 11 3" xfId="194"/>
    <cellStyle name="Comma 11 3 2" xfId="195"/>
    <cellStyle name="Comma 11 3 2 2" xfId="196"/>
    <cellStyle name="Comma 11 3 2 2 2" xfId="197"/>
    <cellStyle name="Comma 11 3 2 3" xfId="198"/>
    <cellStyle name="Comma 11 3 3" xfId="199"/>
    <cellStyle name="Comma 11 3 3 2" xfId="200"/>
    <cellStyle name="Comma 11 3 4" xfId="201"/>
    <cellStyle name="Comma 11 4" xfId="202"/>
    <cellStyle name="Comma 11 4 2" xfId="203"/>
    <cellStyle name="Comma 11 4 2 2" xfId="204"/>
    <cellStyle name="Comma 11 4 2 2 2" xfId="205"/>
    <cellStyle name="Comma 11 4 2 3" xfId="206"/>
    <cellStyle name="Comma 11 4 3" xfId="207"/>
    <cellStyle name="Comma 11 4 3 2" xfId="208"/>
    <cellStyle name="Comma 11 4 4" xfId="209"/>
    <cellStyle name="Comma 11 5" xfId="210"/>
    <cellStyle name="Comma 11 5 2" xfId="211"/>
    <cellStyle name="Comma 11 5 2 2" xfId="212"/>
    <cellStyle name="Comma 11 5 3" xfId="213"/>
    <cellStyle name="Comma 11 6" xfId="214"/>
    <cellStyle name="Comma 11 6 2" xfId="215"/>
    <cellStyle name="Comma 11 7" xfId="216"/>
    <cellStyle name="Comma 12" xfId="217"/>
    <cellStyle name="Comma 12 2" xfId="218"/>
    <cellStyle name="Comma 12 2 2" xfId="219"/>
    <cellStyle name="Comma 12 2 2 2" xfId="220"/>
    <cellStyle name="Comma 12 2 2 2 2" xfId="221"/>
    <cellStyle name="Comma 12 2 2 2 2 2" xfId="222"/>
    <cellStyle name="Comma 12 2 2 2 3" xfId="223"/>
    <cellStyle name="Comma 12 2 2 3" xfId="224"/>
    <cellStyle name="Comma 12 2 2 3 2" xfId="225"/>
    <cellStyle name="Comma 12 2 2 4" xfId="226"/>
    <cellStyle name="Comma 12 2 3" xfId="227"/>
    <cellStyle name="Comma 12 2 3 2" xfId="228"/>
    <cellStyle name="Comma 12 2 3 2 2" xfId="229"/>
    <cellStyle name="Comma 12 2 3 2 2 2" xfId="230"/>
    <cellStyle name="Comma 12 2 3 2 3" xfId="231"/>
    <cellStyle name="Comma 12 2 3 3" xfId="232"/>
    <cellStyle name="Comma 12 2 3 3 2" xfId="233"/>
    <cellStyle name="Comma 12 2 3 4" xfId="234"/>
    <cellStyle name="Comma 12 2 4" xfId="235"/>
    <cellStyle name="Comma 12 2 4 2" xfId="236"/>
    <cellStyle name="Comma 12 2 4 2 2" xfId="237"/>
    <cellStyle name="Comma 12 2 4 3" xfId="238"/>
    <cellStyle name="Comma 12 2 5" xfId="239"/>
    <cellStyle name="Comma 12 2 5 2" xfId="240"/>
    <cellStyle name="Comma 12 2 6" xfId="241"/>
    <cellStyle name="Comma 12 3" xfId="242"/>
    <cellStyle name="Comma 12 3 2" xfId="243"/>
    <cellStyle name="Comma 12 3 2 2" xfId="244"/>
    <cellStyle name="Comma 12 3 2 2 2" xfId="245"/>
    <cellStyle name="Comma 12 3 2 3" xfId="246"/>
    <cellStyle name="Comma 12 3 3" xfId="247"/>
    <cellStyle name="Comma 12 3 3 2" xfId="248"/>
    <cellStyle name="Comma 12 3 4" xfId="249"/>
    <cellStyle name="Comma 12 4" xfId="250"/>
    <cellStyle name="Comma 12 4 2" xfId="251"/>
    <cellStyle name="Comma 12 4 2 2" xfId="252"/>
    <cellStyle name="Comma 12 4 2 2 2" xfId="253"/>
    <cellStyle name="Comma 12 4 2 3" xfId="254"/>
    <cellStyle name="Comma 12 4 3" xfId="255"/>
    <cellStyle name="Comma 12 4 3 2" xfId="256"/>
    <cellStyle name="Comma 12 4 4" xfId="257"/>
    <cellStyle name="Comma 12 5" xfId="258"/>
    <cellStyle name="Comma 12 5 2" xfId="259"/>
    <cellStyle name="Comma 12 5 2 2" xfId="260"/>
    <cellStyle name="Comma 12 5 3" xfId="261"/>
    <cellStyle name="Comma 12 6" xfId="262"/>
    <cellStyle name="Comma 12 6 2" xfId="263"/>
    <cellStyle name="Comma 12 7" xfId="264"/>
    <cellStyle name="Comma 13" xfId="265"/>
    <cellStyle name="Comma 13 2" xfId="266"/>
    <cellStyle name="Comma 13 2 2" xfId="267"/>
    <cellStyle name="Comma 13 2 2 2" xfId="268"/>
    <cellStyle name="Comma 13 2 3" xfId="269"/>
    <cellStyle name="Comma 13 3" xfId="270"/>
    <cellStyle name="Comma 13 3 2" xfId="271"/>
    <cellStyle name="Comma 13 4" xfId="272"/>
    <cellStyle name="Comma 14" xfId="273"/>
    <cellStyle name="Comma 14 2" xfId="274"/>
    <cellStyle name="Comma 14 2 2" xfId="275"/>
    <cellStyle name="Comma 14 2 2 2" xfId="276"/>
    <cellStyle name="Comma 14 2 2 2 2" xfId="277"/>
    <cellStyle name="Comma 14 2 2 2 2 2" xfId="278"/>
    <cellStyle name="Comma 14 2 2 2 3" xfId="279"/>
    <cellStyle name="Comma 14 2 2 3" xfId="280"/>
    <cellStyle name="Comma 14 2 2 3 2" xfId="281"/>
    <cellStyle name="Comma 14 2 2 4" xfId="282"/>
    <cellStyle name="Comma 14 2 3" xfId="283"/>
    <cellStyle name="Comma 14 2 3 2" xfId="284"/>
    <cellStyle name="Comma 14 2 3 2 2" xfId="285"/>
    <cellStyle name="Comma 14 2 3 2 2 2" xfId="286"/>
    <cellStyle name="Comma 14 2 3 2 3" xfId="287"/>
    <cellStyle name="Comma 14 2 3 3" xfId="288"/>
    <cellStyle name="Comma 14 2 3 3 2" xfId="289"/>
    <cellStyle name="Comma 14 2 3 4" xfId="290"/>
    <cellStyle name="Comma 14 2 4" xfId="291"/>
    <cellStyle name="Comma 14 2 4 2" xfId="292"/>
    <cellStyle name="Comma 14 2 4 2 2" xfId="293"/>
    <cellStyle name="Comma 14 2 4 3" xfId="294"/>
    <cellStyle name="Comma 14 2 5" xfId="295"/>
    <cellStyle name="Comma 14 2 5 2" xfId="296"/>
    <cellStyle name="Comma 14 2 6" xfId="297"/>
    <cellStyle name="Comma 14 3" xfId="298"/>
    <cellStyle name="Comma 14 3 2" xfId="299"/>
    <cellStyle name="Comma 14 3 2 2" xfId="300"/>
    <cellStyle name="Comma 14 3 2 2 2" xfId="301"/>
    <cellStyle name="Comma 14 3 2 3" xfId="302"/>
    <cellStyle name="Comma 14 3 3" xfId="303"/>
    <cellStyle name="Comma 14 3 3 2" xfId="304"/>
    <cellStyle name="Comma 14 3 4" xfId="305"/>
    <cellStyle name="Comma 14 4" xfId="306"/>
    <cellStyle name="Comma 14 4 2" xfId="307"/>
    <cellStyle name="Comma 14 4 2 2" xfId="308"/>
    <cellStyle name="Comma 14 4 2 2 2" xfId="309"/>
    <cellStyle name="Comma 14 4 2 3" xfId="310"/>
    <cellStyle name="Comma 14 4 3" xfId="311"/>
    <cellStyle name="Comma 14 4 3 2" xfId="312"/>
    <cellStyle name="Comma 14 4 4" xfId="313"/>
    <cellStyle name="Comma 14 5" xfId="314"/>
    <cellStyle name="Comma 14 5 2" xfId="315"/>
    <cellStyle name="Comma 14 5 2 2" xfId="316"/>
    <cellStyle name="Comma 14 5 3" xfId="317"/>
    <cellStyle name="Comma 14 6" xfId="318"/>
    <cellStyle name="Comma 14 6 2" xfId="319"/>
    <cellStyle name="Comma 14 7" xfId="320"/>
    <cellStyle name="Comma 15" xfId="321"/>
    <cellStyle name="Comma 15 2" xfId="322"/>
    <cellStyle name="Comma 15 2 2" xfId="323"/>
    <cellStyle name="Comma 15 2 2 2" xfId="324"/>
    <cellStyle name="Comma 15 2 3" xfId="325"/>
    <cellStyle name="Comma 15 3" xfId="326"/>
    <cellStyle name="Comma 15 3 2" xfId="327"/>
    <cellStyle name="Comma 15 4" xfId="328"/>
    <cellStyle name="Comma 16" xfId="329"/>
    <cellStyle name="Comma 16 2" xfId="330"/>
    <cellStyle name="Comma 16 2 2" xfId="331"/>
    <cellStyle name="Comma 16 2 2 2" xfId="332"/>
    <cellStyle name="Comma 16 2 2 2 2" xfId="333"/>
    <cellStyle name="Comma 16 2 2 3" xfId="334"/>
    <cellStyle name="Comma 16 2 3" xfId="335"/>
    <cellStyle name="Comma 16 2 3 2" xfId="336"/>
    <cellStyle name="Comma 16 2 4" xfId="337"/>
    <cellStyle name="Comma 16 3" xfId="338"/>
    <cellStyle name="Comma 16 3 2" xfId="339"/>
    <cellStyle name="Comma 16 3 2 2" xfId="340"/>
    <cellStyle name="Comma 16 3 2 2 2" xfId="341"/>
    <cellStyle name="Comma 16 3 2 3" xfId="342"/>
    <cellStyle name="Comma 16 3 3" xfId="343"/>
    <cellStyle name="Comma 16 3 3 2" xfId="344"/>
    <cellStyle name="Comma 16 3 4" xfId="345"/>
    <cellStyle name="Comma 16 4" xfId="346"/>
    <cellStyle name="Comma 16 4 2" xfId="347"/>
    <cellStyle name="Comma 16 4 2 2" xfId="348"/>
    <cellStyle name="Comma 16 4 3" xfId="349"/>
    <cellStyle name="Comma 16 5" xfId="350"/>
    <cellStyle name="Comma 16 5 2" xfId="351"/>
    <cellStyle name="Comma 16 6" xfId="352"/>
    <cellStyle name="Comma 17" xfId="353"/>
    <cellStyle name="Comma 17 2" xfId="354"/>
    <cellStyle name="Comma 17 2 2" xfId="355"/>
    <cellStyle name="Comma 17 2 2 2" xfId="356"/>
    <cellStyle name="Comma 17 2 2 2 2" xfId="357"/>
    <cellStyle name="Comma 17 2 2 3" xfId="358"/>
    <cellStyle name="Comma 17 2 3" xfId="359"/>
    <cellStyle name="Comma 17 2 3 2" xfId="360"/>
    <cellStyle name="Comma 17 2 4" xfId="361"/>
    <cellStyle name="Comma 17 3" xfId="362"/>
    <cellStyle name="Comma 17 3 2" xfId="363"/>
    <cellStyle name="Comma 17 3 2 2" xfId="364"/>
    <cellStyle name="Comma 17 3 2 2 2" xfId="365"/>
    <cellStyle name="Comma 17 3 2 3" xfId="366"/>
    <cellStyle name="Comma 17 3 3" xfId="367"/>
    <cellStyle name="Comma 17 3 3 2" xfId="368"/>
    <cellStyle name="Comma 17 3 4" xfId="369"/>
    <cellStyle name="Comma 18" xfId="370"/>
    <cellStyle name="Comma 18 2" xfId="371"/>
    <cellStyle name="Comma 18 2 2" xfId="372"/>
    <cellStyle name="Comma 18 2 2 2" xfId="373"/>
    <cellStyle name="Comma 18 2 2 2 2" xfId="374"/>
    <cellStyle name="Comma 18 2 2 3" xfId="375"/>
    <cellStyle name="Comma 18 2 3" xfId="376"/>
    <cellStyle name="Comma 18 2 3 2" xfId="377"/>
    <cellStyle name="Comma 18 2 4" xfId="378"/>
    <cellStyle name="Comma 18 3" xfId="379"/>
    <cellStyle name="Comma 18 3 2" xfId="380"/>
    <cellStyle name="Comma 18 3 2 2" xfId="381"/>
    <cellStyle name="Comma 18 3 2 2 2" xfId="382"/>
    <cellStyle name="Comma 18 3 2 3" xfId="383"/>
    <cellStyle name="Comma 18 3 3" xfId="384"/>
    <cellStyle name="Comma 18 3 3 2" xfId="385"/>
    <cellStyle name="Comma 18 3 4" xfId="386"/>
    <cellStyle name="Comma 18 4" xfId="387"/>
    <cellStyle name="Comma 18 4 2" xfId="388"/>
    <cellStyle name="Comma 18 4 2 2" xfId="389"/>
    <cellStyle name="Comma 18 4 3" xfId="390"/>
    <cellStyle name="Comma 18 5" xfId="391"/>
    <cellStyle name="Comma 18 5 2" xfId="392"/>
    <cellStyle name="Comma 18 6" xfId="393"/>
    <cellStyle name="Comma 19" xfId="394"/>
    <cellStyle name="Comma 19 2" xfId="395"/>
    <cellStyle name="Comma 19 2 2" xfId="396"/>
    <cellStyle name="Comma 19 2 2 2" xfId="397"/>
    <cellStyle name="Comma 19 2 2 2 2" xfId="398"/>
    <cellStyle name="Comma 19 2 2 3" xfId="399"/>
    <cellStyle name="Comma 19 2 3" xfId="400"/>
    <cellStyle name="Comma 19 2 3 2" xfId="401"/>
    <cellStyle name="Comma 19 2 4" xfId="402"/>
    <cellStyle name="Comma 19 3" xfId="403"/>
    <cellStyle name="Comma 19 3 2" xfId="404"/>
    <cellStyle name="Comma 19 3 2 2" xfId="405"/>
    <cellStyle name="Comma 19 3 2 2 2" xfId="406"/>
    <cellStyle name="Comma 19 3 2 3" xfId="407"/>
    <cellStyle name="Comma 19 3 3" xfId="408"/>
    <cellStyle name="Comma 19 3 3 2" xfId="409"/>
    <cellStyle name="Comma 19 3 4" xfId="410"/>
    <cellStyle name="Comma 19 4" xfId="411"/>
    <cellStyle name="Comma 19 4 2" xfId="412"/>
    <cellStyle name="Comma 19 4 2 2" xfId="413"/>
    <cellStyle name="Comma 19 4 3" xfId="414"/>
    <cellStyle name="Comma 19 5" xfId="415"/>
    <cellStyle name="Comma 19 5 2" xfId="416"/>
    <cellStyle name="Comma 19 6" xfId="417"/>
    <cellStyle name="Comma 2" xfId="418"/>
    <cellStyle name="Comma 2 2" xfId="419"/>
    <cellStyle name="Comma 2 2 2" xfId="420"/>
    <cellStyle name="Comma 2 2 2 2" xfId="421"/>
    <cellStyle name="Comma 2 2 2 2 2" xfId="422"/>
    <cellStyle name="Comma 2 2 2 2 2 2" xfId="423"/>
    <cellStyle name="Comma 2 2 2 2 3" xfId="424"/>
    <cellStyle name="Comma 2 2 2 3" xfId="425"/>
    <cellStyle name="Comma 2 2 2 3 2" xfId="426"/>
    <cellStyle name="Comma 2 2 2 4" xfId="427"/>
    <cellStyle name="Comma 2 2 3" xfId="428"/>
    <cellStyle name="Comma 2 2 3 2" xfId="429"/>
    <cellStyle name="Comma 2 2 3 2 2" xfId="430"/>
    <cellStyle name="Comma 2 2 3 2 2 2" xfId="431"/>
    <cellStyle name="Comma 2 2 3 2 3" xfId="432"/>
    <cellStyle name="Comma 2 2 3 3" xfId="433"/>
    <cellStyle name="Comma 2 2 3 3 2" xfId="434"/>
    <cellStyle name="Comma 2 2 3 4" xfId="435"/>
    <cellStyle name="Comma 2 3" xfId="436"/>
    <cellStyle name="Comma 2 3 2" xfId="437"/>
    <cellStyle name="Comma 2 4" xfId="438"/>
    <cellStyle name="Comma 2 4 2" xfId="439"/>
    <cellStyle name="Comma 2 4 3" xfId="440"/>
    <cellStyle name="Comma 2 5" xfId="441"/>
    <cellStyle name="Comma 2 5 2" xfId="442"/>
    <cellStyle name="Comma 2 5 3" xfId="443"/>
    <cellStyle name="Comma 2 6" xfId="444"/>
    <cellStyle name="Comma 2 6 2" xfId="445"/>
    <cellStyle name="Comma 2 6 3" xfId="446"/>
    <cellStyle name="Comma 2 7" xfId="447"/>
    <cellStyle name="Comma 2 7 2" xfId="448"/>
    <cellStyle name="Comma 2 7 3" xfId="449"/>
    <cellStyle name="Comma 2 8" xfId="450"/>
    <cellStyle name="Comma 20" xfId="451"/>
    <cellStyle name="Comma 20 2" xfId="452"/>
    <cellStyle name="Comma 20 2 2" xfId="453"/>
    <cellStyle name="Comma 20 2 2 2" xfId="454"/>
    <cellStyle name="Comma 20 2 3" xfId="455"/>
    <cellStyle name="Comma 20 3" xfId="456"/>
    <cellStyle name="Comma 20 3 2" xfId="457"/>
    <cellStyle name="Comma 20 4" xfId="458"/>
    <cellStyle name="Comma 21" xfId="459"/>
    <cellStyle name="Comma 21 2" xfId="460"/>
    <cellStyle name="Comma 21 2 2" xfId="461"/>
    <cellStyle name="Comma 21 2 2 2" xfId="462"/>
    <cellStyle name="Comma 21 2 3" xfId="463"/>
    <cellStyle name="Comma 21 3" xfId="464"/>
    <cellStyle name="Comma 21 3 2" xfId="465"/>
    <cellStyle name="Comma 21 4" xfId="466"/>
    <cellStyle name="Comma 22" xfId="467"/>
    <cellStyle name="Comma 22 2" xfId="468"/>
    <cellStyle name="Comma 22 2 2" xfId="469"/>
    <cellStyle name="Comma 22 2 2 2" xfId="470"/>
    <cellStyle name="Comma 22 2 2 2 2" xfId="471"/>
    <cellStyle name="Comma 22 2 2 3" xfId="472"/>
    <cellStyle name="Comma 22 2 3" xfId="473"/>
    <cellStyle name="Comma 22 2 3 2" xfId="474"/>
    <cellStyle name="Comma 22 2 4" xfId="475"/>
    <cellStyle name="Comma 22 3" xfId="476"/>
    <cellStyle name="Comma 22 3 2" xfId="477"/>
    <cellStyle name="Comma 22 3 2 2" xfId="478"/>
    <cellStyle name="Comma 22 3 2 2 2" xfId="479"/>
    <cellStyle name="Comma 22 3 2 3" xfId="480"/>
    <cellStyle name="Comma 22 3 3" xfId="481"/>
    <cellStyle name="Comma 22 3 3 2" xfId="482"/>
    <cellStyle name="Comma 22 3 4" xfId="483"/>
    <cellStyle name="Comma 22 4" xfId="484"/>
    <cellStyle name="Comma 22 4 2" xfId="485"/>
    <cellStyle name="Comma 22 4 2 2" xfId="486"/>
    <cellStyle name="Comma 22 4 3" xfId="487"/>
    <cellStyle name="Comma 22 5" xfId="488"/>
    <cellStyle name="Comma 22 5 2" xfId="489"/>
    <cellStyle name="Comma 22 6" xfId="490"/>
    <cellStyle name="Comma 23" xfId="491"/>
    <cellStyle name="Comma 23 2" xfId="492"/>
    <cellStyle name="Comma 23 2 2" xfId="493"/>
    <cellStyle name="Comma 23 2 2 2" xfId="494"/>
    <cellStyle name="Comma 23 2 2 2 2" xfId="495"/>
    <cellStyle name="Comma 23 2 2 3" xfId="496"/>
    <cellStyle name="Comma 23 2 3" xfId="497"/>
    <cellStyle name="Comma 23 2 3 2" xfId="498"/>
    <cellStyle name="Comma 23 2 4" xfId="499"/>
    <cellStyle name="Comma 23 3" xfId="500"/>
    <cellStyle name="Comma 23 3 2" xfId="501"/>
    <cellStyle name="Comma 23 3 2 2" xfId="502"/>
    <cellStyle name="Comma 23 3 2 2 2" xfId="503"/>
    <cellStyle name="Comma 23 3 2 3" xfId="504"/>
    <cellStyle name="Comma 23 3 3" xfId="505"/>
    <cellStyle name="Comma 23 3 3 2" xfId="506"/>
    <cellStyle name="Comma 23 3 4" xfId="507"/>
    <cellStyle name="Comma 23 4" xfId="508"/>
    <cellStyle name="Comma 23 4 2" xfId="509"/>
    <cellStyle name="Comma 23 4 2 2" xfId="510"/>
    <cellStyle name="Comma 23 4 3" xfId="511"/>
    <cellStyle name="Comma 23 5" xfId="512"/>
    <cellStyle name="Comma 23 5 2" xfId="513"/>
    <cellStyle name="Comma 23 6" xfId="514"/>
    <cellStyle name="Comma 24" xfId="515"/>
    <cellStyle name="Comma 24 2" xfId="516"/>
    <cellStyle name="Comma 24 2 2" xfId="517"/>
    <cellStyle name="Comma 24 2 2 2" xfId="518"/>
    <cellStyle name="Comma 24 2 2 2 2" xfId="519"/>
    <cellStyle name="Comma 24 2 2 3" xfId="520"/>
    <cellStyle name="Comma 24 2 3" xfId="521"/>
    <cellStyle name="Comma 24 2 3 2" xfId="522"/>
    <cellStyle name="Comma 24 2 4" xfId="523"/>
    <cellStyle name="Comma 24 3" xfId="524"/>
    <cellStyle name="Comma 24 3 2" xfId="525"/>
    <cellStyle name="Comma 24 3 2 2" xfId="526"/>
    <cellStyle name="Comma 24 3 2 2 2" xfId="527"/>
    <cellStyle name="Comma 24 3 2 3" xfId="528"/>
    <cellStyle name="Comma 24 3 3" xfId="529"/>
    <cellStyle name="Comma 24 3 3 2" xfId="530"/>
    <cellStyle name="Comma 24 3 4" xfId="531"/>
    <cellStyle name="Comma 24 4" xfId="532"/>
    <cellStyle name="Comma 24 4 2" xfId="533"/>
    <cellStyle name="Comma 24 4 2 2" xfId="534"/>
    <cellStyle name="Comma 24 4 3" xfId="535"/>
    <cellStyle name="Comma 24 5" xfId="536"/>
    <cellStyle name="Comma 24 5 2" xfId="537"/>
    <cellStyle name="Comma 24 6" xfId="538"/>
    <cellStyle name="Comma 25" xfId="539"/>
    <cellStyle name="Comma 25 2" xfId="540"/>
    <cellStyle name="Comma 25 2 2" xfId="541"/>
    <cellStyle name="Comma 25 2 2 2" xfId="542"/>
    <cellStyle name="Comma 25 2 2 2 2" xfId="543"/>
    <cellStyle name="Comma 25 2 2 3" xfId="544"/>
    <cellStyle name="Comma 25 2 3" xfId="545"/>
    <cellStyle name="Comma 25 2 3 2" xfId="546"/>
    <cellStyle name="Comma 25 2 4" xfId="547"/>
    <cellStyle name="Comma 25 3" xfId="548"/>
    <cellStyle name="Comma 25 3 2" xfId="549"/>
    <cellStyle name="Comma 25 3 2 2" xfId="550"/>
    <cellStyle name="Comma 25 3 2 2 2" xfId="551"/>
    <cellStyle name="Comma 25 3 2 3" xfId="552"/>
    <cellStyle name="Comma 25 3 3" xfId="553"/>
    <cellStyle name="Comma 25 3 3 2" xfId="554"/>
    <cellStyle name="Comma 25 3 4" xfId="555"/>
    <cellStyle name="Comma 25 4" xfId="556"/>
    <cellStyle name="Comma 25 4 2" xfId="557"/>
    <cellStyle name="Comma 25 4 2 2" xfId="558"/>
    <cellStyle name="Comma 25 4 3" xfId="559"/>
    <cellStyle name="Comma 25 5" xfId="560"/>
    <cellStyle name="Comma 25 5 2" xfId="561"/>
    <cellStyle name="Comma 25 6" xfId="562"/>
    <cellStyle name="Comma 26" xfId="563"/>
    <cellStyle name="Comma 26 2" xfId="564"/>
    <cellStyle name="Comma 26 2 2" xfId="565"/>
    <cellStyle name="Comma 26 2 2 2" xfId="566"/>
    <cellStyle name="Comma 26 2 2 2 2" xfId="567"/>
    <cellStyle name="Comma 26 2 2 3" xfId="568"/>
    <cellStyle name="Comma 26 2 3" xfId="569"/>
    <cellStyle name="Comma 26 2 3 2" xfId="570"/>
    <cellStyle name="Comma 26 2 4" xfId="571"/>
    <cellStyle name="Comma 26 3" xfId="572"/>
    <cellStyle name="Comma 26 3 2" xfId="573"/>
    <cellStyle name="Comma 26 3 2 2" xfId="574"/>
    <cellStyle name="Comma 26 3 2 2 2" xfId="575"/>
    <cellStyle name="Comma 26 3 2 3" xfId="576"/>
    <cellStyle name="Comma 26 3 3" xfId="577"/>
    <cellStyle name="Comma 26 3 3 2" xfId="578"/>
    <cellStyle name="Comma 26 3 4" xfId="579"/>
    <cellStyle name="Comma 26 4" xfId="580"/>
    <cellStyle name="Comma 26 4 2" xfId="581"/>
    <cellStyle name="Comma 26 4 2 2" xfId="582"/>
    <cellStyle name="Comma 26 4 3" xfId="583"/>
    <cellStyle name="Comma 26 5" xfId="584"/>
    <cellStyle name="Comma 26 5 2" xfId="585"/>
    <cellStyle name="Comma 26 6" xfId="586"/>
    <cellStyle name="Comma 27" xfId="587"/>
    <cellStyle name="Comma 27 2" xfId="588"/>
    <cellStyle name="Comma 27 2 2" xfId="589"/>
    <cellStyle name="Comma 27 2 2 2" xfId="590"/>
    <cellStyle name="Comma 27 2 3" xfId="591"/>
    <cellStyle name="Comma 27 3" xfId="592"/>
    <cellStyle name="Comma 27 3 2" xfId="593"/>
    <cellStyle name="Comma 27 4" xfId="594"/>
    <cellStyle name="Comma 28" xfId="595"/>
    <cellStyle name="Comma 28 2" xfId="596"/>
    <cellStyle name="Comma 28 2 2" xfId="597"/>
    <cellStyle name="Comma 28 2 2 2" xfId="598"/>
    <cellStyle name="Comma 28 2 3" xfId="599"/>
    <cellStyle name="Comma 28 3" xfId="600"/>
    <cellStyle name="Comma 28 3 2" xfId="601"/>
    <cellStyle name="Comma 28 4" xfId="602"/>
    <cellStyle name="Comma 29" xfId="603"/>
    <cellStyle name="Comma 29 2" xfId="604"/>
    <cellStyle name="Comma 29 2 2" xfId="605"/>
    <cellStyle name="Comma 29 2 2 2" xfId="606"/>
    <cellStyle name="Comma 29 2 3" xfId="607"/>
    <cellStyle name="Comma 29 3" xfId="608"/>
    <cellStyle name="Comma 29 3 2" xfId="609"/>
    <cellStyle name="Comma 29 4" xfId="610"/>
    <cellStyle name="Comma 3" xfId="611"/>
    <cellStyle name="Comma 3 10" xfId="612"/>
    <cellStyle name="Comma 3 11" xfId="613"/>
    <cellStyle name="Comma 3 2" xfId="614"/>
    <cellStyle name="Comma 3 2 2" xfId="615"/>
    <cellStyle name="Comma 3 2 2 2" xfId="616"/>
    <cellStyle name="Comma 3 2 2 2 2" xfId="617"/>
    <cellStyle name="Comma 3 2 2 3" xfId="618"/>
    <cellStyle name="Comma 3 2 3" xfId="619"/>
    <cellStyle name="Comma 3 2 3 2" xfId="620"/>
    <cellStyle name="Comma 3 2 4" xfId="621"/>
    <cellStyle name="Comma 3 3" xfId="622"/>
    <cellStyle name="Comma 3 3 2" xfId="623"/>
    <cellStyle name="Comma 3 3 2 2" xfId="624"/>
    <cellStyle name="Comma 3 3 2 2 2" xfId="625"/>
    <cellStyle name="Comma 3 3 2 3" xfId="626"/>
    <cellStyle name="Comma 3 3 3" xfId="627"/>
    <cellStyle name="Comma 3 3 3 2" xfId="628"/>
    <cellStyle name="Comma 3 3 4" xfId="629"/>
    <cellStyle name="Comma 3 4" xfId="630"/>
    <cellStyle name="Comma 3 4 2" xfId="631"/>
    <cellStyle name="Comma 3 4 2 2" xfId="632"/>
    <cellStyle name="Comma 3 4 2 2 2" xfId="633"/>
    <cellStyle name="Comma 3 4 2 3" xfId="634"/>
    <cellStyle name="Comma 3 4 3" xfId="635"/>
    <cellStyle name="Comma 3 4 3 2" xfId="636"/>
    <cellStyle name="Comma 3 4 4" xfId="637"/>
    <cellStyle name="Comma 3 5" xfId="638"/>
    <cellStyle name="Comma 3 5 2" xfId="639"/>
    <cellStyle name="Comma 3 5 2 2" xfId="640"/>
    <cellStyle name="Comma 3 5 2 2 2" xfId="641"/>
    <cellStyle name="Comma 3 5 2 3" xfId="642"/>
    <cellStyle name="Comma 3 5 3" xfId="643"/>
    <cellStyle name="Comma 3 5 3 2" xfId="644"/>
    <cellStyle name="Comma 3 5 4" xfId="645"/>
    <cellStyle name="Comma 3 6" xfId="646"/>
    <cellStyle name="Comma 3 6 2" xfId="647"/>
    <cellStyle name="Comma 3 6 2 2" xfId="648"/>
    <cellStyle name="Comma 3 6 2 2 2" xfId="649"/>
    <cellStyle name="Comma 3 6 2 3" xfId="650"/>
    <cellStyle name="Comma 3 6 3" xfId="651"/>
    <cellStyle name="Comma 3 6 3 2" xfId="652"/>
    <cellStyle name="Comma 3 6 4" xfId="653"/>
    <cellStyle name="Comma 3 7" xfId="654"/>
    <cellStyle name="Comma 3 7 2" xfId="655"/>
    <cellStyle name="Comma 3 7 2 2" xfId="656"/>
    <cellStyle name="Comma 3 7 2 2 2" xfId="657"/>
    <cellStyle name="Comma 3 7 2 3" xfId="658"/>
    <cellStyle name="Comma 3 7 3" xfId="659"/>
    <cellStyle name="Comma 3 7 3 2" xfId="660"/>
    <cellStyle name="Comma 3 7 4" xfId="661"/>
    <cellStyle name="Comma 3 8" xfId="662"/>
    <cellStyle name="Comma 3 8 2" xfId="663"/>
    <cellStyle name="Comma 3 8 2 2" xfId="664"/>
    <cellStyle name="Comma 3 8 3" xfId="665"/>
    <cellStyle name="Comma 3 9" xfId="666"/>
    <cellStyle name="Comma 3 9 2" xfId="667"/>
    <cellStyle name="Comma 30" xfId="668"/>
    <cellStyle name="Comma 30 2" xfId="669"/>
    <cellStyle name="Comma 30 2 2" xfId="670"/>
    <cellStyle name="Comma 30 2 2 2" xfId="671"/>
    <cellStyle name="Comma 30 2 3" xfId="672"/>
    <cellStyle name="Comma 30 3" xfId="673"/>
    <cellStyle name="Comma 30 3 2" xfId="674"/>
    <cellStyle name="Comma 30 4" xfId="675"/>
    <cellStyle name="Comma 31" xfId="676"/>
    <cellStyle name="Comma 31 2" xfId="677"/>
    <cellStyle name="Comma 31 2 2" xfId="678"/>
    <cellStyle name="Comma 31 2 2 2" xfId="679"/>
    <cellStyle name="Comma 31 2 3" xfId="680"/>
    <cellStyle name="Comma 31 3" xfId="681"/>
    <cellStyle name="Comma 31 3 2" xfId="682"/>
    <cellStyle name="Comma 31 4" xfId="683"/>
    <cellStyle name="Comma 32" xfId="684"/>
    <cellStyle name="Comma 32 2" xfId="685"/>
    <cellStyle name="Comma 32 2 2" xfId="686"/>
    <cellStyle name="Comma 32 2 2 2" xfId="687"/>
    <cellStyle name="Comma 32 2 3" xfId="688"/>
    <cellStyle name="Comma 32 3" xfId="689"/>
    <cellStyle name="Comma 32 3 2" xfId="690"/>
    <cellStyle name="Comma 32 4" xfId="691"/>
    <cellStyle name="Comma 33" xfId="692"/>
    <cellStyle name="Comma 33 2" xfId="693"/>
    <cellStyle name="Comma 33 2 2" xfId="694"/>
    <cellStyle name="Comma 33 2 2 2" xfId="695"/>
    <cellStyle name="Comma 33 2 3" xfId="696"/>
    <cellStyle name="Comma 33 3" xfId="697"/>
    <cellStyle name="Comma 33 3 2" xfId="698"/>
    <cellStyle name="Comma 33 4" xfId="699"/>
    <cellStyle name="Comma 34" xfId="700"/>
    <cellStyle name="Comma 34 2" xfId="701"/>
    <cellStyle name="Comma 34 2 2" xfId="702"/>
    <cellStyle name="Comma 34 2 2 2" xfId="703"/>
    <cellStyle name="Comma 34 2 3" xfId="704"/>
    <cellStyle name="Comma 34 3" xfId="705"/>
    <cellStyle name="Comma 34 3 2" xfId="706"/>
    <cellStyle name="Comma 34 4" xfId="707"/>
    <cellStyle name="Comma 35" xfId="708"/>
    <cellStyle name="Comma 35 2" xfId="709"/>
    <cellStyle name="Comma 35 2 2" xfId="710"/>
    <cellStyle name="Comma 35 2 2 2" xfId="711"/>
    <cellStyle name="Comma 35 2 3" xfId="712"/>
    <cellStyle name="Comma 35 3" xfId="713"/>
    <cellStyle name="Comma 35 3 2" xfId="714"/>
    <cellStyle name="Comma 35 4" xfId="715"/>
    <cellStyle name="Comma 36" xfId="716"/>
    <cellStyle name="Comma 36 2" xfId="717"/>
    <cellStyle name="Comma 36 2 2" xfId="718"/>
    <cellStyle name="Comma 36 2 2 2" xfId="719"/>
    <cellStyle name="Comma 36 2 3" xfId="720"/>
    <cellStyle name="Comma 36 3" xfId="721"/>
    <cellStyle name="Comma 36 3 2" xfId="722"/>
    <cellStyle name="Comma 36 4" xfId="723"/>
    <cellStyle name="Comma 37" xfId="724"/>
    <cellStyle name="Comma 37 2" xfId="725"/>
    <cellStyle name="Comma 37 2 2" xfId="726"/>
    <cellStyle name="Comma 37 2 2 2" xfId="727"/>
    <cellStyle name="Comma 37 2 3" xfId="728"/>
    <cellStyle name="Comma 37 3" xfId="729"/>
    <cellStyle name="Comma 37 3 2" xfId="730"/>
    <cellStyle name="Comma 37 4" xfId="731"/>
    <cellStyle name="Comma 38" xfId="732"/>
    <cellStyle name="Comma 38 2" xfId="733"/>
    <cellStyle name="Comma 38 2 2" xfId="734"/>
    <cellStyle name="Comma 38 2 2 2" xfId="735"/>
    <cellStyle name="Comma 38 2 3" xfId="736"/>
    <cellStyle name="Comma 38 3" xfId="737"/>
    <cellStyle name="Comma 38 3 2" xfId="738"/>
    <cellStyle name="Comma 38 4" xfId="739"/>
    <cellStyle name="Comma 39" xfId="740"/>
    <cellStyle name="Comma 39 2" xfId="741"/>
    <cellStyle name="Comma 39 2 2" xfId="742"/>
    <cellStyle name="Comma 39 2 2 2" xfId="743"/>
    <cellStyle name="Comma 39 2 3" xfId="744"/>
    <cellStyle name="Comma 39 3" xfId="745"/>
    <cellStyle name="Comma 39 3 2" xfId="746"/>
    <cellStyle name="Comma 39 4" xfId="747"/>
    <cellStyle name="Comma 4" xfId="748"/>
    <cellStyle name="Comma 4 2" xfId="749"/>
    <cellStyle name="Comma 4 2 2" xfId="750"/>
    <cellStyle name="Comma 4 2 2 2" xfId="751"/>
    <cellStyle name="Comma 4 2 2 2 2" xfId="752"/>
    <cellStyle name="Comma 4 2 2 3" xfId="753"/>
    <cellStyle name="Comma 4 2 3" xfId="754"/>
    <cellStyle name="Comma 4 2 3 2" xfId="755"/>
    <cellStyle name="Comma 4 2 4" xfId="756"/>
    <cellStyle name="Comma 4 3" xfId="757"/>
    <cellStyle name="Comma 4 3 2" xfId="758"/>
    <cellStyle name="Comma 4 3 2 2" xfId="759"/>
    <cellStyle name="Comma 4 3 2 2 2" xfId="760"/>
    <cellStyle name="Comma 4 3 2 3" xfId="761"/>
    <cellStyle name="Comma 4 3 3" xfId="762"/>
    <cellStyle name="Comma 4 3 3 2" xfId="763"/>
    <cellStyle name="Comma 4 3 4" xfId="764"/>
    <cellStyle name="Comma 4 4" xfId="765"/>
    <cellStyle name="Comma 4 4 2" xfId="766"/>
    <cellStyle name="Comma 4 4 2 2" xfId="767"/>
    <cellStyle name="Comma 4 4 3" xfId="768"/>
    <cellStyle name="Comma 4 5" xfId="769"/>
    <cellStyle name="Comma 4 5 2" xfId="770"/>
    <cellStyle name="Comma 4 6" xfId="771"/>
    <cellStyle name="Comma 40" xfId="772"/>
    <cellStyle name="Comma 40 2" xfId="773"/>
    <cellStyle name="Comma 40 2 2" xfId="774"/>
    <cellStyle name="Comma 40 2 2 2" xfId="775"/>
    <cellStyle name="Comma 40 2 3" xfId="776"/>
    <cellStyle name="Comma 40 3" xfId="777"/>
    <cellStyle name="Comma 40 3 2" xfId="778"/>
    <cellStyle name="Comma 40 4" xfId="779"/>
    <cellStyle name="Comma 41" xfId="780"/>
    <cellStyle name="Comma 41 2" xfId="781"/>
    <cellStyle name="Comma 41 2 2" xfId="782"/>
    <cellStyle name="Comma 41 2 2 2" xfId="783"/>
    <cellStyle name="Comma 41 2 3" xfId="784"/>
    <cellStyle name="Comma 41 3" xfId="785"/>
    <cellStyle name="Comma 41 3 2" xfId="786"/>
    <cellStyle name="Comma 41 4" xfId="787"/>
    <cellStyle name="Comma 42" xfId="788"/>
    <cellStyle name="Comma 42 2" xfId="789"/>
    <cellStyle name="Comma 42 2 2" xfId="790"/>
    <cellStyle name="Comma 42 2 2 2" xfId="791"/>
    <cellStyle name="Comma 42 2 3" xfId="792"/>
    <cellStyle name="Comma 42 3" xfId="793"/>
    <cellStyle name="Comma 42 3 2" xfId="794"/>
    <cellStyle name="Comma 42 4" xfId="795"/>
    <cellStyle name="Comma 43" xfId="796"/>
    <cellStyle name="Comma 43 2" xfId="797"/>
    <cellStyle name="Comma 43 2 2" xfId="798"/>
    <cellStyle name="Comma 43 2 2 2" xfId="799"/>
    <cellStyle name="Comma 43 2 3" xfId="800"/>
    <cellStyle name="Comma 43 3" xfId="801"/>
    <cellStyle name="Comma 43 3 2" xfId="802"/>
    <cellStyle name="Comma 43 4" xfId="803"/>
    <cellStyle name="Comma 44" xfId="804"/>
    <cellStyle name="Comma 44 2" xfId="805"/>
    <cellStyle name="Comma 44 2 2" xfId="806"/>
    <cellStyle name="Comma 44 2 2 2" xfId="807"/>
    <cellStyle name="Comma 44 2 3" xfId="808"/>
    <cellStyle name="Comma 44 3" xfId="809"/>
    <cellStyle name="Comma 44 3 2" xfId="810"/>
    <cellStyle name="Comma 44 4" xfId="811"/>
    <cellStyle name="Comma 45" xfId="812"/>
    <cellStyle name="Comma 45 2" xfId="813"/>
    <cellStyle name="Comma 45 2 2" xfId="814"/>
    <cellStyle name="Comma 45 2 2 2" xfId="815"/>
    <cellStyle name="Comma 45 2 3" xfId="816"/>
    <cellStyle name="Comma 45 3" xfId="817"/>
    <cellStyle name="Comma 45 3 2" xfId="818"/>
    <cellStyle name="Comma 45 4" xfId="819"/>
    <cellStyle name="Comma 46" xfId="820"/>
    <cellStyle name="Comma 46 2" xfId="821"/>
    <cellStyle name="Comma 46 2 2" xfId="822"/>
    <cellStyle name="Comma 46 2 2 2" xfId="823"/>
    <cellStyle name="Comma 46 2 3" xfId="824"/>
    <cellStyle name="Comma 46 3" xfId="825"/>
    <cellStyle name="Comma 46 3 2" xfId="826"/>
    <cellStyle name="Comma 46 4" xfId="827"/>
    <cellStyle name="Comma 47" xfId="828"/>
    <cellStyle name="Comma 47 2" xfId="829"/>
    <cellStyle name="Comma 47 2 2" xfId="830"/>
    <cellStyle name="Comma 47 2 2 2" xfId="831"/>
    <cellStyle name="Comma 47 2 3" xfId="832"/>
    <cellStyle name="Comma 47 3" xfId="833"/>
    <cellStyle name="Comma 47 3 2" xfId="834"/>
    <cellStyle name="Comma 47 4" xfId="835"/>
    <cellStyle name="Comma 48" xfId="836"/>
    <cellStyle name="Comma 48 2" xfId="837"/>
    <cellStyle name="Comma 48 2 2" xfId="838"/>
    <cellStyle name="Comma 48 2 2 2" xfId="839"/>
    <cellStyle name="Comma 48 2 3" xfId="840"/>
    <cellStyle name="Comma 48 3" xfId="841"/>
    <cellStyle name="Comma 48 3 2" xfId="842"/>
    <cellStyle name="Comma 48 4" xfId="843"/>
    <cellStyle name="Comma 49" xfId="844"/>
    <cellStyle name="Comma 49 2" xfId="845"/>
    <cellStyle name="Comma 49 2 2" xfId="846"/>
    <cellStyle name="Comma 49 2 2 2" xfId="847"/>
    <cellStyle name="Comma 49 2 3" xfId="848"/>
    <cellStyle name="Comma 49 3" xfId="849"/>
    <cellStyle name="Comma 49 3 2" xfId="850"/>
    <cellStyle name="Comma 49 4" xfId="851"/>
    <cellStyle name="Comma 5" xfId="852"/>
    <cellStyle name="Comma 5 2" xfId="853"/>
    <cellStyle name="Comma 5 2 2" xfId="854"/>
    <cellStyle name="Comma 5 2 2 2" xfId="855"/>
    <cellStyle name="Comma 5 2 2 2 2" xfId="856"/>
    <cellStyle name="Comma 5 2 2 2 2 2" xfId="857"/>
    <cellStyle name="Comma 5 2 2 2 3" xfId="858"/>
    <cellStyle name="Comma 5 2 2 3" xfId="859"/>
    <cellStyle name="Comma 5 2 2 3 2" xfId="860"/>
    <cellStyle name="Comma 5 2 2 4" xfId="861"/>
    <cellStyle name="Comma 5 2 3" xfId="862"/>
    <cellStyle name="Comma 5 2 3 2" xfId="863"/>
    <cellStyle name="Comma 5 2 3 2 2" xfId="864"/>
    <cellStyle name="Comma 5 2 3 2 2 2" xfId="865"/>
    <cellStyle name="Comma 5 2 3 2 3" xfId="866"/>
    <cellStyle name="Comma 5 2 3 3" xfId="867"/>
    <cellStyle name="Comma 5 2 3 3 2" xfId="868"/>
    <cellStyle name="Comma 5 2 3 4" xfId="869"/>
    <cellStyle name="Comma 5 2 4" xfId="870"/>
    <cellStyle name="Comma 5 2 4 2" xfId="871"/>
    <cellStyle name="Comma 5 2 4 2 2" xfId="872"/>
    <cellStyle name="Comma 5 2 4 3" xfId="873"/>
    <cellStyle name="Comma 5 2 5" xfId="874"/>
    <cellStyle name="Comma 5 2 5 2" xfId="875"/>
    <cellStyle name="Comma 5 2 6" xfId="876"/>
    <cellStyle name="Comma 5 3" xfId="877"/>
    <cellStyle name="Comma 5 3 2" xfId="878"/>
    <cellStyle name="Comma 5 3 2 2" xfId="879"/>
    <cellStyle name="Comma 5 3 2 2 2" xfId="880"/>
    <cellStyle name="Comma 5 3 2 3" xfId="881"/>
    <cellStyle name="Comma 5 3 3" xfId="882"/>
    <cellStyle name="Comma 5 3 3 2" xfId="883"/>
    <cellStyle name="Comma 5 3 4" xfId="884"/>
    <cellStyle name="Comma 5 4" xfId="885"/>
    <cellStyle name="Comma 5 4 2" xfId="886"/>
    <cellStyle name="Comma 5 4 2 2" xfId="887"/>
    <cellStyle name="Comma 5 4 2 2 2" xfId="888"/>
    <cellStyle name="Comma 5 4 2 3" xfId="889"/>
    <cellStyle name="Comma 5 4 3" xfId="890"/>
    <cellStyle name="Comma 5 4 3 2" xfId="891"/>
    <cellStyle name="Comma 5 4 4" xfId="892"/>
    <cellStyle name="Comma 5 5" xfId="893"/>
    <cellStyle name="Comma 5 5 2" xfId="894"/>
    <cellStyle name="Comma 5 5 2 2" xfId="895"/>
    <cellStyle name="Comma 5 5 3" xfId="896"/>
    <cellStyle name="Comma 5 6" xfId="897"/>
    <cellStyle name="Comma 5 6 2" xfId="898"/>
    <cellStyle name="Comma 5 7" xfId="899"/>
    <cellStyle name="Comma 50" xfId="900"/>
    <cellStyle name="Comma 50 2" xfId="901"/>
    <cellStyle name="Comma 50 2 2" xfId="902"/>
    <cellStyle name="Comma 50 2 2 2" xfId="903"/>
    <cellStyle name="Comma 50 2 3" xfId="904"/>
    <cellStyle name="Comma 50 3" xfId="905"/>
    <cellStyle name="Comma 50 3 2" xfId="906"/>
    <cellStyle name="Comma 50 4" xfId="907"/>
    <cellStyle name="Comma 51" xfId="908"/>
    <cellStyle name="Comma 51 2" xfId="909"/>
    <cellStyle name="Comma 51 2 2" xfId="910"/>
    <cellStyle name="Comma 51 2 2 2" xfId="911"/>
    <cellStyle name="Comma 51 2 3" xfId="912"/>
    <cellStyle name="Comma 51 3" xfId="913"/>
    <cellStyle name="Comma 51 3 2" xfId="914"/>
    <cellStyle name="Comma 51 4" xfId="915"/>
    <cellStyle name="Comma 52" xfId="916"/>
    <cellStyle name="Comma 52 2" xfId="917"/>
    <cellStyle name="Comma 52 2 2" xfId="918"/>
    <cellStyle name="Comma 52 2 2 2" xfId="919"/>
    <cellStyle name="Comma 52 2 3" xfId="920"/>
    <cellStyle name="Comma 52 3" xfId="921"/>
    <cellStyle name="Comma 52 3 2" xfId="922"/>
    <cellStyle name="Comma 52 4" xfId="923"/>
    <cellStyle name="Comma 53" xfId="924"/>
    <cellStyle name="Comma 53 2" xfId="925"/>
    <cellStyle name="Comma 53 2 2" xfId="926"/>
    <cellStyle name="Comma 53 2 2 2" xfId="927"/>
    <cellStyle name="Comma 53 2 3" xfId="928"/>
    <cellStyle name="Comma 53 3" xfId="929"/>
    <cellStyle name="Comma 53 3 2" xfId="930"/>
    <cellStyle name="Comma 53 4" xfId="931"/>
    <cellStyle name="Comma 54" xfId="932"/>
    <cellStyle name="Comma 54 2" xfId="933"/>
    <cellStyle name="Comma 54 2 2" xfId="934"/>
    <cellStyle name="Comma 54 2 2 2" xfId="935"/>
    <cellStyle name="Comma 54 2 3" xfId="936"/>
    <cellStyle name="Comma 54 3" xfId="937"/>
    <cellStyle name="Comma 54 3 2" xfId="938"/>
    <cellStyle name="Comma 54 4" xfId="939"/>
    <cellStyle name="Comma 55" xfId="940"/>
    <cellStyle name="Comma 55 2" xfId="941"/>
    <cellStyle name="Comma 55 2 2" xfId="942"/>
    <cellStyle name="Comma 55 2 2 2" xfId="943"/>
    <cellStyle name="Comma 55 2 3" xfId="944"/>
    <cellStyle name="Comma 55 3" xfId="945"/>
    <cellStyle name="Comma 55 3 2" xfId="946"/>
    <cellStyle name="Comma 55 4" xfId="947"/>
    <cellStyle name="Comma 56" xfId="948"/>
    <cellStyle name="Comma 56 2" xfId="949"/>
    <cellStyle name="Comma 56 2 2" xfId="950"/>
    <cellStyle name="Comma 56 2 2 2" xfId="951"/>
    <cellStyle name="Comma 56 2 3" xfId="952"/>
    <cellStyle name="Comma 56 3" xfId="953"/>
    <cellStyle name="Comma 56 3 2" xfId="954"/>
    <cellStyle name="Comma 56 4" xfId="955"/>
    <cellStyle name="Comma 57" xfId="956"/>
    <cellStyle name="Comma 57 2" xfId="957"/>
    <cellStyle name="Comma 57 2 2" xfId="958"/>
    <cellStyle name="Comma 57 2 2 2" xfId="959"/>
    <cellStyle name="Comma 57 2 3" xfId="960"/>
    <cellStyle name="Comma 57 3" xfId="961"/>
    <cellStyle name="Comma 57 3 2" xfId="962"/>
    <cellStyle name="Comma 57 4" xfId="963"/>
    <cellStyle name="Comma 6" xfId="964"/>
    <cellStyle name="Comma 6 2" xfId="965"/>
    <cellStyle name="Comma 6 2 2" xfId="966"/>
    <cellStyle name="Comma 6 2 2 2" xfId="967"/>
    <cellStyle name="Comma 6 2 2 2 2" xfId="968"/>
    <cellStyle name="Comma 6 2 2 2 2 2" xfId="969"/>
    <cellStyle name="Comma 6 2 2 2 3" xfId="970"/>
    <cellStyle name="Comma 6 2 2 3" xfId="971"/>
    <cellStyle name="Comma 6 2 2 3 2" xfId="972"/>
    <cellStyle name="Comma 6 2 2 4" xfId="973"/>
    <cellStyle name="Comma 6 2 3" xfId="974"/>
    <cellStyle name="Comma 6 2 3 2" xfId="975"/>
    <cellStyle name="Comma 6 2 3 2 2" xfId="976"/>
    <cellStyle name="Comma 6 2 3 2 2 2" xfId="977"/>
    <cellStyle name="Comma 6 2 3 2 3" xfId="978"/>
    <cellStyle name="Comma 6 2 3 3" xfId="979"/>
    <cellStyle name="Comma 6 2 3 3 2" xfId="980"/>
    <cellStyle name="Comma 6 2 3 4" xfId="981"/>
    <cellStyle name="Comma 6 2 4" xfId="982"/>
    <cellStyle name="Comma 6 2 4 2" xfId="983"/>
    <cellStyle name="Comma 6 2 4 2 2" xfId="984"/>
    <cellStyle name="Comma 6 2 4 3" xfId="985"/>
    <cellStyle name="Comma 6 2 5" xfId="986"/>
    <cellStyle name="Comma 6 2 5 2" xfId="987"/>
    <cellStyle name="Comma 6 2 6" xfId="988"/>
    <cellStyle name="Comma 6 3" xfId="989"/>
    <cellStyle name="Comma 6 3 2" xfId="990"/>
    <cellStyle name="Comma 6 3 2 2" xfId="991"/>
    <cellStyle name="Comma 6 3 2 2 2" xfId="992"/>
    <cellStyle name="Comma 6 3 2 3" xfId="993"/>
    <cellStyle name="Comma 6 3 3" xfId="994"/>
    <cellStyle name="Comma 6 3 3 2" xfId="995"/>
    <cellStyle name="Comma 6 3 4" xfId="996"/>
    <cellStyle name="Comma 6 4" xfId="997"/>
    <cellStyle name="Comma 6 4 2" xfId="998"/>
    <cellStyle name="Comma 6 4 2 2" xfId="999"/>
    <cellStyle name="Comma 6 4 2 2 2" xfId="1000"/>
    <cellStyle name="Comma 6 4 2 3" xfId="1001"/>
    <cellStyle name="Comma 6 4 3" xfId="1002"/>
    <cellStyle name="Comma 6 4 3 2" xfId="1003"/>
    <cellStyle name="Comma 6 4 4" xfId="1004"/>
    <cellStyle name="Comma 6 5" xfId="1005"/>
    <cellStyle name="Comma 6 5 2" xfId="1006"/>
    <cellStyle name="Comma 6 5 2 2" xfId="1007"/>
    <cellStyle name="Comma 6 5 3" xfId="1008"/>
    <cellStyle name="Comma 6 6" xfId="1009"/>
    <cellStyle name="Comma 6 6 2" xfId="1010"/>
    <cellStyle name="Comma 6 7" xfId="1011"/>
    <cellStyle name="Comma 7" xfId="1012"/>
    <cellStyle name="Comma 7 2" xfId="1013"/>
    <cellStyle name="Comma 7 2 2" xfId="1014"/>
    <cellStyle name="Comma 7 2 2 2" xfId="1015"/>
    <cellStyle name="Comma 7 2 2 2 2" xfId="1016"/>
    <cellStyle name="Comma 7 2 2 3" xfId="1017"/>
    <cellStyle name="Comma 7 2 3" xfId="1018"/>
    <cellStyle name="Comma 7 2 3 2" xfId="1019"/>
    <cellStyle name="Comma 7 2 4" xfId="1020"/>
    <cellStyle name="Comma 7 3" xfId="1021"/>
    <cellStyle name="Comma 7 3 2" xfId="1022"/>
    <cellStyle name="Comma 7 3 2 2" xfId="1023"/>
    <cellStyle name="Comma 7 3 2 2 2" xfId="1024"/>
    <cellStyle name="Comma 7 3 2 3" xfId="1025"/>
    <cellStyle name="Comma 7 3 3" xfId="1026"/>
    <cellStyle name="Comma 7 3 3 2" xfId="1027"/>
    <cellStyle name="Comma 7 3 4" xfId="1028"/>
    <cellStyle name="Comma 7 4" xfId="1029"/>
    <cellStyle name="Comma 7 4 2" xfId="1030"/>
    <cellStyle name="Comma 7 4 2 2" xfId="1031"/>
    <cellStyle name="Comma 7 4 3" xfId="1032"/>
    <cellStyle name="Comma 7 5" xfId="1033"/>
    <cellStyle name="Comma 7 5 2" xfId="1034"/>
    <cellStyle name="Comma 7 6" xfId="1035"/>
    <cellStyle name="Comma 8" xfId="1036"/>
    <cellStyle name="Comma 8 2" xfId="1037"/>
    <cellStyle name="Comma 8 3" xfId="1038"/>
    <cellStyle name="Comma 8 3 2" xfId="1039"/>
    <cellStyle name="Comma 8 3 2 2" xfId="1040"/>
    <cellStyle name="Comma 8 3 2 2 2" xfId="1041"/>
    <cellStyle name="Comma 8 3 2 3" xfId="1042"/>
    <cellStyle name="Comma 8 3 3" xfId="1043"/>
    <cellStyle name="Comma 8 3 3 2" xfId="1044"/>
    <cellStyle name="Comma 8 3 4" xfId="1045"/>
    <cellStyle name="Comma 8 4" xfId="1046"/>
    <cellStyle name="Comma 8 4 2" xfId="1047"/>
    <cellStyle name="Comma 8 4 2 2" xfId="1048"/>
    <cellStyle name="Comma 8 4 3" xfId="1049"/>
    <cellStyle name="Comma 8 5" xfId="1050"/>
    <cellStyle name="Comma 8 5 2" xfId="1051"/>
    <cellStyle name="Comma 8 6" xfId="1052"/>
    <cellStyle name="Comma 9" xfId="1053"/>
    <cellStyle name="Comma 9 2" xfId="1054"/>
    <cellStyle name="Comma 9 2 2" xfId="1055"/>
    <cellStyle name="Comma 9 2 2 2" xfId="1056"/>
    <cellStyle name="Comma 9 2 2 2 2" xfId="1057"/>
    <cellStyle name="Comma 9 2 2 2 2 2" xfId="1058"/>
    <cellStyle name="Comma 9 2 2 2 3" xfId="1059"/>
    <cellStyle name="Comma 9 2 2 3" xfId="1060"/>
    <cellStyle name="Comma 9 2 2 3 2" xfId="1061"/>
    <cellStyle name="Comma 9 2 2 4" xfId="1062"/>
    <cellStyle name="Comma 9 2 3" xfId="1063"/>
    <cellStyle name="Comma 9 2 3 2" xfId="1064"/>
    <cellStyle name="Comma 9 2 3 2 2" xfId="1065"/>
    <cellStyle name="Comma 9 2 3 2 2 2" xfId="1066"/>
    <cellStyle name="Comma 9 2 3 2 3" xfId="1067"/>
    <cellStyle name="Comma 9 2 3 3" xfId="1068"/>
    <cellStyle name="Comma 9 2 3 3 2" xfId="1069"/>
    <cellStyle name="Comma 9 2 3 4" xfId="1070"/>
    <cellStyle name="Comma 9 2 4" xfId="1071"/>
    <cellStyle name="Comma 9 2 4 2" xfId="1072"/>
    <cellStyle name="Comma 9 2 4 2 2" xfId="1073"/>
    <cellStyle name="Comma 9 2 4 3" xfId="1074"/>
    <cellStyle name="Comma 9 2 5" xfId="1075"/>
    <cellStyle name="Comma 9 2 5 2" xfId="1076"/>
    <cellStyle name="Comma 9 2 6" xfId="1077"/>
    <cellStyle name="Comma 9 3" xfId="1078"/>
    <cellStyle name="Comma 9 3 2" xfId="1079"/>
    <cellStyle name="Comma 9 3 2 2" xfId="1080"/>
    <cellStyle name="Comma 9 3 2 2 2" xfId="1081"/>
    <cellStyle name="Comma 9 3 2 3" xfId="1082"/>
    <cellStyle name="Comma 9 3 3" xfId="1083"/>
    <cellStyle name="Comma 9 3 3 2" xfId="1084"/>
    <cellStyle name="Comma 9 3 4" xfId="1085"/>
    <cellStyle name="Comma 9 4" xfId="1086"/>
    <cellStyle name="Comma 9 4 2" xfId="1087"/>
    <cellStyle name="Comma 9 4 2 2" xfId="1088"/>
    <cellStyle name="Comma 9 4 2 2 2" xfId="1089"/>
    <cellStyle name="Comma 9 4 2 3" xfId="1090"/>
    <cellStyle name="Comma 9 4 3" xfId="1091"/>
    <cellStyle name="Comma 9 4 3 2" xfId="1092"/>
    <cellStyle name="Comma 9 4 4" xfId="1093"/>
    <cellStyle name="Comma 9 5" xfId="1094"/>
    <cellStyle name="Comma 9 5 2" xfId="1095"/>
    <cellStyle name="Comma 9 5 2 2" xfId="1096"/>
    <cellStyle name="Comma 9 5 3" xfId="1097"/>
    <cellStyle name="Comma 9 6" xfId="1098"/>
    <cellStyle name="Comma 9 6 2" xfId="1099"/>
    <cellStyle name="Comma 9 7" xfId="1100"/>
    <cellStyle name="Comma(0)" xfId="1101"/>
    <cellStyle name="comma(1)" xfId="1102"/>
    <cellStyle name="Comma(3)" xfId="1103"/>
    <cellStyle name="Comma[0]" xfId="1104"/>
    <cellStyle name="Comma[1]" xfId="1105"/>
    <cellStyle name="Comma[2]__" xfId="1106"/>
    <cellStyle name="Comma[3]" xfId="1107"/>
    <cellStyle name="Comma0" xfId="1108"/>
    <cellStyle name="Commentaire" xfId="1109"/>
    <cellStyle name="Commentaire 2" xfId="2244"/>
    <cellStyle name="Currency0" xfId="1110"/>
    <cellStyle name="dark_blue" xfId="1111"/>
    <cellStyle name="DataEntryCells" xfId="1112"/>
    <cellStyle name="Date" xfId="1113"/>
    <cellStyle name="DATUM" xfId="1114"/>
    <cellStyle name="Dezimal [0]_Check" xfId="1115"/>
    <cellStyle name="Dezimal_03-09-03" xfId="1116"/>
    <cellStyle name="Didier" xfId="1117"/>
    <cellStyle name="Didier - Title" xfId="1118"/>
    <cellStyle name="Didier subtitles" xfId="1119"/>
    <cellStyle name="données" xfId="1120"/>
    <cellStyle name="donnéesbord" xfId="1121"/>
    <cellStyle name="Entrée" xfId="1122"/>
    <cellStyle name="Entrée 2" xfId="2245"/>
    <cellStyle name="ErrRpt_DataEntryCells" xfId="1123"/>
    <cellStyle name="ErrRpt-DataEntryCells" xfId="1124"/>
    <cellStyle name="ErrRpt-DataEntryCells 2" xfId="2246"/>
    <cellStyle name="ErrRpt-GreyBackground" xfId="1125"/>
    <cellStyle name="Euro" xfId="1126"/>
    <cellStyle name="FEST" xfId="1127"/>
    <cellStyle name="financniO" xfId="1128"/>
    <cellStyle name="Fixed" xfId="1129"/>
    <cellStyle name="ƒnƒCƒp[ƒŠƒ“ƒN" xfId="1130"/>
    <cellStyle name="Footnote" xfId="1131"/>
    <cellStyle name="Footnote 2" xfId="1132"/>
    <cellStyle name="formula" xfId="1133"/>
    <cellStyle name="formula 2" xfId="2247"/>
    <cellStyle name="gap" xfId="1134"/>
    <cellStyle name="gap 2" xfId="1135"/>
    <cellStyle name="gap 2 2" xfId="1136"/>
    <cellStyle name="gap 2 2 2" xfId="1137"/>
    <cellStyle name="gap 2 2 2 2" xfId="1138"/>
    <cellStyle name="gap 2 3" xfId="1139"/>
    <cellStyle name="Grey" xfId="1140"/>
    <cellStyle name="GreyBackground" xfId="1141"/>
    <cellStyle name="GreyBackground 2" xfId="1142"/>
    <cellStyle name="Header1" xfId="1143"/>
    <cellStyle name="Header2" xfId="1144"/>
    <cellStyle name="Header2 2" xfId="2248"/>
    <cellStyle name="Heading 1 10" xfId="1145"/>
    <cellStyle name="Heading 1 10 2" xfId="1146"/>
    <cellStyle name="Heading 1 11" xfId="1147"/>
    <cellStyle name="Heading 1 11 2" xfId="1148"/>
    <cellStyle name="Heading 1 12" xfId="1149"/>
    <cellStyle name="Heading 1 12 2" xfId="1150"/>
    <cellStyle name="Heading 1 13" xfId="1151"/>
    <cellStyle name="Heading 1 13 2" xfId="1152"/>
    <cellStyle name="Heading 1 2" xfId="1153"/>
    <cellStyle name="Heading 1 2 2" xfId="1154"/>
    <cellStyle name="Heading 1 3" xfId="1155"/>
    <cellStyle name="Heading 1 3 2" xfId="1156"/>
    <cellStyle name="Heading 1 4" xfId="1157"/>
    <cellStyle name="Heading 1 4 2" xfId="1158"/>
    <cellStyle name="Heading 1 5" xfId="1159"/>
    <cellStyle name="Heading 1 5 2" xfId="1160"/>
    <cellStyle name="Heading 1 6" xfId="1161"/>
    <cellStyle name="Heading 1 6 2" xfId="1162"/>
    <cellStyle name="Heading 1 7" xfId="1163"/>
    <cellStyle name="Heading 1 7 2" xfId="1164"/>
    <cellStyle name="Heading 1 8" xfId="1165"/>
    <cellStyle name="Heading 1 8 2" xfId="1166"/>
    <cellStyle name="Heading 1 9" xfId="1167"/>
    <cellStyle name="Heading 1 9 2" xfId="1168"/>
    <cellStyle name="Heading 2 10" xfId="1169"/>
    <cellStyle name="Heading 2 10 2" xfId="1170"/>
    <cellStyle name="Heading 2 11" xfId="1171"/>
    <cellStyle name="Heading 2 11 2" xfId="1172"/>
    <cellStyle name="Heading 2 12" xfId="1173"/>
    <cellStyle name="Heading 2 12 2" xfId="1174"/>
    <cellStyle name="Heading 2 13" xfId="1175"/>
    <cellStyle name="Heading 2 13 2" xfId="1176"/>
    <cellStyle name="Heading 2 2" xfId="1177"/>
    <cellStyle name="Heading 2 2 2" xfId="1178"/>
    <cellStyle name="Heading 2 3" xfId="1179"/>
    <cellStyle name="Heading 2 3 2" xfId="1180"/>
    <cellStyle name="Heading 2 4" xfId="1181"/>
    <cellStyle name="Heading 2 4 2" xfId="1182"/>
    <cellStyle name="Heading 2 5" xfId="1183"/>
    <cellStyle name="Heading 2 5 2" xfId="1184"/>
    <cellStyle name="Heading 2 6" xfId="1185"/>
    <cellStyle name="Heading 2 6 2" xfId="1186"/>
    <cellStyle name="Heading 2 7" xfId="1187"/>
    <cellStyle name="Heading 2 7 2" xfId="1188"/>
    <cellStyle name="Heading 2 8" xfId="1189"/>
    <cellStyle name="Heading 2 8 2" xfId="1190"/>
    <cellStyle name="Heading 2 9" xfId="1191"/>
    <cellStyle name="Heading 2 9 2" xfId="1192"/>
    <cellStyle name="Heading1" xfId="1193"/>
    <cellStyle name="Heading2" xfId="1194"/>
    <cellStyle name="Hipervínculo" xfId="1195"/>
    <cellStyle name="Hipervínculo visitado" xfId="1196"/>
    <cellStyle name="Huomautus 2" xfId="1197"/>
    <cellStyle name="Huomautus 3" xfId="1198"/>
    <cellStyle name="Hyperlink" xfId="2358" builtinId="8"/>
    <cellStyle name="Hyperlink 2" xfId="1200"/>
    <cellStyle name="Hyperlink 2 2" xfId="1201"/>
    <cellStyle name="Hyperlink 3" xfId="1202"/>
    <cellStyle name="Hyperlink 4" xfId="1199"/>
    <cellStyle name="Input [yellow]" xfId="1203"/>
    <cellStyle name="Input [yellow] 2" xfId="2249"/>
    <cellStyle name="Insatisfaisant" xfId="1204"/>
    <cellStyle name="ISC" xfId="1205"/>
    <cellStyle name="ISC 2" xfId="1206"/>
    <cellStyle name="ISC 3" xfId="1207"/>
    <cellStyle name="ISC 4" xfId="1208"/>
    <cellStyle name="ISC 5" xfId="1209"/>
    <cellStyle name="ISC 6" xfId="1210"/>
    <cellStyle name="ISC 7" xfId="1211"/>
    <cellStyle name="ISC 8" xfId="1212"/>
    <cellStyle name="ISC 9" xfId="1213"/>
    <cellStyle name="isced" xfId="1214"/>
    <cellStyle name="isced 2" xfId="2250"/>
    <cellStyle name="ISCED Titles" xfId="1215"/>
    <cellStyle name="isced_8gradk" xfId="1216"/>
    <cellStyle name="KOPFZEILE1" xfId="1217"/>
    <cellStyle name="KOPFZEILE2" xfId="1218"/>
    <cellStyle name="level1a" xfId="1219"/>
    <cellStyle name="level1a 10" xfId="2251"/>
    <cellStyle name="level1a 2" xfId="1220"/>
    <cellStyle name="level1a 2 2" xfId="1221"/>
    <cellStyle name="level1a 2 2 2" xfId="1222"/>
    <cellStyle name="level1a 2 2 2 2" xfId="2254"/>
    <cellStyle name="level1a 2 2 3" xfId="2253"/>
    <cellStyle name="level1a 2 3" xfId="1223"/>
    <cellStyle name="level1a 2 3 2" xfId="2255"/>
    <cellStyle name="level1a 2 4" xfId="1224"/>
    <cellStyle name="level1a 2 4 2" xfId="2256"/>
    <cellStyle name="level1a 2 5" xfId="1225"/>
    <cellStyle name="level1a 2 5 2" xfId="2257"/>
    <cellStyle name="level1a 2 6" xfId="1226"/>
    <cellStyle name="level1a 2 6 2" xfId="2258"/>
    <cellStyle name="level1a 2 7" xfId="1227"/>
    <cellStyle name="level1a 2 7 2" xfId="2259"/>
    <cellStyle name="level1a 2 8" xfId="2252"/>
    <cellStyle name="level1a 3" xfId="1228"/>
    <cellStyle name="level1a 3 2" xfId="2260"/>
    <cellStyle name="level1a 4" xfId="1229"/>
    <cellStyle name="level1a 4 2" xfId="2261"/>
    <cellStyle name="level1a 5" xfId="1230"/>
    <cellStyle name="level1a 5 2" xfId="2262"/>
    <cellStyle name="level1a 6" xfId="1231"/>
    <cellStyle name="level1a 6 2" xfId="2263"/>
    <cellStyle name="level1a 7" xfId="1232"/>
    <cellStyle name="level1a 7 2" xfId="2264"/>
    <cellStyle name="level1a 8" xfId="1233"/>
    <cellStyle name="level1a 8 2" xfId="2265"/>
    <cellStyle name="level1a 9" xfId="1234"/>
    <cellStyle name="level1a 9 2" xfId="2266"/>
    <cellStyle name="level2" xfId="1235"/>
    <cellStyle name="level2 2" xfId="1236"/>
    <cellStyle name="level2 2 2" xfId="1237"/>
    <cellStyle name="level2 2 2 2" xfId="1238"/>
    <cellStyle name="level2 2 3" xfId="1239"/>
    <cellStyle name="level2 2 4" xfId="1240"/>
    <cellStyle name="level2 2 5" xfId="1241"/>
    <cellStyle name="level2 2 6" xfId="1242"/>
    <cellStyle name="level2 2 7" xfId="1243"/>
    <cellStyle name="level2 3" xfId="1244"/>
    <cellStyle name="level2 4" xfId="1245"/>
    <cellStyle name="level2 5" xfId="1246"/>
    <cellStyle name="level2 6" xfId="1247"/>
    <cellStyle name="level2 7" xfId="1248"/>
    <cellStyle name="level2 8" xfId="1249"/>
    <cellStyle name="level2 9" xfId="1250"/>
    <cellStyle name="level2a" xfId="1251"/>
    <cellStyle name="level2a 2" xfId="1252"/>
    <cellStyle name="level2a 2 2" xfId="1253"/>
    <cellStyle name="level2a 2 2 2" xfId="1254"/>
    <cellStyle name="level2a 2 3" xfId="1255"/>
    <cellStyle name="level2a 2 4" xfId="1256"/>
    <cellStyle name="level2a 2 5" xfId="1257"/>
    <cellStyle name="level2a 2 6" xfId="1258"/>
    <cellStyle name="level2a 2 7" xfId="1259"/>
    <cellStyle name="level2a 3" xfId="1260"/>
    <cellStyle name="level2a 4" xfId="1261"/>
    <cellStyle name="level2a 5" xfId="1262"/>
    <cellStyle name="level2a 6" xfId="1263"/>
    <cellStyle name="level2a 7" xfId="1264"/>
    <cellStyle name="level2a 8" xfId="1265"/>
    <cellStyle name="level2a 9" xfId="1266"/>
    <cellStyle name="level3" xfId="1267"/>
    <cellStyle name="level3 2" xfId="1268"/>
    <cellStyle name="level3 3" xfId="1269"/>
    <cellStyle name="level3 4" xfId="1270"/>
    <cellStyle name="level3 5" xfId="1271"/>
    <cellStyle name="level3 6" xfId="1272"/>
    <cellStyle name="level3 7" xfId="1273"/>
    <cellStyle name="level3 8" xfId="1274"/>
    <cellStyle name="level3 9" xfId="1275"/>
    <cellStyle name="light_blue" xfId="1276"/>
    <cellStyle name="Line titles-Rows" xfId="1277"/>
    <cellStyle name="Line titles-Rows 2" xfId="2267"/>
    <cellStyle name="Map Data Values" xfId="1278"/>
    <cellStyle name="Map Distance" xfId="1279"/>
    <cellStyle name="Map Legend" xfId="1280"/>
    <cellStyle name="Map Object Names" xfId="1281"/>
    <cellStyle name="Map Title" xfId="1282"/>
    <cellStyle name="Migliaia (0)_conti99" xfId="1283"/>
    <cellStyle name="Migliaia_FIN" xfId="1284"/>
    <cellStyle name="Milliers [0]_8GRAD" xfId="1285"/>
    <cellStyle name="Milliers_8GRAD" xfId="1286"/>
    <cellStyle name="Monétaire [0]_8GRAD" xfId="1287"/>
    <cellStyle name="Monétaire_8GRAD" xfId="1288"/>
    <cellStyle name="n0" xfId="1289"/>
    <cellStyle name="Neutre" xfId="1290"/>
    <cellStyle name="Normaali 2" xfId="1291"/>
    <cellStyle name="Normaali 3" xfId="1292"/>
    <cellStyle name="Normaali_Median" xfId="1293"/>
    <cellStyle name="Normal" xfId="0" builtinId="0"/>
    <cellStyle name="Normal - Style1" xfId="1294"/>
    <cellStyle name="Normal 10" xfId="1295"/>
    <cellStyle name="Normal 10 2" xfId="1296"/>
    <cellStyle name="Normal 10 2 2" xfId="1297"/>
    <cellStyle name="Normal 10 2 2 2" xfId="1298"/>
    <cellStyle name="Normal 10 2 3" xfId="1299"/>
    <cellStyle name="Normal 10 3" xfId="1300"/>
    <cellStyle name="Normal 10 3 2" xfId="1301"/>
    <cellStyle name="Normal 10 4" xfId="1302"/>
    <cellStyle name="Normal 11" xfId="1303"/>
    <cellStyle name="Normal 11 2" xfId="1304"/>
    <cellStyle name="Normal 11 3" xfId="1305"/>
    <cellStyle name="Normal 11 4" xfId="1306"/>
    <cellStyle name="Normal 11 5" xfId="1307"/>
    <cellStyle name="Normal 11 6" xfId="1308"/>
    <cellStyle name="Normal 12" xfId="1309"/>
    <cellStyle name="Normal 12 2" xfId="1310"/>
    <cellStyle name="Normal 12 2 2" xfId="1311"/>
    <cellStyle name="Normal 12 3" xfId="1312"/>
    <cellStyle name="Normal 13" xfId="1313"/>
    <cellStyle name="Normal 13 2" xfId="1314"/>
    <cellStyle name="Normal 13 2 2" xfId="1315"/>
    <cellStyle name="Normal 13 3" xfId="1316"/>
    <cellStyle name="Normal 14" xfId="1317"/>
    <cellStyle name="Normal 14 10" xfId="1318"/>
    <cellStyle name="Normal 14 10 2" xfId="1319"/>
    <cellStyle name="Normal 14 11" xfId="1320"/>
    <cellStyle name="Normal 14 2" xfId="1321"/>
    <cellStyle name="Normal 14 2 2" xfId="1322"/>
    <cellStyle name="Normal 14 2 2 2" xfId="1323"/>
    <cellStyle name="Normal 14 2 2 2 2" xfId="1324"/>
    <cellStyle name="Normal 14 2 2 3" xfId="1325"/>
    <cellStyle name="Normal 14 2 3" xfId="1326"/>
    <cellStyle name="Normal 14 2 3 2" xfId="1327"/>
    <cellStyle name="Normal 14 2 4" xfId="1328"/>
    <cellStyle name="Normal 14 3" xfId="1329"/>
    <cellStyle name="Normal 14 3 2" xfId="1330"/>
    <cellStyle name="Normal 14 3 2 2" xfId="1331"/>
    <cellStyle name="Normal 14 3 2 2 2" xfId="1332"/>
    <cellStyle name="Normal 14 3 2 3" xfId="1333"/>
    <cellStyle name="Normal 14 3 3" xfId="1334"/>
    <cellStyle name="Normal 14 3 3 2" xfId="1335"/>
    <cellStyle name="Normal 14 3 4" xfId="1336"/>
    <cellStyle name="Normal 14 4" xfId="1337"/>
    <cellStyle name="Normal 14 4 2" xfId="1338"/>
    <cellStyle name="Normal 14 4 2 2" xfId="1339"/>
    <cellStyle name="Normal 14 4 2 2 2" xfId="1340"/>
    <cellStyle name="Normal 14 4 2 3" xfId="1341"/>
    <cellStyle name="Normal 14 4 3" xfId="1342"/>
    <cellStyle name="Normal 14 4 3 2" xfId="1343"/>
    <cellStyle name="Normal 14 4 4" xfId="1344"/>
    <cellStyle name="Normal 14 5" xfId="1345"/>
    <cellStyle name="Normal 14 5 2" xfId="1346"/>
    <cellStyle name="Normal 14 5 2 2" xfId="1347"/>
    <cellStyle name="Normal 14 5 2 2 2" xfId="1348"/>
    <cellStyle name="Normal 14 5 2 3" xfId="1349"/>
    <cellStyle name="Normal 14 5 3" xfId="1350"/>
    <cellStyle name="Normal 14 5 3 2" xfId="1351"/>
    <cellStyle name="Normal 14 5 4" xfId="1352"/>
    <cellStyle name="Normal 14 6" xfId="1353"/>
    <cellStyle name="Normal 14 6 2" xfId="1354"/>
    <cellStyle name="Normal 14 6 2 2" xfId="1355"/>
    <cellStyle name="Normal 14 6 2 2 2" xfId="1356"/>
    <cellStyle name="Normal 14 6 2 3" xfId="1357"/>
    <cellStyle name="Normal 14 6 3" xfId="1358"/>
    <cellStyle name="Normal 14 6 3 2" xfId="1359"/>
    <cellStyle name="Normal 14 6 4" xfId="1360"/>
    <cellStyle name="Normal 14 7" xfId="1361"/>
    <cellStyle name="Normal 14 7 2" xfId="1362"/>
    <cellStyle name="Normal 14 7 2 2" xfId="1363"/>
    <cellStyle name="Normal 14 7 2 2 2" xfId="1364"/>
    <cellStyle name="Normal 14 7 2 3" xfId="1365"/>
    <cellStyle name="Normal 14 7 3" xfId="1366"/>
    <cellStyle name="Normal 14 7 3 2" xfId="1367"/>
    <cellStyle name="Normal 14 7 4" xfId="1368"/>
    <cellStyle name="Normal 14 8" xfId="1369"/>
    <cellStyle name="Normal 14 8 2" xfId="1370"/>
    <cellStyle name="Normal 14 8 2 2" xfId="1371"/>
    <cellStyle name="Normal 14 8 2 2 2" xfId="1372"/>
    <cellStyle name="Normal 14 8 2 3" xfId="1373"/>
    <cellStyle name="Normal 14 8 3" xfId="1374"/>
    <cellStyle name="Normal 14 8 3 2" xfId="1375"/>
    <cellStyle name="Normal 14 8 4" xfId="1376"/>
    <cellStyle name="Normal 14 9" xfId="1377"/>
    <cellStyle name="Normal 14 9 2" xfId="1378"/>
    <cellStyle name="Normal 14 9 2 2" xfId="1379"/>
    <cellStyle name="Normal 14 9 3" xfId="1380"/>
    <cellStyle name="Normal 15" xfId="1381"/>
    <cellStyle name="Normal 15 10" xfId="1382"/>
    <cellStyle name="Normal 15 10 2" xfId="1383"/>
    <cellStyle name="Normal 15 11" xfId="1384"/>
    <cellStyle name="Normal 15 2" xfId="1385"/>
    <cellStyle name="Normal 15 2 2" xfId="1386"/>
    <cellStyle name="Normal 15 2 2 2" xfId="1387"/>
    <cellStyle name="Normal 15 2 2 2 2" xfId="1388"/>
    <cellStyle name="Normal 15 2 2 3" xfId="1389"/>
    <cellStyle name="Normal 15 2 3" xfId="1390"/>
    <cellStyle name="Normal 15 2 3 2" xfId="1391"/>
    <cellStyle name="Normal 15 2 4" xfId="1392"/>
    <cellStyle name="Normal 15 3" xfId="1393"/>
    <cellStyle name="Normal 15 3 2" xfId="1394"/>
    <cellStyle name="Normal 15 3 2 2" xfId="1395"/>
    <cellStyle name="Normal 15 3 2 2 2" xfId="1396"/>
    <cellStyle name="Normal 15 3 2 3" xfId="1397"/>
    <cellStyle name="Normal 15 3 3" xfId="1398"/>
    <cellStyle name="Normal 15 3 3 2" xfId="1399"/>
    <cellStyle name="Normal 15 3 4" xfId="1400"/>
    <cellStyle name="Normal 15 4" xfId="1401"/>
    <cellStyle name="Normal 15 4 2" xfId="1402"/>
    <cellStyle name="Normal 15 4 2 2" xfId="1403"/>
    <cellStyle name="Normal 15 4 2 2 2" xfId="1404"/>
    <cellStyle name="Normal 15 4 2 3" xfId="1405"/>
    <cellStyle name="Normal 15 4 3" xfId="1406"/>
    <cellStyle name="Normal 15 4 3 2" xfId="1407"/>
    <cellStyle name="Normal 15 4 4" xfId="1408"/>
    <cellStyle name="Normal 15 5" xfId="1409"/>
    <cellStyle name="Normal 15 5 2" xfId="1410"/>
    <cellStyle name="Normal 15 5 2 2" xfId="1411"/>
    <cellStyle name="Normal 15 5 2 2 2" xfId="1412"/>
    <cellStyle name="Normal 15 5 2 3" xfId="1413"/>
    <cellStyle name="Normal 15 5 3" xfId="1414"/>
    <cellStyle name="Normal 15 5 3 2" xfId="1415"/>
    <cellStyle name="Normal 15 5 4" xfId="1416"/>
    <cellStyle name="Normal 15 6" xfId="1417"/>
    <cellStyle name="Normal 15 6 2" xfId="1418"/>
    <cellStyle name="Normal 15 6 2 2" xfId="1419"/>
    <cellStyle name="Normal 15 6 2 2 2" xfId="1420"/>
    <cellStyle name="Normal 15 6 2 3" xfId="1421"/>
    <cellStyle name="Normal 15 6 3" xfId="1422"/>
    <cellStyle name="Normal 15 6 3 2" xfId="1423"/>
    <cellStyle name="Normal 15 6 4" xfId="1424"/>
    <cellStyle name="Normal 15 7" xfId="1425"/>
    <cellStyle name="Normal 15 7 2" xfId="1426"/>
    <cellStyle name="Normal 15 7 2 2" xfId="1427"/>
    <cellStyle name="Normal 15 7 2 2 2" xfId="1428"/>
    <cellStyle name="Normal 15 7 2 3" xfId="1429"/>
    <cellStyle name="Normal 15 7 3" xfId="1430"/>
    <cellStyle name="Normal 15 7 3 2" xfId="1431"/>
    <cellStyle name="Normal 15 7 4" xfId="1432"/>
    <cellStyle name="Normal 15 8" xfId="1433"/>
    <cellStyle name="Normal 15 8 2" xfId="1434"/>
    <cellStyle name="Normal 15 8 2 2" xfId="1435"/>
    <cellStyle name="Normal 15 8 2 2 2" xfId="1436"/>
    <cellStyle name="Normal 15 8 2 3" xfId="1437"/>
    <cellStyle name="Normal 15 8 3" xfId="1438"/>
    <cellStyle name="Normal 15 8 3 2" xfId="1439"/>
    <cellStyle name="Normal 15 8 4" xfId="1440"/>
    <cellStyle name="Normal 15 9" xfId="1441"/>
    <cellStyle name="Normal 15 9 2" xfId="1442"/>
    <cellStyle name="Normal 15 9 2 2" xfId="1443"/>
    <cellStyle name="Normal 15 9 3" xfId="1444"/>
    <cellStyle name="Normal 16" xfId="1445"/>
    <cellStyle name="Normal 16 10" xfId="1446"/>
    <cellStyle name="Normal 16 10 2" xfId="1447"/>
    <cellStyle name="Normal 16 11" xfId="1448"/>
    <cellStyle name="Normal 16 2" xfId="1449"/>
    <cellStyle name="Normal 16 2 2" xfId="1450"/>
    <cellStyle name="Normal 16 2 2 2" xfId="1451"/>
    <cellStyle name="Normal 16 2 2 2 2" xfId="1452"/>
    <cellStyle name="Normal 16 2 2 3" xfId="1453"/>
    <cellStyle name="Normal 16 2 3" xfId="1454"/>
    <cellStyle name="Normal 16 2 3 2" xfId="1455"/>
    <cellStyle name="Normal 16 2 4" xfId="1456"/>
    <cellStyle name="Normal 16 3" xfId="1457"/>
    <cellStyle name="Normal 16 3 2" xfId="1458"/>
    <cellStyle name="Normal 16 3 2 2" xfId="1459"/>
    <cellStyle name="Normal 16 3 2 2 2" xfId="1460"/>
    <cellStyle name="Normal 16 3 2 3" xfId="1461"/>
    <cellStyle name="Normal 16 3 3" xfId="1462"/>
    <cellStyle name="Normal 16 3 3 2" xfId="1463"/>
    <cellStyle name="Normal 16 3 4" xfId="1464"/>
    <cellStyle name="Normal 16 4" xfId="1465"/>
    <cellStyle name="Normal 16 4 2" xfId="1466"/>
    <cellStyle name="Normal 16 4 2 2" xfId="1467"/>
    <cellStyle name="Normal 16 4 2 2 2" xfId="1468"/>
    <cellStyle name="Normal 16 4 2 3" xfId="1469"/>
    <cellStyle name="Normal 16 4 3" xfId="1470"/>
    <cellStyle name="Normal 16 4 3 2" xfId="1471"/>
    <cellStyle name="Normal 16 4 4" xfId="1472"/>
    <cellStyle name="Normal 16 5" xfId="1473"/>
    <cellStyle name="Normal 16 5 2" xfId="1474"/>
    <cellStyle name="Normal 16 5 2 2" xfId="1475"/>
    <cellStyle name="Normal 16 5 2 2 2" xfId="1476"/>
    <cellStyle name="Normal 16 5 2 3" xfId="1477"/>
    <cellStyle name="Normal 16 5 3" xfId="1478"/>
    <cellStyle name="Normal 16 5 3 2" xfId="1479"/>
    <cellStyle name="Normal 16 5 4" xfId="1480"/>
    <cellStyle name="Normal 16 6" xfId="1481"/>
    <cellStyle name="Normal 16 6 2" xfId="1482"/>
    <cellStyle name="Normal 16 6 2 2" xfId="1483"/>
    <cellStyle name="Normal 16 6 2 2 2" xfId="1484"/>
    <cellStyle name="Normal 16 6 2 3" xfId="1485"/>
    <cellStyle name="Normal 16 6 3" xfId="1486"/>
    <cellStyle name="Normal 16 6 3 2" xfId="1487"/>
    <cellStyle name="Normal 16 6 4" xfId="1488"/>
    <cellStyle name="Normal 16 7" xfId="1489"/>
    <cellStyle name="Normal 16 7 2" xfId="1490"/>
    <cellStyle name="Normal 16 7 2 2" xfId="1491"/>
    <cellStyle name="Normal 16 7 2 2 2" xfId="1492"/>
    <cellStyle name="Normal 16 7 2 3" xfId="1493"/>
    <cellStyle name="Normal 16 7 3" xfId="1494"/>
    <cellStyle name="Normal 16 7 3 2" xfId="1495"/>
    <cellStyle name="Normal 16 7 4" xfId="1496"/>
    <cellStyle name="Normal 16 8" xfId="1497"/>
    <cellStyle name="Normal 16 8 2" xfId="1498"/>
    <cellStyle name="Normal 16 8 2 2" xfId="1499"/>
    <cellStyle name="Normal 16 8 2 2 2" xfId="1500"/>
    <cellStyle name="Normal 16 8 2 3" xfId="1501"/>
    <cellStyle name="Normal 16 8 3" xfId="1502"/>
    <cellStyle name="Normal 16 8 3 2" xfId="1503"/>
    <cellStyle name="Normal 16 8 4" xfId="1504"/>
    <cellStyle name="Normal 16 9" xfId="1505"/>
    <cellStyle name="Normal 16 9 2" xfId="1506"/>
    <cellStyle name="Normal 16 9 2 2" xfId="1507"/>
    <cellStyle name="Normal 16 9 3" xfId="1508"/>
    <cellStyle name="Normal 17" xfId="1509"/>
    <cellStyle name="Normal 18" xfId="1510"/>
    <cellStyle name="Normal 18 2" xfId="1511"/>
    <cellStyle name="Normal 19" xfId="1512"/>
    <cellStyle name="Normal 19 2" xfId="1513"/>
    <cellStyle name="Normal 2" xfId="2"/>
    <cellStyle name="Normal 2 10" xfId="1515"/>
    <cellStyle name="Normal 2 11" xfId="1516"/>
    <cellStyle name="Normal 2 12" xfId="1517"/>
    <cellStyle name="Normal 2 12 2" xfId="1518"/>
    <cellStyle name="Normal 2 12 3" xfId="1519"/>
    <cellStyle name="Normal 2 12 4" xfId="1520"/>
    <cellStyle name="Normal 2 13" xfId="1521"/>
    <cellStyle name="Normal 2 14" xfId="1522"/>
    <cellStyle name="Normal 2 15" xfId="1523"/>
    <cellStyle name="Normal 2 16" xfId="1524"/>
    <cellStyle name="Normal 2 17" xfId="1525"/>
    <cellStyle name="Normal 2 17 2" xfId="1526"/>
    <cellStyle name="Normal 2 18" xfId="1527"/>
    <cellStyle name="Normal 2 19" xfId="1528"/>
    <cellStyle name="Normal 2 2" xfId="1529"/>
    <cellStyle name="Normal 2 2 10" xfId="1530"/>
    <cellStyle name="Normal 2 2 11" xfId="1531"/>
    <cellStyle name="Normal 2 2 11 2" xfId="1532"/>
    <cellStyle name="Normal 2 2 12" xfId="1533"/>
    <cellStyle name="Normal 2 2 12 2" xfId="1534"/>
    <cellStyle name="Normal 2 2 13" xfId="1535"/>
    <cellStyle name="Normal 2 2 14" xfId="1536"/>
    <cellStyle name="Normal 2 2 15" xfId="1537"/>
    <cellStyle name="Normal 2 2 16" xfId="1538"/>
    <cellStyle name="Normal 2 2 2" xfId="1539"/>
    <cellStyle name="Normal 2 2 2 10" xfId="1540"/>
    <cellStyle name="Normal 2 2 2 10 2" xfId="1541"/>
    <cellStyle name="Normal 2 2 2 10 3" xfId="1542"/>
    <cellStyle name="Normal 2 2 2 10 4" xfId="1543"/>
    <cellStyle name="Normal 2 2 2 11" xfId="1544"/>
    <cellStyle name="Normal 2 2 2 12" xfId="1545"/>
    <cellStyle name="Normal 2 2 2 13" xfId="1546"/>
    <cellStyle name="Normal 2 2 2 14" xfId="1547"/>
    <cellStyle name="Normal 2 2 2 15" xfId="1548"/>
    <cellStyle name="Normal 2 2 2 16" xfId="1549"/>
    <cellStyle name="Normal 2 2 2 17" xfId="1550"/>
    <cellStyle name="Normal 2 2 2 18" xfId="1551"/>
    <cellStyle name="Normal 2 2 2 19" xfId="1552"/>
    <cellStyle name="Normal 2 2 2 2" xfId="1553"/>
    <cellStyle name="Normal 2 2 2 2 10" xfId="1554"/>
    <cellStyle name="Normal 2 2 2 2 11" xfId="1555"/>
    <cellStyle name="Normal 2 2 2 2 12" xfId="1556"/>
    <cellStyle name="Normal 2 2 2 2 13" xfId="1557"/>
    <cellStyle name="Normal 2 2 2 2 14" xfId="1558"/>
    <cellStyle name="Normal 2 2 2 2 2" xfId="1559"/>
    <cellStyle name="Normal 2 2 2 2 2 10" xfId="1560"/>
    <cellStyle name="Normal 2 2 2 2 2 11" xfId="1561"/>
    <cellStyle name="Normal 2 2 2 2 2 12" xfId="1562"/>
    <cellStyle name="Normal 2 2 2 2 2 2" xfId="1563"/>
    <cellStyle name="Normal 2 2 2 2 2 2 2" xfId="1564"/>
    <cellStyle name="Normal 2 2 2 2 2 2 2 2" xfId="1565"/>
    <cellStyle name="Normal 2 2 2 2 2 2 2 3" xfId="1566"/>
    <cellStyle name="Normal 2 2 2 2 2 2 2 4" xfId="1567"/>
    <cellStyle name="Normal 2 2 2 2 2 2 2 5" xfId="1568"/>
    <cellStyle name="Normal 2 2 2 2 2 2 2 6" xfId="1569"/>
    <cellStyle name="Normal 2 2 2 2 2 2 2 7" xfId="1570"/>
    <cellStyle name="Normal 2 2 2 2 2 2 3" xfId="1571"/>
    <cellStyle name="Normal 2 2 2 2 2 2 4" xfId="1572"/>
    <cellStyle name="Normal 2 2 2 2 2 2 5" xfId="1573"/>
    <cellStyle name="Normal 2 2 2 2 2 2 6" xfId="1574"/>
    <cellStyle name="Normal 2 2 2 2 2 2 7" xfId="1575"/>
    <cellStyle name="Normal 2 2 2 2 2 2 8" xfId="1576"/>
    <cellStyle name="Normal 2 2 2 2 2 2 9" xfId="1577"/>
    <cellStyle name="Normal 2 2 2 2 2 3" xfId="1578"/>
    <cellStyle name="Normal 2 2 2 2 2 4" xfId="1579"/>
    <cellStyle name="Normal 2 2 2 2 2 5" xfId="1580"/>
    <cellStyle name="Normal 2 2 2 2 2 6" xfId="1581"/>
    <cellStyle name="Normal 2 2 2 2 2 7" xfId="1582"/>
    <cellStyle name="Normal 2 2 2 2 2 8" xfId="1583"/>
    <cellStyle name="Normal 2 2 2 2 2 9" xfId="1584"/>
    <cellStyle name="Normal 2 2 2 2 3" xfId="1585"/>
    <cellStyle name="Normal 2 2 2 2 4" xfId="1586"/>
    <cellStyle name="Normal 2 2 2 2 5" xfId="1587"/>
    <cellStyle name="Normal 2 2 2 2 5 2" xfId="1588"/>
    <cellStyle name="Normal 2 2 2 2 5 3" xfId="1589"/>
    <cellStyle name="Normal 2 2 2 2 5 4" xfId="1590"/>
    <cellStyle name="Normal 2 2 2 2 6" xfId="1591"/>
    <cellStyle name="Normal 2 2 2 2 7" xfId="1592"/>
    <cellStyle name="Normal 2 2 2 2 8" xfId="1593"/>
    <cellStyle name="Normal 2 2 2 2 9" xfId="1594"/>
    <cellStyle name="Normal 2 2 2 20" xfId="1595"/>
    <cellStyle name="Normal 2 2 2 3" xfId="1596"/>
    <cellStyle name="Normal 2 2 2 4" xfId="1597"/>
    <cellStyle name="Normal 2 2 2 5" xfId="1598"/>
    <cellStyle name="Normal 2 2 2 6" xfId="1599"/>
    <cellStyle name="Normal 2 2 2 7" xfId="1600"/>
    <cellStyle name="Normal 2 2 2 8" xfId="1601"/>
    <cellStyle name="Normal 2 2 2 9" xfId="1602"/>
    <cellStyle name="Normal 2 2 3" xfId="1603"/>
    <cellStyle name="Normal 2 2 3 2" xfId="1604"/>
    <cellStyle name="Normal 2 2 3 3" xfId="1605"/>
    <cellStyle name="Normal 2 2 3 4" xfId="1606"/>
    <cellStyle name="Normal 2 2 4" xfId="1607"/>
    <cellStyle name="Normal 2 2 5" xfId="1608"/>
    <cellStyle name="Normal 2 2 6" xfId="1609"/>
    <cellStyle name="Normal 2 2 6 2" xfId="1610"/>
    <cellStyle name="Normal 2 2 6 3" xfId="1611"/>
    <cellStyle name="Normal 2 2 6 4" xfId="1612"/>
    <cellStyle name="Normal 2 2 7" xfId="1613"/>
    <cellStyle name="Normal 2 2 8" xfId="1614"/>
    <cellStyle name="Normal 2 2 9" xfId="1615"/>
    <cellStyle name="Normal 2 20" xfId="1616"/>
    <cellStyle name="Normal 2 21" xfId="1617"/>
    <cellStyle name="Normal 2 22" xfId="1618"/>
    <cellStyle name="Normal 2 23" xfId="1619"/>
    <cellStyle name="Normal 2 24" xfId="1620"/>
    <cellStyle name="Normal 2 25" xfId="1621"/>
    <cellStyle name="Normal 2 26" xfId="1622"/>
    <cellStyle name="Normal 2 27" xfId="1623"/>
    <cellStyle name="Normal 2 28" xfId="1624"/>
    <cellStyle name="Normal 2 29" xfId="1625"/>
    <cellStyle name="Normal 2 3" xfId="1626"/>
    <cellStyle name="Normal 2 3 2" xfId="1627"/>
    <cellStyle name="Normal 2 3 2 2" xfId="1628"/>
    <cellStyle name="Normal 2 3 3" xfId="1629"/>
    <cellStyle name="Normal 2 30" xfId="1630"/>
    <cellStyle name="Normal 2 31" xfId="1631"/>
    <cellStyle name="Normal 2 32" xfId="1632"/>
    <cellStyle name="Normal 2 33" xfId="1633"/>
    <cellStyle name="Normal 2 34" xfId="1634"/>
    <cellStyle name="Normal 2 35" xfId="1635"/>
    <cellStyle name="Normal 2 36" xfId="1636"/>
    <cellStyle name="Normal 2 37" xfId="1637"/>
    <cellStyle name="Normal 2 38" xfId="1638"/>
    <cellStyle name="Normal 2 39" xfId="1639"/>
    <cellStyle name="Normal 2 4" xfId="1640"/>
    <cellStyle name="Normal 2 4 2" xfId="1641"/>
    <cellStyle name="Normal 2 4 3" xfId="1642"/>
    <cellStyle name="Normal 2 4 4" xfId="1643"/>
    <cellStyle name="Normal 2 4 5" xfId="1644"/>
    <cellStyle name="Normal 2 40" xfId="1645"/>
    <cellStyle name="Normal 2 41" xfId="1646"/>
    <cellStyle name="Normal 2 42" xfId="1647"/>
    <cellStyle name="Normal 2 43" xfId="1648"/>
    <cellStyle name="Normal 2 44" xfId="1649"/>
    <cellStyle name="Normal 2 45" xfId="1650"/>
    <cellStyle name="Normal 2 46" xfId="1651"/>
    <cellStyle name="Normal 2 47" xfId="1652"/>
    <cellStyle name="Normal 2 48" xfId="1653"/>
    <cellStyle name="Normal 2 49" xfId="1654"/>
    <cellStyle name="Normal 2 5" xfId="1655"/>
    <cellStyle name="Normal 2 5 2" xfId="1656"/>
    <cellStyle name="Normal 2 5 3" xfId="1657"/>
    <cellStyle name="Normal 2 5 4" xfId="1658"/>
    <cellStyle name="Normal 2 5 5" xfId="1659"/>
    <cellStyle name="Normal 2 5 6" xfId="1660"/>
    <cellStyle name="Normal 2 5 7" xfId="1661"/>
    <cellStyle name="Normal 2 50" xfId="1662"/>
    <cellStyle name="Normal 2 51" xfId="1663"/>
    <cellStyle name="Normal 2 52" xfId="1664"/>
    <cellStyle name="Normal 2 53" xfId="1665"/>
    <cellStyle name="Normal 2 54" xfId="1666"/>
    <cellStyle name="Normal 2 55" xfId="1667"/>
    <cellStyle name="Normal 2 56" xfId="1668"/>
    <cellStyle name="Normal 2 57" xfId="1514"/>
    <cellStyle name="Normal 2 6" xfId="1669"/>
    <cellStyle name="Normal 2 6 2" xfId="1670"/>
    <cellStyle name="Normal 2 6 3" xfId="1671"/>
    <cellStyle name="Normal 2 6 4" xfId="1672"/>
    <cellStyle name="Normal 2 6 5" xfId="1673"/>
    <cellStyle name="Normal 2 7" xfId="1674"/>
    <cellStyle name="Normal 2 7 2" xfId="1675"/>
    <cellStyle name="Normal 2 7 3" xfId="1676"/>
    <cellStyle name="Normal 2 7 4" xfId="1677"/>
    <cellStyle name="Normal 2 7 5" xfId="1678"/>
    <cellStyle name="Normal 2 8" xfId="1679"/>
    <cellStyle name="Normal 2 8 2" xfId="1680"/>
    <cellStyle name="Normal 2 9" xfId="1681"/>
    <cellStyle name="Normal 2_AUG_TabChap2" xfId="1682"/>
    <cellStyle name="Normal 20" xfId="1683"/>
    <cellStyle name="Normal 21" xfId="1684"/>
    <cellStyle name="Normal 22" xfId="1685"/>
    <cellStyle name="Normal 23" xfId="1686"/>
    <cellStyle name="Normal 24" xfId="1687"/>
    <cellStyle name="Normal 3" xfId="4"/>
    <cellStyle name="Normal 3 10" xfId="1689"/>
    <cellStyle name="Normal 3 11" xfId="1688"/>
    <cellStyle name="Normal 3 2" xfId="1690"/>
    <cellStyle name="Normal 3 2 2" xfId="1691"/>
    <cellStyle name="Normal 3 2 2 2" xfId="1692"/>
    <cellStyle name="Normal 3 2 2 2 2" xfId="1693"/>
    <cellStyle name="Normal 3 2 2 2 3" xfId="1694"/>
    <cellStyle name="Normal 3 2 2 3" xfId="1695"/>
    <cellStyle name="Normal 3 2 2 3 2" xfId="1696"/>
    <cellStyle name="Normal 3 2 2 3 2 2" xfId="1697"/>
    <cellStyle name="Normal 3 2 2 3 3" xfId="1698"/>
    <cellStyle name="Normal 3 2 2 4" xfId="1699"/>
    <cellStyle name="Normal 3 2 2 4 2" xfId="1700"/>
    <cellStyle name="Normal 3 2 2 5" xfId="1701"/>
    <cellStyle name="Normal 3 2 3" xfId="1702"/>
    <cellStyle name="Normal 3 2 4" xfId="1703"/>
    <cellStyle name="Normal 3 2 5" xfId="1704"/>
    <cellStyle name="Normal 3 2 6" xfId="1705"/>
    <cellStyle name="Normal 3 2 7" xfId="1706"/>
    <cellStyle name="Normal 3 3" xfId="1707"/>
    <cellStyle name="Normal 3 3 2" xfId="1708"/>
    <cellStyle name="Normal 3 3 2 2" xfId="1709"/>
    <cellStyle name="Normal 3 4" xfId="1710"/>
    <cellStyle name="Normal 3 4 2" xfId="1711"/>
    <cellStyle name="Normal 3 4 2 2" xfId="1712"/>
    <cellStyle name="Normal 3 5" xfId="1713"/>
    <cellStyle name="Normal 3 5 2" xfId="1714"/>
    <cellStyle name="Normal 3 5 3" xfId="1715"/>
    <cellStyle name="Normal 3 6" xfId="1716"/>
    <cellStyle name="Normal 3 7" xfId="1717"/>
    <cellStyle name="Normal 3 8" xfId="1718"/>
    <cellStyle name="Normal 3 9" xfId="1719"/>
    <cellStyle name="Normal 4" xfId="1720"/>
    <cellStyle name="Normal 4 10" xfId="1721"/>
    <cellStyle name="Normal 4 2" xfId="1722"/>
    <cellStyle name="Normal 4 2 2" xfId="1723"/>
    <cellStyle name="Normal 4 2 2 2" xfId="1724"/>
    <cellStyle name="Normal 4 2 2 2 2" xfId="1725"/>
    <cellStyle name="Normal 4 2 2 2 2 2" xfId="1726"/>
    <cellStyle name="Normal 4 2 2 2 3" xfId="1727"/>
    <cellStyle name="Normal 4 2 2 3" xfId="1728"/>
    <cellStyle name="Normal 4 2 2 3 2" xfId="1729"/>
    <cellStyle name="Normal 4 2 2 4" xfId="1730"/>
    <cellStyle name="Normal 4 2 3" xfId="1731"/>
    <cellStyle name="Normal 4 2 3 2" xfId="1732"/>
    <cellStyle name="Normal 4 2 3 2 2" xfId="1733"/>
    <cellStyle name="Normal 4 2 3 2 2 2" xfId="1734"/>
    <cellStyle name="Normal 4 2 3 2 3" xfId="1735"/>
    <cellStyle name="Normal 4 2 3 3" xfId="1736"/>
    <cellStyle name="Normal 4 2 3 3 2" xfId="1737"/>
    <cellStyle name="Normal 4 2 3 4" xfId="1738"/>
    <cellStyle name="Normal 4 3" xfId="1739"/>
    <cellStyle name="Normal 4 3 2" xfId="1740"/>
    <cellStyle name="Normal 4 3 2 2" xfId="1741"/>
    <cellStyle name="Normal 4 4" xfId="1742"/>
    <cellStyle name="Normal 4 4 2" xfId="1743"/>
    <cellStyle name="Normal 4 5" xfId="1744"/>
    <cellStyle name="Normal 4 6" xfId="1745"/>
    <cellStyle name="Normal 4 7" xfId="1746"/>
    <cellStyle name="Normal 4 8" xfId="1747"/>
    <cellStyle name="Normal 4 9" xfId="1748"/>
    <cellStyle name="Normal 5" xfId="1749"/>
    <cellStyle name="Normal 5 10" xfId="1750"/>
    <cellStyle name="Normal 5 10 2" xfId="1751"/>
    <cellStyle name="Normal 5 11" xfId="1752"/>
    <cellStyle name="Normal 5 12" xfId="1753"/>
    <cellStyle name="Normal 5 2" xfId="1754"/>
    <cellStyle name="Normal 5 2 2" xfId="1755"/>
    <cellStyle name="Normal 5 2 2 2" xfId="1756"/>
    <cellStyle name="Normal 5 2 3" xfId="1757"/>
    <cellStyle name="Normal 5 2 4" xfId="1758"/>
    <cellStyle name="Normal 5 2 5" xfId="1759"/>
    <cellStyle name="Normal 5 2 6" xfId="1760"/>
    <cellStyle name="Normal 5 3" xfId="1761"/>
    <cellStyle name="Normal 5 3 2" xfId="1762"/>
    <cellStyle name="Normal 5 3 2 2" xfId="1763"/>
    <cellStyle name="Normal 5 4" xfId="1764"/>
    <cellStyle name="Normal 5 4 2" xfId="1765"/>
    <cellStyle name="Normal 5 5" xfId="1766"/>
    <cellStyle name="Normal 5 6" xfId="1767"/>
    <cellStyle name="Normal 5 7" xfId="1768"/>
    <cellStyle name="Normal 5 8" xfId="1769"/>
    <cellStyle name="Normal 5 8 2" xfId="1770"/>
    <cellStyle name="Normal 5 9" xfId="1771"/>
    <cellStyle name="Normal 5 9 2" xfId="1772"/>
    <cellStyle name="Normal 5 9 2 2" xfId="1773"/>
    <cellStyle name="Normal 5 9 3" xfId="1774"/>
    <cellStyle name="Normal 6" xfId="1775"/>
    <cellStyle name="Normal 6 2" xfId="1776"/>
    <cellStyle name="Normal 6 2 2" xfId="1777"/>
    <cellStyle name="Normal 6 2 2 2" xfId="1778"/>
    <cellStyle name="Normal 6 3" xfId="1779"/>
    <cellStyle name="Normal 6 3 2" xfId="1780"/>
    <cellStyle name="Normal 6 3 2 2" xfId="1781"/>
    <cellStyle name="Normal 6 4" xfId="1782"/>
    <cellStyle name="Normal 6 5" xfId="1783"/>
    <cellStyle name="Normal 6 6" xfId="1784"/>
    <cellStyle name="Normal 6 7" xfId="1785"/>
    <cellStyle name="Normal 7" xfId="1786"/>
    <cellStyle name="Normal 7 2" xfId="1787"/>
    <cellStyle name="Normal 7 2 2" xfId="1788"/>
    <cellStyle name="Normal 7 2 2 2" xfId="1789"/>
    <cellStyle name="Normal 7 3" xfId="1790"/>
    <cellStyle name="Normal 7 3 2" xfId="1791"/>
    <cellStyle name="Normal 7 3 2 2" xfId="1792"/>
    <cellStyle name="Normal 7 4" xfId="1793"/>
    <cellStyle name="Normal 7 4 2" xfId="1794"/>
    <cellStyle name="Normal 7 4 2 2" xfId="1795"/>
    <cellStyle name="Normal 7 5" xfId="1796"/>
    <cellStyle name="Normal 7 5 2" xfId="1797"/>
    <cellStyle name="Normal 7 5 2 2" xfId="1798"/>
    <cellStyle name="Normal 7 6" xfId="1799"/>
    <cellStyle name="Normal 8" xfId="1800"/>
    <cellStyle name="Normal 8 10" xfId="1801"/>
    <cellStyle name="Normal 8 11" xfId="1802"/>
    <cellStyle name="Normal 8 12" xfId="1803"/>
    <cellStyle name="Normal 8 13" xfId="1804"/>
    <cellStyle name="Normal 8 14" xfId="1805"/>
    <cellStyle name="Normal 8 15" xfId="1806"/>
    <cellStyle name="Normal 8 2" xfId="1807"/>
    <cellStyle name="Normal 8 2 2" xfId="1808"/>
    <cellStyle name="Normal 8 2 2 2" xfId="1809"/>
    <cellStyle name="Normal 8 2 3" xfId="1810"/>
    <cellStyle name="Normal 8 3" xfId="1811"/>
    <cellStyle name="Normal 8 3 2" xfId="1812"/>
    <cellStyle name="Normal 8 3 3" xfId="1813"/>
    <cellStyle name="Normal 8 3 4" xfId="1814"/>
    <cellStyle name="Normal 8 3 5" xfId="1815"/>
    <cellStyle name="Normal 8 3 6" xfId="1816"/>
    <cellStyle name="Normal 8 4" xfId="1817"/>
    <cellStyle name="Normal 8 4 2" xfId="1818"/>
    <cellStyle name="Normal 8 4 3" xfId="1819"/>
    <cellStyle name="Normal 8 4 4" xfId="1820"/>
    <cellStyle name="Normal 8 4 5" xfId="1821"/>
    <cellStyle name="Normal 8 4 6" xfId="1822"/>
    <cellStyle name="Normal 8 5" xfId="1823"/>
    <cellStyle name="Normal 8 5 2" xfId="1824"/>
    <cellStyle name="Normal 8 5 3" xfId="1825"/>
    <cellStyle name="Normal 8 5 4" xfId="1826"/>
    <cellStyle name="Normal 8 5 5" xfId="1827"/>
    <cellStyle name="Normal 8 5 6" xfId="1828"/>
    <cellStyle name="Normal 8 6" xfId="1829"/>
    <cellStyle name="Normal 8 7" xfId="1830"/>
    <cellStyle name="Normal 8 8" xfId="1831"/>
    <cellStyle name="Normal 8 9" xfId="1832"/>
    <cellStyle name="Normal 9" xfId="1833"/>
    <cellStyle name="Normal 9 10" xfId="1834"/>
    <cellStyle name="Normal 9 10 2" xfId="1835"/>
    <cellStyle name="Normal 9 11" xfId="1836"/>
    <cellStyle name="Normal 9 2" xfId="1837"/>
    <cellStyle name="Normal 9 2 2" xfId="1838"/>
    <cellStyle name="Normal 9 2 2 2" xfId="1839"/>
    <cellStyle name="Normal 9 2 2 2 2" xfId="1840"/>
    <cellStyle name="Normal 9 2 2 3" xfId="1841"/>
    <cellStyle name="Normal 9 2 3" xfId="1842"/>
    <cellStyle name="Normal 9 2 3 2" xfId="1843"/>
    <cellStyle name="Normal 9 2 4" xfId="1844"/>
    <cellStyle name="Normal 9 3" xfId="1845"/>
    <cellStyle name="Normal 9 3 2" xfId="1846"/>
    <cellStyle name="Normal 9 3 2 2" xfId="1847"/>
    <cellStyle name="Normal 9 3 2 2 2" xfId="1848"/>
    <cellStyle name="Normal 9 3 2 3" xfId="1849"/>
    <cellStyle name="Normal 9 3 3" xfId="1850"/>
    <cellStyle name="Normal 9 3 3 2" xfId="1851"/>
    <cellStyle name="Normal 9 3 4" xfId="1852"/>
    <cellStyle name="Normal 9 4" xfId="1853"/>
    <cellStyle name="Normal 9 4 2" xfId="1854"/>
    <cellStyle name="Normal 9 4 2 2" xfId="1855"/>
    <cellStyle name="Normal 9 4 2 2 2" xfId="1856"/>
    <cellStyle name="Normal 9 4 2 3" xfId="1857"/>
    <cellStyle name="Normal 9 4 3" xfId="1858"/>
    <cellStyle name="Normal 9 4 3 2" xfId="1859"/>
    <cellStyle name="Normal 9 4 4" xfId="1860"/>
    <cellStyle name="Normal 9 5" xfId="1861"/>
    <cellStyle name="Normal 9 5 2" xfId="1862"/>
    <cellStyle name="Normal 9 5 2 2" xfId="1863"/>
    <cellStyle name="Normal 9 5 2 2 2" xfId="1864"/>
    <cellStyle name="Normal 9 5 2 3" xfId="1865"/>
    <cellStyle name="Normal 9 5 3" xfId="1866"/>
    <cellStyle name="Normal 9 5 3 2" xfId="1867"/>
    <cellStyle name="Normal 9 5 4" xfId="1868"/>
    <cellStyle name="Normal 9 6" xfId="1869"/>
    <cellStyle name="Normal 9 6 2" xfId="1870"/>
    <cellStyle name="Normal 9 6 2 2" xfId="1871"/>
    <cellStyle name="Normal 9 6 2 2 2" xfId="1872"/>
    <cellStyle name="Normal 9 6 2 3" xfId="1873"/>
    <cellStyle name="Normal 9 6 3" xfId="1874"/>
    <cellStyle name="Normal 9 6 3 2" xfId="1875"/>
    <cellStyle name="Normal 9 6 4" xfId="1876"/>
    <cellStyle name="Normal 9 7" xfId="1877"/>
    <cellStyle name="Normal 9 7 2" xfId="1878"/>
    <cellStyle name="Normal 9 7 2 2" xfId="1879"/>
    <cellStyle name="Normal 9 7 2 2 2" xfId="1880"/>
    <cellStyle name="Normal 9 7 2 3" xfId="1881"/>
    <cellStyle name="Normal 9 7 3" xfId="1882"/>
    <cellStyle name="Normal 9 7 3 2" xfId="1883"/>
    <cellStyle name="Normal 9 7 4" xfId="1884"/>
    <cellStyle name="Normal 9 8" xfId="1885"/>
    <cellStyle name="Normal 9 8 2" xfId="1886"/>
    <cellStyle name="Normal 9 8 2 2" xfId="1887"/>
    <cellStyle name="Normal 9 8 2 2 2" xfId="1888"/>
    <cellStyle name="Normal 9 8 2 3" xfId="1889"/>
    <cellStyle name="Normal 9 8 3" xfId="1890"/>
    <cellStyle name="Normal 9 8 3 2" xfId="1891"/>
    <cellStyle name="Normal 9 8 4" xfId="1892"/>
    <cellStyle name="Normal 9 9" xfId="1893"/>
    <cellStyle name="Normal 9 9 2" xfId="1894"/>
    <cellStyle name="Normal 9 9 2 2" xfId="1895"/>
    <cellStyle name="Normal 9 9 3" xfId="1896"/>
    <cellStyle name="Normál_8gradk" xfId="1897"/>
    <cellStyle name="Normal_Tab_B18" xfId="2359"/>
    <cellStyle name="Normal-blank" xfId="1898"/>
    <cellStyle name="Normal-bottom" xfId="1899"/>
    <cellStyle name="Normal-center" xfId="1900"/>
    <cellStyle name="Normal-droit" xfId="1901"/>
    <cellStyle name="Normal-droite" xfId="1902"/>
    <cellStyle name="Normale 2" xfId="1903"/>
    <cellStyle name="Normale_AUS" xfId="1904"/>
    <cellStyle name="normální_Nove vystupy_DOPOCTENE" xfId="1905"/>
    <cellStyle name="Normalny 10" xfId="1906"/>
    <cellStyle name="Normalny 2" xfId="1907"/>
    <cellStyle name="Normalny 2 2" xfId="1908"/>
    <cellStyle name="Normalny 2 2 2" xfId="1909"/>
    <cellStyle name="Normalny 2 2 2 2" xfId="1910"/>
    <cellStyle name="Normalny 2 3" xfId="1911"/>
    <cellStyle name="Normalny 2 3 2" xfId="1912"/>
    <cellStyle name="Normalny 2 4" xfId="1913"/>
    <cellStyle name="Normalny 2 4 2" xfId="1914"/>
    <cellStyle name="Normalny 2 5" xfId="1915"/>
    <cellStyle name="Normalny 2 5 2" xfId="1916"/>
    <cellStyle name="Normalny 2 6" xfId="1917"/>
    <cellStyle name="Normalny 2 6 2" xfId="1918"/>
    <cellStyle name="Normalny 2 7" xfId="1919"/>
    <cellStyle name="Normalny 2 7 2" xfId="1920"/>
    <cellStyle name="Normalny 2 8" xfId="1921"/>
    <cellStyle name="Normalny 2 8 2" xfId="1922"/>
    <cellStyle name="Normalny 3" xfId="1923"/>
    <cellStyle name="Normalny 3 2" xfId="1924"/>
    <cellStyle name="Normalny 4" xfId="1925"/>
    <cellStyle name="Normalny 4 2" xfId="1926"/>
    <cellStyle name="Normalny 5" xfId="1927"/>
    <cellStyle name="Normalny 5 2" xfId="1928"/>
    <cellStyle name="Normalny 5 3" xfId="1929"/>
    <cellStyle name="Normalny 5 3 2" xfId="1930"/>
    <cellStyle name="Normalny 5 4" xfId="1931"/>
    <cellStyle name="Normalny 6" xfId="1932"/>
    <cellStyle name="Normalny 7" xfId="1933"/>
    <cellStyle name="Normalny 8" xfId="1934"/>
    <cellStyle name="Normalny 9" xfId="1935"/>
    <cellStyle name="Normalny_Dep. Rolnictwa_Rolnictwo" xfId="1936"/>
    <cellStyle name="Normal-top" xfId="1937"/>
    <cellStyle name="Note 10 2" xfId="1938"/>
    <cellStyle name="Note 10 2 2" xfId="1939"/>
    <cellStyle name="Note 10 2 2 2" xfId="2268"/>
    <cellStyle name="Note 10 3" xfId="1940"/>
    <cellStyle name="Note 10 3 2" xfId="1941"/>
    <cellStyle name="Note 10 3 2 2" xfId="2269"/>
    <cellStyle name="Note 10 4" xfId="1942"/>
    <cellStyle name="Note 10 4 2" xfId="1943"/>
    <cellStyle name="Note 10 4 2 2" xfId="2270"/>
    <cellStyle name="Note 10 5" xfId="1944"/>
    <cellStyle name="Note 10 5 2" xfId="1945"/>
    <cellStyle name="Note 10 5 2 2" xfId="2271"/>
    <cellStyle name="Note 10 6" xfId="1946"/>
    <cellStyle name="Note 10 6 2" xfId="1947"/>
    <cellStyle name="Note 10 6 2 2" xfId="2272"/>
    <cellStyle name="Note 10 7" xfId="1948"/>
    <cellStyle name="Note 10 7 2" xfId="1949"/>
    <cellStyle name="Note 10 7 2 2" xfId="2273"/>
    <cellStyle name="Note 11 2" xfId="1950"/>
    <cellStyle name="Note 11 2 2" xfId="1951"/>
    <cellStyle name="Note 11 2 2 2" xfId="2274"/>
    <cellStyle name="Note 11 3" xfId="1952"/>
    <cellStyle name="Note 11 3 2" xfId="1953"/>
    <cellStyle name="Note 11 3 2 2" xfId="2275"/>
    <cellStyle name="Note 11 4" xfId="1954"/>
    <cellStyle name="Note 11 4 2" xfId="1955"/>
    <cellStyle name="Note 11 4 2 2" xfId="2276"/>
    <cellStyle name="Note 11 5" xfId="1956"/>
    <cellStyle name="Note 11 5 2" xfId="1957"/>
    <cellStyle name="Note 11 5 2 2" xfId="2277"/>
    <cellStyle name="Note 11 6" xfId="1958"/>
    <cellStyle name="Note 11 6 2" xfId="1959"/>
    <cellStyle name="Note 11 6 2 2" xfId="2278"/>
    <cellStyle name="Note 12 2" xfId="1960"/>
    <cellStyle name="Note 12 2 2" xfId="1961"/>
    <cellStyle name="Note 12 2 2 2" xfId="2279"/>
    <cellStyle name="Note 12 3" xfId="1962"/>
    <cellStyle name="Note 12 3 2" xfId="1963"/>
    <cellStyle name="Note 12 3 2 2" xfId="2280"/>
    <cellStyle name="Note 12 4" xfId="1964"/>
    <cellStyle name="Note 12 4 2" xfId="1965"/>
    <cellStyle name="Note 12 4 2 2" xfId="2281"/>
    <cellStyle name="Note 12 5" xfId="1966"/>
    <cellStyle name="Note 12 5 2" xfId="1967"/>
    <cellStyle name="Note 12 5 2 2" xfId="2282"/>
    <cellStyle name="Note 13 2" xfId="1968"/>
    <cellStyle name="Note 13 2 2" xfId="1969"/>
    <cellStyle name="Note 13 2 2 2" xfId="2283"/>
    <cellStyle name="Note 14 2" xfId="1970"/>
    <cellStyle name="Note 14 2 2" xfId="1971"/>
    <cellStyle name="Note 14 2 2 2" xfId="2284"/>
    <cellStyle name="Note 15 2" xfId="1972"/>
    <cellStyle name="Note 15 2 2" xfId="1973"/>
    <cellStyle name="Note 15 2 2 2" xfId="2285"/>
    <cellStyle name="Note 2" xfId="1974"/>
    <cellStyle name="Note 2 2" xfId="1975"/>
    <cellStyle name="Note 2 2 2" xfId="1976"/>
    <cellStyle name="Note 2 2 2 2" xfId="2286"/>
    <cellStyle name="Note 2 3" xfId="1977"/>
    <cellStyle name="Note 2 3 2" xfId="1978"/>
    <cellStyle name="Note 2 3 2 2" xfId="2287"/>
    <cellStyle name="Note 2 4" xfId="1979"/>
    <cellStyle name="Note 2 4 2" xfId="1980"/>
    <cellStyle name="Note 2 4 2 2" xfId="2288"/>
    <cellStyle name="Note 2 5" xfId="1981"/>
    <cellStyle name="Note 2 5 2" xfId="1982"/>
    <cellStyle name="Note 2 5 2 2" xfId="2289"/>
    <cellStyle name="Note 2 6" xfId="1983"/>
    <cellStyle name="Note 2 6 2" xfId="1984"/>
    <cellStyle name="Note 2 6 2 2" xfId="2290"/>
    <cellStyle name="Note 2 7" xfId="1985"/>
    <cellStyle name="Note 2 7 2" xfId="1986"/>
    <cellStyle name="Note 2 7 2 2" xfId="2291"/>
    <cellStyle name="Note 2 8" xfId="1987"/>
    <cellStyle name="Note 2 8 2" xfId="1988"/>
    <cellStyle name="Note 2 8 2 2" xfId="2292"/>
    <cellStyle name="Note 3" xfId="1989"/>
    <cellStyle name="Note 3 2" xfId="1990"/>
    <cellStyle name="Note 3 2 2" xfId="1991"/>
    <cellStyle name="Note 3 2 2 2" xfId="2293"/>
    <cellStyle name="Note 3 3" xfId="1992"/>
    <cellStyle name="Note 3 3 2" xfId="1993"/>
    <cellStyle name="Note 3 3 2 2" xfId="2294"/>
    <cellStyle name="Note 3 4" xfId="1994"/>
    <cellStyle name="Note 3 4 2" xfId="1995"/>
    <cellStyle name="Note 3 4 2 2" xfId="2295"/>
    <cellStyle name="Note 3 5" xfId="1996"/>
    <cellStyle name="Note 3 5 2" xfId="1997"/>
    <cellStyle name="Note 3 5 2 2" xfId="2296"/>
    <cellStyle name="Note 3 6" xfId="1998"/>
    <cellStyle name="Note 3 6 2" xfId="1999"/>
    <cellStyle name="Note 3 6 2 2" xfId="2297"/>
    <cellStyle name="Note 3 7" xfId="2000"/>
    <cellStyle name="Note 3 7 2" xfId="2001"/>
    <cellStyle name="Note 3 7 2 2" xfId="2298"/>
    <cellStyle name="Note 3 8" xfId="2002"/>
    <cellStyle name="Note 3 8 2" xfId="2003"/>
    <cellStyle name="Note 3 8 2 2" xfId="2299"/>
    <cellStyle name="Note 4" xfId="2004"/>
    <cellStyle name="Note 4 2" xfId="2005"/>
    <cellStyle name="Note 4 2 2" xfId="2006"/>
    <cellStyle name="Note 4 2 2 2" xfId="2300"/>
    <cellStyle name="Note 4 3" xfId="2007"/>
    <cellStyle name="Note 4 3 2" xfId="2008"/>
    <cellStyle name="Note 4 3 2 2" xfId="2301"/>
    <cellStyle name="Note 4 4" xfId="2009"/>
    <cellStyle name="Note 4 4 2" xfId="2010"/>
    <cellStyle name="Note 4 4 2 2" xfId="2302"/>
    <cellStyle name="Note 4 5" xfId="2011"/>
    <cellStyle name="Note 4 5 2" xfId="2012"/>
    <cellStyle name="Note 4 5 2 2" xfId="2303"/>
    <cellStyle name="Note 4 6" xfId="2013"/>
    <cellStyle name="Note 4 6 2" xfId="2014"/>
    <cellStyle name="Note 4 6 2 2" xfId="2304"/>
    <cellStyle name="Note 4 7" xfId="2015"/>
    <cellStyle name="Note 4 7 2" xfId="2016"/>
    <cellStyle name="Note 4 7 2 2" xfId="2305"/>
    <cellStyle name="Note 4 8" xfId="2017"/>
    <cellStyle name="Note 4 8 2" xfId="2018"/>
    <cellStyle name="Note 4 8 2 2" xfId="2306"/>
    <cellStyle name="Note 5" xfId="2019"/>
    <cellStyle name="Note 5 2" xfId="2020"/>
    <cellStyle name="Note 5 2 2" xfId="2021"/>
    <cellStyle name="Note 5 2 2 2" xfId="2307"/>
    <cellStyle name="Note 5 3" xfId="2022"/>
    <cellStyle name="Note 5 3 2" xfId="2023"/>
    <cellStyle name="Note 5 3 2 2" xfId="2308"/>
    <cellStyle name="Note 5 4" xfId="2024"/>
    <cellStyle name="Note 5 4 2" xfId="2025"/>
    <cellStyle name="Note 5 4 2 2" xfId="2309"/>
    <cellStyle name="Note 5 5" xfId="2026"/>
    <cellStyle name="Note 5 5 2" xfId="2027"/>
    <cellStyle name="Note 5 5 2 2" xfId="2310"/>
    <cellStyle name="Note 5 6" xfId="2028"/>
    <cellStyle name="Note 5 6 2" xfId="2029"/>
    <cellStyle name="Note 5 6 2 2" xfId="2311"/>
    <cellStyle name="Note 5 7" xfId="2030"/>
    <cellStyle name="Note 5 7 2" xfId="2031"/>
    <cellStyle name="Note 5 7 2 2" xfId="2312"/>
    <cellStyle name="Note 5 8" xfId="2032"/>
    <cellStyle name="Note 5 8 2" xfId="2033"/>
    <cellStyle name="Note 5 8 2 2" xfId="2313"/>
    <cellStyle name="Note 6 2" xfId="2034"/>
    <cellStyle name="Note 6 2 2" xfId="2035"/>
    <cellStyle name="Note 6 2 2 2" xfId="2314"/>
    <cellStyle name="Note 6 3" xfId="2036"/>
    <cellStyle name="Note 6 3 2" xfId="2037"/>
    <cellStyle name="Note 6 3 2 2" xfId="2315"/>
    <cellStyle name="Note 6 4" xfId="2038"/>
    <cellStyle name="Note 6 4 2" xfId="2039"/>
    <cellStyle name="Note 6 4 2 2" xfId="2316"/>
    <cellStyle name="Note 6 5" xfId="2040"/>
    <cellStyle name="Note 6 5 2" xfId="2041"/>
    <cellStyle name="Note 6 5 2 2" xfId="2317"/>
    <cellStyle name="Note 6 6" xfId="2042"/>
    <cellStyle name="Note 6 6 2" xfId="2043"/>
    <cellStyle name="Note 6 6 2 2" xfId="2318"/>
    <cellStyle name="Note 6 7" xfId="2044"/>
    <cellStyle name="Note 6 7 2" xfId="2045"/>
    <cellStyle name="Note 6 7 2 2" xfId="2319"/>
    <cellStyle name="Note 6 8" xfId="2046"/>
    <cellStyle name="Note 6 8 2" xfId="2047"/>
    <cellStyle name="Note 6 8 2 2" xfId="2320"/>
    <cellStyle name="Note 7 2" xfId="2048"/>
    <cellStyle name="Note 7 2 2" xfId="2049"/>
    <cellStyle name="Note 7 2 2 2" xfId="2321"/>
    <cellStyle name="Note 7 3" xfId="2050"/>
    <cellStyle name="Note 7 3 2" xfId="2051"/>
    <cellStyle name="Note 7 3 2 2" xfId="2322"/>
    <cellStyle name="Note 7 4" xfId="2052"/>
    <cellStyle name="Note 7 4 2" xfId="2053"/>
    <cellStyle name="Note 7 4 2 2" xfId="2323"/>
    <cellStyle name="Note 7 5" xfId="2054"/>
    <cellStyle name="Note 7 5 2" xfId="2055"/>
    <cellStyle name="Note 7 5 2 2" xfId="2324"/>
    <cellStyle name="Note 7 6" xfId="2056"/>
    <cellStyle name="Note 7 6 2" xfId="2057"/>
    <cellStyle name="Note 7 6 2 2" xfId="2325"/>
    <cellStyle name="Note 7 7" xfId="2058"/>
    <cellStyle name="Note 7 7 2" xfId="2059"/>
    <cellStyle name="Note 7 7 2 2" xfId="2326"/>
    <cellStyle name="Note 7 8" xfId="2060"/>
    <cellStyle name="Note 7 8 2" xfId="2061"/>
    <cellStyle name="Note 7 8 2 2" xfId="2327"/>
    <cellStyle name="Note 8 2" xfId="2062"/>
    <cellStyle name="Note 8 2 2" xfId="2063"/>
    <cellStyle name="Note 8 2 2 2" xfId="2328"/>
    <cellStyle name="Note 8 3" xfId="2064"/>
    <cellStyle name="Note 8 3 2" xfId="2065"/>
    <cellStyle name="Note 8 3 2 2" xfId="2329"/>
    <cellStyle name="Note 8 4" xfId="2066"/>
    <cellStyle name="Note 8 4 2" xfId="2067"/>
    <cellStyle name="Note 8 4 2 2" xfId="2330"/>
    <cellStyle name="Note 8 5" xfId="2068"/>
    <cellStyle name="Note 8 5 2" xfId="2069"/>
    <cellStyle name="Note 8 5 2 2" xfId="2331"/>
    <cellStyle name="Note 8 6" xfId="2070"/>
    <cellStyle name="Note 8 6 2" xfId="2071"/>
    <cellStyle name="Note 8 6 2 2" xfId="2332"/>
    <cellStyle name="Note 8 7" xfId="2072"/>
    <cellStyle name="Note 8 7 2" xfId="2073"/>
    <cellStyle name="Note 8 7 2 2" xfId="2333"/>
    <cellStyle name="Note 8 8" xfId="2074"/>
    <cellStyle name="Note 8 8 2" xfId="2075"/>
    <cellStyle name="Note 8 8 2 2" xfId="2334"/>
    <cellStyle name="Note 9 2" xfId="2076"/>
    <cellStyle name="Note 9 2 2" xfId="2077"/>
    <cellStyle name="Note 9 2 2 2" xfId="2335"/>
    <cellStyle name="Note 9 3" xfId="2078"/>
    <cellStyle name="Note 9 3 2" xfId="2079"/>
    <cellStyle name="Note 9 3 2 2" xfId="2336"/>
    <cellStyle name="Note 9 4" xfId="2080"/>
    <cellStyle name="Note 9 4 2" xfId="2081"/>
    <cellStyle name="Note 9 4 2 2" xfId="2337"/>
    <cellStyle name="Note 9 5" xfId="2082"/>
    <cellStyle name="Note 9 5 2" xfId="2083"/>
    <cellStyle name="Note 9 5 2 2" xfId="2338"/>
    <cellStyle name="Note 9 6" xfId="2084"/>
    <cellStyle name="Note 9 6 2" xfId="2085"/>
    <cellStyle name="Note 9 6 2 2" xfId="2339"/>
    <cellStyle name="Note 9 7" xfId="2086"/>
    <cellStyle name="Note 9 7 2" xfId="2087"/>
    <cellStyle name="Note 9 7 2 2" xfId="2340"/>
    <cellStyle name="Note 9 8" xfId="2088"/>
    <cellStyle name="Note 9 8 2" xfId="2089"/>
    <cellStyle name="Note 9 8 2 2" xfId="2341"/>
    <cellStyle name="notes" xfId="2090"/>
    <cellStyle name="P" xfId="2091"/>
    <cellStyle name="Percent [2]" xfId="2092"/>
    <cellStyle name="Percent 2" xfId="2093"/>
    <cellStyle name="Percent 2 2" xfId="2094"/>
    <cellStyle name="Percent 2 3" xfId="2095"/>
    <cellStyle name="Percent 3" xfId="2096"/>
    <cellStyle name="Percent 3 2" xfId="2097"/>
    <cellStyle name="Percent 4" xfId="2098"/>
    <cellStyle name="Percentuale 2" xfId="2099"/>
    <cellStyle name="Procentowy 3" xfId="2100"/>
    <cellStyle name="Procentowy 8" xfId="2101"/>
    <cellStyle name="Prozent_Mappe1" xfId="2102"/>
    <cellStyle name="row" xfId="2103"/>
    <cellStyle name="row 10" xfId="2342"/>
    <cellStyle name="row 2" xfId="2104"/>
    <cellStyle name="row 2 2" xfId="2343"/>
    <cellStyle name="row 3" xfId="2105"/>
    <cellStyle name="row 3 2" xfId="2344"/>
    <cellStyle name="row 4" xfId="2106"/>
    <cellStyle name="row 4 2" xfId="2345"/>
    <cellStyle name="row 5" xfId="2107"/>
    <cellStyle name="row 5 2" xfId="2346"/>
    <cellStyle name="row 6" xfId="2108"/>
    <cellStyle name="row 6 2" xfId="2347"/>
    <cellStyle name="row 7" xfId="2109"/>
    <cellStyle name="row 7 2" xfId="2348"/>
    <cellStyle name="row 8" xfId="2110"/>
    <cellStyle name="row 8 2" xfId="2349"/>
    <cellStyle name="row 9" xfId="2111"/>
    <cellStyle name="row 9 2" xfId="2350"/>
    <cellStyle name="RowCodes" xfId="2112"/>
    <cellStyle name="Row-Col Headings" xfId="2113"/>
    <cellStyle name="RowTitles" xfId="2114"/>
    <cellStyle name="RowTitles 2" xfId="2351"/>
    <cellStyle name="RowTitles1-Detail" xfId="2115"/>
    <cellStyle name="RowTitles1-Detail 2" xfId="2352"/>
    <cellStyle name="RowTitles-Col2" xfId="2116"/>
    <cellStyle name="RowTitles-Col2 2" xfId="2353"/>
    <cellStyle name="RowTitles-Detail" xfId="2117"/>
    <cellStyle name="RowTitles-Detail 2" xfId="2354"/>
    <cellStyle name="Satisfaisant" xfId="2118"/>
    <cellStyle name="Sbold" xfId="2119"/>
    <cellStyle name="semestre" xfId="2120"/>
    <cellStyle name="Snorm" xfId="2121"/>
    <cellStyle name="socxn" xfId="2122"/>
    <cellStyle name="Sortie" xfId="2123"/>
    <cellStyle name="Sortie 2" xfId="2355"/>
    <cellStyle name="ss1" xfId="2124"/>
    <cellStyle name="ss1 2" xfId="2125"/>
    <cellStyle name="ss1 2 2" xfId="2126"/>
    <cellStyle name="ss1 2 2 2" xfId="2127"/>
    <cellStyle name="ss1 2 3" xfId="2128"/>
    <cellStyle name="ss1 3" xfId="2129"/>
    <cellStyle name="ss1 3 2" xfId="2130"/>
    <cellStyle name="ss1 4" xfId="2131"/>
    <cellStyle name="ss1 4 2" xfId="2132"/>
    <cellStyle name="ss1 5" xfId="2133"/>
    <cellStyle name="ss10" xfId="2134"/>
    <cellStyle name="ss11" xfId="2135"/>
    <cellStyle name="ss12" xfId="2136"/>
    <cellStyle name="ss13" xfId="2137"/>
    <cellStyle name="ss14" xfId="2138"/>
    <cellStyle name="ss15" xfId="2139"/>
    <cellStyle name="ss16" xfId="2140"/>
    <cellStyle name="ss17" xfId="2141"/>
    <cellStyle name="ss18" xfId="2142"/>
    <cellStyle name="ss19" xfId="2143"/>
    <cellStyle name="ss2" xfId="2144"/>
    <cellStyle name="ss20" xfId="2145"/>
    <cellStyle name="ss21" xfId="2146"/>
    <cellStyle name="ss22" xfId="2147"/>
    <cellStyle name="ss23" xfId="2148"/>
    <cellStyle name="ss23 2" xfId="2149"/>
    <cellStyle name="ss23 2 2" xfId="2150"/>
    <cellStyle name="ss23 2 2 2" xfId="2151"/>
    <cellStyle name="ss23 2 3" xfId="2152"/>
    <cellStyle name="ss23 3" xfId="2153"/>
    <cellStyle name="ss23 3 2" xfId="2154"/>
    <cellStyle name="ss23 4" xfId="2155"/>
    <cellStyle name="ss23 4 2" xfId="2156"/>
    <cellStyle name="ss23 5" xfId="2157"/>
    <cellStyle name="ss3" xfId="2158"/>
    <cellStyle name="ss4" xfId="2159"/>
    <cellStyle name="ss5" xfId="2160"/>
    <cellStyle name="ss6" xfId="2161"/>
    <cellStyle name="ss6 2" xfId="2162"/>
    <cellStyle name="ss6 2 2" xfId="2163"/>
    <cellStyle name="ss6 2 2 2" xfId="2164"/>
    <cellStyle name="ss6 2 3" xfId="2165"/>
    <cellStyle name="ss6 3" xfId="2166"/>
    <cellStyle name="ss6 3 2" xfId="2167"/>
    <cellStyle name="ss6 4" xfId="2168"/>
    <cellStyle name="ss6 4 2" xfId="2169"/>
    <cellStyle name="ss6 5" xfId="2170"/>
    <cellStyle name="ss7" xfId="2171"/>
    <cellStyle name="ss7 2" xfId="2172"/>
    <cellStyle name="ss8" xfId="2173"/>
    <cellStyle name="ss8 2" xfId="2174"/>
    <cellStyle name="ss9" xfId="2175"/>
    <cellStyle name="Standaard_Blad1" xfId="2176"/>
    <cellStyle name="Standard_AT1990-2000Nat" xfId="2177"/>
    <cellStyle name="Style 1" xfId="2178"/>
    <cellStyle name="Style 1 2" xfId="2356"/>
    <cellStyle name="Sub-titles" xfId="2179"/>
    <cellStyle name="Sub-titles Cols" xfId="2180"/>
    <cellStyle name="Sub-titles rows" xfId="2181"/>
    <cellStyle name="SUMME" xfId="2182"/>
    <cellStyle name="Table No." xfId="2183"/>
    <cellStyle name="Table Title" xfId="2184"/>
    <cellStyle name="table_body" xfId="2185"/>
    <cellStyle name="temp" xfId="2186"/>
    <cellStyle name="tête chapitre" xfId="2187"/>
    <cellStyle name="TEXT" xfId="2188"/>
    <cellStyle name="Texte explicatif" xfId="2189"/>
    <cellStyle name="title1" xfId="2190"/>
    <cellStyle name="Titles" xfId="2191"/>
    <cellStyle name="Titre" xfId="2192"/>
    <cellStyle name="Titre 1" xfId="2193"/>
    <cellStyle name="Titre 2" xfId="2194"/>
    <cellStyle name="Titre 3" xfId="2195"/>
    <cellStyle name="Titre 4" xfId="2196"/>
    <cellStyle name="Total 10" xfId="2198"/>
    <cellStyle name="Total 10 2" xfId="2199"/>
    <cellStyle name="Total 11" xfId="2200"/>
    <cellStyle name="Total 11 2" xfId="2201"/>
    <cellStyle name="Total 12" xfId="2202"/>
    <cellStyle name="Total 12 2" xfId="2203"/>
    <cellStyle name="Total 13" xfId="2204"/>
    <cellStyle name="Total 13 2" xfId="2205"/>
    <cellStyle name="Total 14" xfId="2197"/>
    <cellStyle name="Total 14 2" xfId="2357"/>
    <cellStyle name="Total 2" xfId="2206"/>
    <cellStyle name="Total 2 2" xfId="2207"/>
    <cellStyle name="Total 3" xfId="2208"/>
    <cellStyle name="Total 3 2" xfId="2209"/>
    <cellStyle name="Total 4" xfId="2210"/>
    <cellStyle name="Total 4 2" xfId="2211"/>
    <cellStyle name="Total 5" xfId="2212"/>
    <cellStyle name="Total 5 2" xfId="2213"/>
    <cellStyle name="Total 6" xfId="2214"/>
    <cellStyle name="Total 6 2" xfId="2215"/>
    <cellStyle name="Total 7" xfId="2216"/>
    <cellStyle name="Total 7 2" xfId="2217"/>
    <cellStyle name="Total 8" xfId="2218"/>
    <cellStyle name="Total 8 2" xfId="2219"/>
    <cellStyle name="Total 9" xfId="2220"/>
    <cellStyle name="Total 9 2" xfId="2221"/>
    <cellStyle name="Tusental (0)_Blad2" xfId="2222"/>
    <cellStyle name="Tusental 2" xfId="2223"/>
    <cellStyle name="Tusental_Blad2" xfId="2224"/>
    <cellStyle name="Uwaga 2" xfId="2225"/>
    <cellStyle name="Valuta (0)_Blad2" xfId="2226"/>
    <cellStyle name="Valuta_Blad2" xfId="2227"/>
    <cellStyle name="Vérification" xfId="2228"/>
    <cellStyle name="Währung [0]_Check" xfId="2229"/>
    <cellStyle name="Währung_Check" xfId="2230"/>
    <cellStyle name="Wrapped" xfId="2231"/>
    <cellStyle name="Βασικό_Φύλλο1" xfId="3"/>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Applic\APW94\SOPTABLE\ANNEXE\Restruct\ANXA01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oecd.org\sdataELS\Applic\APW94\SOPTABLE\ANNEXE\Restruct\ANXA0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 seri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VP48"/>
  <sheetViews>
    <sheetView zoomScaleNormal="100" workbookViewId="0"/>
  </sheetViews>
  <sheetFormatPr defaultColWidth="0" defaultRowHeight="12.75" customHeight="1" zeroHeight="1"/>
  <cols>
    <col min="1" max="6" width="9.140625" style="55" customWidth="1"/>
    <col min="7" max="7" width="45.85546875" style="55" customWidth="1"/>
    <col min="8" max="8" width="14" style="55" customWidth="1"/>
    <col min="9" max="256" width="0" style="55" hidden="1"/>
    <col min="257" max="262" width="9.140625" style="55" hidden="1" customWidth="1"/>
    <col min="263" max="263" width="45.85546875" style="55" hidden="1" customWidth="1"/>
    <col min="264" max="264" width="14" style="55" hidden="1" customWidth="1"/>
    <col min="265" max="512" width="0" style="55" hidden="1"/>
    <col min="513" max="518" width="9.140625" style="55" hidden="1" customWidth="1"/>
    <col min="519" max="519" width="45.85546875" style="55" hidden="1" customWidth="1"/>
    <col min="520" max="520" width="14" style="55" hidden="1" customWidth="1"/>
    <col min="521" max="768" width="0" style="55" hidden="1"/>
    <col min="769" max="774" width="9.140625" style="55" hidden="1" customWidth="1"/>
    <col min="775" max="775" width="45.85546875" style="55" hidden="1" customWidth="1"/>
    <col min="776" max="776" width="14" style="55" hidden="1" customWidth="1"/>
    <col min="777" max="1024" width="0" style="55" hidden="1"/>
    <col min="1025" max="1030" width="9.140625" style="55" hidden="1" customWidth="1"/>
    <col min="1031" max="1031" width="45.85546875" style="55" hidden="1" customWidth="1"/>
    <col min="1032" max="1032" width="14" style="55" hidden="1" customWidth="1"/>
    <col min="1033" max="1280" width="0" style="55" hidden="1"/>
    <col min="1281" max="1286" width="9.140625" style="55" hidden="1" customWidth="1"/>
    <col min="1287" max="1287" width="45.85546875" style="55" hidden="1" customWidth="1"/>
    <col min="1288" max="1288" width="14" style="55" hidden="1" customWidth="1"/>
    <col min="1289" max="1536" width="0" style="55" hidden="1"/>
    <col min="1537" max="1542" width="9.140625" style="55" hidden="1" customWidth="1"/>
    <col min="1543" max="1543" width="45.85546875" style="55" hidden="1" customWidth="1"/>
    <col min="1544" max="1544" width="14" style="55" hidden="1" customWidth="1"/>
    <col min="1545" max="1792" width="0" style="55" hidden="1"/>
    <col min="1793" max="1798" width="9.140625" style="55" hidden="1" customWidth="1"/>
    <col min="1799" max="1799" width="45.85546875" style="55" hidden="1" customWidth="1"/>
    <col min="1800" max="1800" width="14" style="55" hidden="1" customWidth="1"/>
    <col min="1801" max="2048" width="0" style="55" hidden="1"/>
    <col min="2049" max="2054" width="9.140625" style="55" hidden="1" customWidth="1"/>
    <col min="2055" max="2055" width="45.85546875" style="55" hidden="1" customWidth="1"/>
    <col min="2056" max="2056" width="14" style="55" hidden="1" customWidth="1"/>
    <col min="2057" max="2304" width="0" style="55" hidden="1"/>
    <col min="2305" max="2310" width="9.140625" style="55" hidden="1" customWidth="1"/>
    <col min="2311" max="2311" width="45.85546875" style="55" hidden="1" customWidth="1"/>
    <col min="2312" max="2312" width="14" style="55" hidden="1" customWidth="1"/>
    <col min="2313" max="2560" width="0" style="55" hidden="1"/>
    <col min="2561" max="2566" width="9.140625" style="55" hidden="1" customWidth="1"/>
    <col min="2567" max="2567" width="45.85546875" style="55" hidden="1" customWidth="1"/>
    <col min="2568" max="2568" width="14" style="55" hidden="1" customWidth="1"/>
    <col min="2569" max="2816" width="0" style="55" hidden="1"/>
    <col min="2817" max="2822" width="9.140625" style="55" hidden="1" customWidth="1"/>
    <col min="2823" max="2823" width="45.85546875" style="55" hidden="1" customWidth="1"/>
    <col min="2824" max="2824" width="14" style="55" hidden="1" customWidth="1"/>
    <col min="2825" max="3072" width="0" style="55" hidden="1"/>
    <col min="3073" max="3078" width="9.140625" style="55" hidden="1" customWidth="1"/>
    <col min="3079" max="3079" width="45.85546875" style="55" hidden="1" customWidth="1"/>
    <col min="3080" max="3080" width="14" style="55" hidden="1" customWidth="1"/>
    <col min="3081" max="3328" width="0" style="55" hidden="1"/>
    <col min="3329" max="3334" width="9.140625" style="55" hidden="1" customWidth="1"/>
    <col min="3335" max="3335" width="45.85546875" style="55" hidden="1" customWidth="1"/>
    <col min="3336" max="3336" width="14" style="55" hidden="1" customWidth="1"/>
    <col min="3337" max="3584" width="0" style="55" hidden="1"/>
    <col min="3585" max="3590" width="9.140625" style="55" hidden="1" customWidth="1"/>
    <col min="3591" max="3591" width="45.85546875" style="55" hidden="1" customWidth="1"/>
    <col min="3592" max="3592" width="14" style="55" hidden="1" customWidth="1"/>
    <col min="3593" max="3840" width="0" style="55" hidden="1"/>
    <col min="3841" max="3846" width="9.140625" style="55" hidden="1" customWidth="1"/>
    <col min="3847" max="3847" width="45.85546875" style="55" hidden="1" customWidth="1"/>
    <col min="3848" max="3848" width="14" style="55" hidden="1" customWidth="1"/>
    <col min="3849" max="4096" width="0" style="55" hidden="1"/>
    <col min="4097" max="4102" width="9.140625" style="55" hidden="1" customWidth="1"/>
    <col min="4103" max="4103" width="45.85546875" style="55" hidden="1" customWidth="1"/>
    <col min="4104" max="4104" width="14" style="55" hidden="1" customWidth="1"/>
    <col min="4105" max="4352" width="0" style="55" hidden="1"/>
    <col min="4353" max="4358" width="9.140625" style="55" hidden="1" customWidth="1"/>
    <col min="4359" max="4359" width="45.85546875" style="55" hidden="1" customWidth="1"/>
    <col min="4360" max="4360" width="14" style="55" hidden="1" customWidth="1"/>
    <col min="4361" max="4608" width="0" style="55" hidden="1"/>
    <col min="4609" max="4614" width="9.140625" style="55" hidden="1" customWidth="1"/>
    <col min="4615" max="4615" width="45.85546875" style="55" hidden="1" customWidth="1"/>
    <col min="4616" max="4616" width="14" style="55" hidden="1" customWidth="1"/>
    <col min="4617" max="4864" width="0" style="55" hidden="1"/>
    <col min="4865" max="4870" width="9.140625" style="55" hidden="1" customWidth="1"/>
    <col min="4871" max="4871" width="45.85546875" style="55" hidden="1" customWidth="1"/>
    <col min="4872" max="4872" width="14" style="55" hidden="1" customWidth="1"/>
    <col min="4873" max="5120" width="0" style="55" hidden="1"/>
    <col min="5121" max="5126" width="9.140625" style="55" hidden="1" customWidth="1"/>
    <col min="5127" max="5127" width="45.85546875" style="55" hidden="1" customWidth="1"/>
    <col min="5128" max="5128" width="14" style="55" hidden="1" customWidth="1"/>
    <col min="5129" max="5376" width="0" style="55" hidden="1"/>
    <col min="5377" max="5382" width="9.140625" style="55" hidden="1" customWidth="1"/>
    <col min="5383" max="5383" width="45.85546875" style="55" hidden="1" customWidth="1"/>
    <col min="5384" max="5384" width="14" style="55" hidden="1" customWidth="1"/>
    <col min="5385" max="5632" width="0" style="55" hidden="1"/>
    <col min="5633" max="5638" width="9.140625" style="55" hidden="1" customWidth="1"/>
    <col min="5639" max="5639" width="45.85546875" style="55" hidden="1" customWidth="1"/>
    <col min="5640" max="5640" width="14" style="55" hidden="1" customWidth="1"/>
    <col min="5641" max="5888" width="0" style="55" hidden="1"/>
    <col min="5889" max="5894" width="9.140625" style="55" hidden="1" customWidth="1"/>
    <col min="5895" max="5895" width="45.85546875" style="55" hidden="1" customWidth="1"/>
    <col min="5896" max="5896" width="14" style="55" hidden="1" customWidth="1"/>
    <col min="5897" max="6144" width="0" style="55" hidden="1"/>
    <col min="6145" max="6150" width="9.140625" style="55" hidden="1" customWidth="1"/>
    <col min="6151" max="6151" width="45.85546875" style="55" hidden="1" customWidth="1"/>
    <col min="6152" max="6152" width="14" style="55" hidden="1" customWidth="1"/>
    <col min="6153" max="6400" width="0" style="55" hidden="1"/>
    <col min="6401" max="6406" width="9.140625" style="55" hidden="1" customWidth="1"/>
    <col min="6407" max="6407" width="45.85546875" style="55" hidden="1" customWidth="1"/>
    <col min="6408" max="6408" width="14" style="55" hidden="1" customWidth="1"/>
    <col min="6409" max="6656" width="0" style="55" hidden="1"/>
    <col min="6657" max="6662" width="9.140625" style="55" hidden="1" customWidth="1"/>
    <col min="6663" max="6663" width="45.85546875" style="55" hidden="1" customWidth="1"/>
    <col min="6664" max="6664" width="14" style="55" hidden="1" customWidth="1"/>
    <col min="6665" max="6912" width="0" style="55" hidden="1"/>
    <col min="6913" max="6918" width="9.140625" style="55" hidden="1" customWidth="1"/>
    <col min="6919" max="6919" width="45.85546875" style="55" hidden="1" customWidth="1"/>
    <col min="6920" max="6920" width="14" style="55" hidden="1" customWidth="1"/>
    <col min="6921" max="7168" width="0" style="55" hidden="1"/>
    <col min="7169" max="7174" width="9.140625" style="55" hidden="1" customWidth="1"/>
    <col min="7175" max="7175" width="45.85546875" style="55" hidden="1" customWidth="1"/>
    <col min="7176" max="7176" width="14" style="55" hidden="1" customWidth="1"/>
    <col min="7177" max="7424" width="0" style="55" hidden="1"/>
    <col min="7425" max="7430" width="9.140625" style="55" hidden="1" customWidth="1"/>
    <col min="7431" max="7431" width="45.85546875" style="55" hidden="1" customWidth="1"/>
    <col min="7432" max="7432" width="14" style="55" hidden="1" customWidth="1"/>
    <col min="7433" max="7680" width="0" style="55" hidden="1"/>
    <col min="7681" max="7686" width="9.140625" style="55" hidden="1" customWidth="1"/>
    <col min="7687" max="7687" width="45.85546875" style="55" hidden="1" customWidth="1"/>
    <col min="7688" max="7688" width="14" style="55" hidden="1" customWidth="1"/>
    <col min="7689" max="7936" width="0" style="55" hidden="1"/>
    <col min="7937" max="7942" width="9.140625" style="55" hidden="1" customWidth="1"/>
    <col min="7943" max="7943" width="45.85546875" style="55" hidden="1" customWidth="1"/>
    <col min="7944" max="7944" width="14" style="55" hidden="1" customWidth="1"/>
    <col min="7945" max="8192" width="0" style="55" hidden="1"/>
    <col min="8193" max="8198" width="9.140625" style="55" hidden="1" customWidth="1"/>
    <col min="8199" max="8199" width="45.85546875" style="55" hidden="1" customWidth="1"/>
    <col min="8200" max="8200" width="14" style="55" hidden="1" customWidth="1"/>
    <col min="8201" max="8448" width="0" style="55" hidden="1"/>
    <col min="8449" max="8454" width="9.140625" style="55" hidden="1" customWidth="1"/>
    <col min="8455" max="8455" width="45.85546875" style="55" hidden="1" customWidth="1"/>
    <col min="8456" max="8456" width="14" style="55" hidden="1" customWidth="1"/>
    <col min="8457" max="8704" width="0" style="55" hidden="1"/>
    <col min="8705" max="8710" width="9.140625" style="55" hidden="1" customWidth="1"/>
    <col min="8711" max="8711" width="45.85546875" style="55" hidden="1" customWidth="1"/>
    <col min="8712" max="8712" width="14" style="55" hidden="1" customWidth="1"/>
    <col min="8713" max="8960" width="0" style="55" hidden="1"/>
    <col min="8961" max="8966" width="9.140625" style="55" hidden="1" customWidth="1"/>
    <col min="8967" max="8967" width="45.85546875" style="55" hidden="1" customWidth="1"/>
    <col min="8968" max="8968" width="14" style="55" hidden="1" customWidth="1"/>
    <col min="8969" max="9216" width="0" style="55" hidden="1"/>
    <col min="9217" max="9222" width="9.140625" style="55" hidden="1" customWidth="1"/>
    <col min="9223" max="9223" width="45.85546875" style="55" hidden="1" customWidth="1"/>
    <col min="9224" max="9224" width="14" style="55" hidden="1" customWidth="1"/>
    <col min="9225" max="9472" width="0" style="55" hidden="1"/>
    <col min="9473" max="9478" width="9.140625" style="55" hidden="1" customWidth="1"/>
    <col min="9479" max="9479" width="45.85546875" style="55" hidden="1" customWidth="1"/>
    <col min="9480" max="9480" width="14" style="55" hidden="1" customWidth="1"/>
    <col min="9481" max="9728" width="0" style="55" hidden="1"/>
    <col min="9729" max="9734" width="9.140625" style="55" hidden="1" customWidth="1"/>
    <col min="9735" max="9735" width="45.85546875" style="55" hidden="1" customWidth="1"/>
    <col min="9736" max="9736" width="14" style="55" hidden="1" customWidth="1"/>
    <col min="9737" max="9984" width="0" style="55" hidden="1"/>
    <col min="9985" max="9990" width="9.140625" style="55" hidden="1" customWidth="1"/>
    <col min="9991" max="9991" width="45.85546875" style="55" hidden="1" customWidth="1"/>
    <col min="9992" max="9992" width="14" style="55" hidden="1" customWidth="1"/>
    <col min="9993" max="10240" width="0" style="55" hidden="1"/>
    <col min="10241" max="10246" width="9.140625" style="55" hidden="1" customWidth="1"/>
    <col min="10247" max="10247" width="45.85546875" style="55" hidden="1" customWidth="1"/>
    <col min="10248" max="10248" width="14" style="55" hidden="1" customWidth="1"/>
    <col min="10249" max="10496" width="0" style="55" hidden="1"/>
    <col min="10497" max="10502" width="9.140625" style="55" hidden="1" customWidth="1"/>
    <col min="10503" max="10503" width="45.85546875" style="55" hidden="1" customWidth="1"/>
    <col min="10504" max="10504" width="14" style="55" hidden="1" customWidth="1"/>
    <col min="10505" max="10752" width="0" style="55" hidden="1"/>
    <col min="10753" max="10758" width="9.140625" style="55" hidden="1" customWidth="1"/>
    <col min="10759" max="10759" width="45.85546875" style="55" hidden="1" customWidth="1"/>
    <col min="10760" max="10760" width="14" style="55" hidden="1" customWidth="1"/>
    <col min="10761" max="11008" width="0" style="55" hidden="1"/>
    <col min="11009" max="11014" width="9.140625" style="55" hidden="1" customWidth="1"/>
    <col min="11015" max="11015" width="45.85546875" style="55" hidden="1" customWidth="1"/>
    <col min="11016" max="11016" width="14" style="55" hidden="1" customWidth="1"/>
    <col min="11017" max="11264" width="0" style="55" hidden="1"/>
    <col min="11265" max="11270" width="9.140625" style="55" hidden="1" customWidth="1"/>
    <col min="11271" max="11271" width="45.85546875" style="55" hidden="1" customWidth="1"/>
    <col min="11272" max="11272" width="14" style="55" hidden="1" customWidth="1"/>
    <col min="11273" max="11520" width="0" style="55" hidden="1"/>
    <col min="11521" max="11526" width="9.140625" style="55" hidden="1" customWidth="1"/>
    <col min="11527" max="11527" width="45.85546875" style="55" hidden="1" customWidth="1"/>
    <col min="11528" max="11528" width="14" style="55" hidden="1" customWidth="1"/>
    <col min="11529" max="11776" width="0" style="55" hidden="1"/>
    <col min="11777" max="11782" width="9.140625" style="55" hidden="1" customWidth="1"/>
    <col min="11783" max="11783" width="45.85546875" style="55" hidden="1" customWidth="1"/>
    <col min="11784" max="11784" width="14" style="55" hidden="1" customWidth="1"/>
    <col min="11785" max="12032" width="0" style="55" hidden="1"/>
    <col min="12033" max="12038" width="9.140625" style="55" hidden="1" customWidth="1"/>
    <col min="12039" max="12039" width="45.85546875" style="55" hidden="1" customWidth="1"/>
    <col min="12040" max="12040" width="14" style="55" hidden="1" customWidth="1"/>
    <col min="12041" max="12288" width="0" style="55" hidden="1"/>
    <col min="12289" max="12294" width="9.140625" style="55" hidden="1" customWidth="1"/>
    <col min="12295" max="12295" width="45.85546875" style="55" hidden="1" customWidth="1"/>
    <col min="12296" max="12296" width="14" style="55" hidden="1" customWidth="1"/>
    <col min="12297" max="12544" width="0" style="55" hidden="1"/>
    <col min="12545" max="12550" width="9.140625" style="55" hidden="1" customWidth="1"/>
    <col min="12551" max="12551" width="45.85546875" style="55" hidden="1" customWidth="1"/>
    <col min="12552" max="12552" width="14" style="55" hidden="1" customWidth="1"/>
    <col min="12553" max="12800" width="0" style="55" hidden="1"/>
    <col min="12801" max="12806" width="9.140625" style="55" hidden="1" customWidth="1"/>
    <col min="12807" max="12807" width="45.85546875" style="55" hidden="1" customWidth="1"/>
    <col min="12808" max="12808" width="14" style="55" hidden="1" customWidth="1"/>
    <col min="12809" max="13056" width="0" style="55" hidden="1"/>
    <col min="13057" max="13062" width="9.140625" style="55" hidden="1" customWidth="1"/>
    <col min="13063" max="13063" width="45.85546875" style="55" hidden="1" customWidth="1"/>
    <col min="13064" max="13064" width="14" style="55" hidden="1" customWidth="1"/>
    <col min="13065" max="13312" width="0" style="55" hidden="1"/>
    <col min="13313" max="13318" width="9.140625" style="55" hidden="1" customWidth="1"/>
    <col min="13319" max="13319" width="45.85546875" style="55" hidden="1" customWidth="1"/>
    <col min="13320" max="13320" width="14" style="55" hidden="1" customWidth="1"/>
    <col min="13321" max="13568" width="0" style="55" hidden="1"/>
    <col min="13569" max="13574" width="9.140625" style="55" hidden="1" customWidth="1"/>
    <col min="13575" max="13575" width="45.85546875" style="55" hidden="1" customWidth="1"/>
    <col min="13576" max="13576" width="14" style="55" hidden="1" customWidth="1"/>
    <col min="13577" max="13824" width="0" style="55" hidden="1"/>
    <col min="13825" max="13830" width="9.140625" style="55" hidden="1" customWidth="1"/>
    <col min="13831" max="13831" width="45.85546875" style="55" hidden="1" customWidth="1"/>
    <col min="13832" max="13832" width="14" style="55" hidden="1" customWidth="1"/>
    <col min="13833" max="14080" width="0" style="55" hidden="1"/>
    <col min="14081" max="14086" width="9.140625" style="55" hidden="1" customWidth="1"/>
    <col min="14087" max="14087" width="45.85546875" style="55" hidden="1" customWidth="1"/>
    <col min="14088" max="14088" width="14" style="55" hidden="1" customWidth="1"/>
    <col min="14089" max="14336" width="0" style="55" hidden="1"/>
    <col min="14337" max="14342" width="9.140625" style="55" hidden="1" customWidth="1"/>
    <col min="14343" max="14343" width="45.85546875" style="55" hidden="1" customWidth="1"/>
    <col min="14344" max="14344" width="14" style="55" hidden="1" customWidth="1"/>
    <col min="14345" max="14592" width="0" style="55" hidden="1"/>
    <col min="14593" max="14598" width="9.140625" style="55" hidden="1" customWidth="1"/>
    <col min="14599" max="14599" width="45.85546875" style="55" hidden="1" customWidth="1"/>
    <col min="14600" max="14600" width="14" style="55" hidden="1" customWidth="1"/>
    <col min="14601" max="14848" width="0" style="55" hidden="1"/>
    <col min="14849" max="14854" width="9.140625" style="55" hidden="1" customWidth="1"/>
    <col min="14855" max="14855" width="45.85546875" style="55" hidden="1" customWidth="1"/>
    <col min="14856" max="14856" width="14" style="55" hidden="1" customWidth="1"/>
    <col min="14857" max="15104" width="0" style="55" hidden="1"/>
    <col min="15105" max="15110" width="9.140625" style="55" hidden="1" customWidth="1"/>
    <col min="15111" max="15111" width="45.85546875" style="55" hidden="1" customWidth="1"/>
    <col min="15112" max="15112" width="14" style="55" hidden="1" customWidth="1"/>
    <col min="15113" max="15360" width="0" style="55" hidden="1"/>
    <col min="15361" max="15366" width="9.140625" style="55" hidden="1" customWidth="1"/>
    <col min="15367" max="15367" width="45.85546875" style="55" hidden="1" customWidth="1"/>
    <col min="15368" max="15368" width="14" style="55" hidden="1" customWidth="1"/>
    <col min="15369" max="15616" width="0" style="55" hidden="1"/>
    <col min="15617" max="15622" width="9.140625" style="55" hidden="1" customWidth="1"/>
    <col min="15623" max="15623" width="45.85546875" style="55" hidden="1" customWidth="1"/>
    <col min="15624" max="15624" width="14" style="55" hidden="1" customWidth="1"/>
    <col min="15625" max="15872" width="0" style="55" hidden="1"/>
    <col min="15873" max="15878" width="9.140625" style="55" hidden="1" customWidth="1"/>
    <col min="15879" max="15879" width="45.85546875" style="55" hidden="1" customWidth="1"/>
    <col min="15880" max="15880" width="14" style="55" hidden="1" customWidth="1"/>
    <col min="15881" max="16128" width="0" style="55" hidden="1"/>
    <col min="16129" max="16134" width="9.140625" style="55" hidden="1" customWidth="1"/>
    <col min="16135" max="16135" width="45.85546875" style="55" hidden="1" customWidth="1"/>
    <col min="16136" max="16136" width="14" style="55" hidden="1" customWidth="1"/>
    <col min="16137" max="16384" width="0" style="55" hidden="1"/>
  </cols>
  <sheetData>
    <row r="1" spans="1:8" ht="20.25">
      <c r="A1" s="100" t="s">
        <v>337</v>
      </c>
      <c r="B1" s="101"/>
      <c r="C1" s="101"/>
      <c r="D1" s="102"/>
      <c r="E1" s="102"/>
      <c r="F1" s="102"/>
      <c r="G1" s="102"/>
      <c r="H1" s="102"/>
    </row>
    <row r="2" spans="1:8" ht="20.25">
      <c r="A2" s="103"/>
      <c r="B2" s="102"/>
      <c r="C2" s="102"/>
      <c r="D2" s="102"/>
      <c r="E2" s="102"/>
      <c r="F2" s="102"/>
      <c r="G2" s="102"/>
      <c r="H2" s="102"/>
    </row>
    <row r="3" spans="1:8" ht="20.25">
      <c r="A3" s="100" t="s">
        <v>338</v>
      </c>
      <c r="B3" s="101"/>
      <c r="C3" s="101"/>
      <c r="D3" s="102"/>
      <c r="E3" s="102"/>
      <c r="F3" s="102"/>
      <c r="G3" s="102"/>
      <c r="H3" s="102"/>
    </row>
    <row r="4" spans="1:8">
      <c r="A4" s="101"/>
      <c r="B4" s="101"/>
      <c r="C4" s="101"/>
      <c r="D4" s="102"/>
      <c r="E4" s="102"/>
      <c r="F4" s="102"/>
      <c r="G4" s="102"/>
      <c r="H4" s="102"/>
    </row>
    <row r="5" spans="1:8" ht="20.25">
      <c r="A5" s="100">
        <v>2019</v>
      </c>
      <c r="B5" s="101"/>
      <c r="C5" s="101"/>
      <c r="D5" s="102"/>
      <c r="E5" s="102"/>
      <c r="F5" s="102"/>
      <c r="G5" s="102"/>
      <c r="H5" s="102"/>
    </row>
    <row r="6" spans="1:8" ht="20.25">
      <c r="A6" s="103"/>
      <c r="B6" s="102"/>
      <c r="C6" s="102"/>
      <c r="D6" s="102"/>
      <c r="E6" s="102"/>
      <c r="F6" s="102"/>
      <c r="G6" s="102"/>
      <c r="H6" s="102"/>
    </row>
    <row r="7" spans="1:8">
      <c r="A7" s="102"/>
      <c r="B7" s="102"/>
      <c r="C7" s="102"/>
      <c r="D7" s="102"/>
      <c r="E7" s="102"/>
      <c r="F7" s="102"/>
      <c r="G7" s="102"/>
      <c r="H7" s="102"/>
    </row>
    <row r="8" spans="1:8">
      <c r="A8" s="102"/>
      <c r="B8" s="102"/>
      <c r="C8" s="102"/>
      <c r="D8" s="102"/>
      <c r="E8" s="102"/>
      <c r="F8" s="102"/>
      <c r="G8" s="102"/>
      <c r="H8" s="102"/>
    </row>
    <row r="9" spans="1:8" ht="20.25">
      <c r="A9" s="100" t="s">
        <v>339</v>
      </c>
      <c r="B9" s="102"/>
      <c r="C9" s="102"/>
      <c r="D9" s="102"/>
      <c r="E9" s="102"/>
      <c r="F9" s="102"/>
      <c r="G9" s="102"/>
      <c r="H9" s="102"/>
    </row>
    <row r="10" spans="1:8" ht="12.75" customHeight="1">
      <c r="A10" s="102"/>
      <c r="B10" s="102"/>
      <c r="C10" s="102"/>
      <c r="D10" s="102"/>
      <c r="E10" s="102"/>
      <c r="F10" s="102"/>
      <c r="G10" s="102"/>
      <c r="H10" s="102"/>
    </row>
    <row r="11" spans="1:8" ht="12.75" customHeight="1">
      <c r="A11" s="102"/>
      <c r="B11" s="102"/>
      <c r="C11" s="102"/>
      <c r="D11" s="102"/>
      <c r="E11" s="102"/>
      <c r="F11" s="102"/>
      <c r="G11" s="102"/>
      <c r="H11" s="102"/>
    </row>
    <row r="12" spans="1:8" ht="12.75" customHeight="1">
      <c r="A12" s="102"/>
      <c r="B12" s="102"/>
      <c r="C12" s="102"/>
      <c r="D12" s="102"/>
      <c r="E12" s="102"/>
      <c r="F12" s="102"/>
      <c r="G12" s="102"/>
      <c r="H12" s="102"/>
    </row>
    <row r="13" spans="1:8">
      <c r="A13" s="104" t="s">
        <v>340</v>
      </c>
      <c r="B13" s="104"/>
      <c r="C13" s="104"/>
      <c r="D13" s="104"/>
      <c r="E13" s="104"/>
      <c r="F13" s="104"/>
      <c r="G13" s="104"/>
      <c r="H13" s="105"/>
    </row>
    <row r="14" spans="1:8" ht="12.75" customHeight="1">
      <c r="A14" s="102"/>
      <c r="B14" s="106" t="s">
        <v>33</v>
      </c>
      <c r="C14" s="107"/>
      <c r="D14" s="107"/>
      <c r="E14" s="107"/>
      <c r="F14" s="107"/>
      <c r="G14" s="107"/>
      <c r="H14" s="116" t="s">
        <v>341</v>
      </c>
    </row>
    <row r="15" spans="1:8" ht="12.75" customHeight="1">
      <c r="A15" s="102"/>
      <c r="B15" s="108" t="s">
        <v>37</v>
      </c>
      <c r="C15" s="109"/>
      <c r="D15" s="109"/>
      <c r="E15" s="109"/>
      <c r="F15" s="109"/>
      <c r="G15" s="109"/>
      <c r="H15" s="115" t="s">
        <v>341</v>
      </c>
    </row>
    <row r="16" spans="1:8" ht="12.75" customHeight="1">
      <c r="A16" s="102"/>
      <c r="B16" s="110" t="s">
        <v>38</v>
      </c>
      <c r="C16" s="111"/>
      <c r="D16" s="111"/>
      <c r="E16" s="111"/>
      <c r="F16" s="111"/>
      <c r="G16" s="111"/>
      <c r="H16" s="114" t="s">
        <v>341</v>
      </c>
    </row>
    <row r="17" spans="1:8" ht="12.75" customHeight="1">
      <c r="A17" s="102"/>
      <c r="B17" s="102"/>
      <c r="C17" s="102"/>
      <c r="D17" s="102"/>
      <c r="E17" s="102"/>
      <c r="F17" s="102"/>
      <c r="G17" s="102"/>
      <c r="H17" s="102"/>
    </row>
    <row r="18" spans="1:8">
      <c r="A18" s="104" t="s">
        <v>342</v>
      </c>
      <c r="B18" s="104"/>
      <c r="C18" s="104"/>
      <c r="D18" s="104"/>
      <c r="E18" s="104"/>
      <c r="F18" s="104"/>
      <c r="G18" s="104"/>
      <c r="H18" s="113" t="s">
        <v>341</v>
      </c>
    </row>
    <row r="19" spans="1:8" ht="12.75" customHeight="1">
      <c r="A19" s="102"/>
      <c r="B19" s="102"/>
      <c r="C19" s="102"/>
      <c r="D19" s="102"/>
      <c r="E19" s="102"/>
      <c r="F19" s="102"/>
      <c r="G19" s="102"/>
      <c r="H19" s="102"/>
    </row>
    <row r="20" spans="1:8" ht="12.75" customHeight="1">
      <c r="A20" s="102"/>
      <c r="B20" s="102"/>
      <c r="C20" s="102"/>
      <c r="D20" s="102"/>
      <c r="E20" s="102"/>
      <c r="F20" s="102"/>
      <c r="G20" s="102"/>
      <c r="H20" s="102"/>
    </row>
    <row r="21" spans="1:8" ht="12.75" customHeight="1">
      <c r="A21" s="102"/>
      <c r="B21" s="102"/>
      <c r="C21" s="102"/>
      <c r="D21" s="102"/>
      <c r="E21" s="102"/>
      <c r="F21" s="102"/>
      <c r="G21" s="102"/>
      <c r="H21" s="102"/>
    </row>
    <row r="22" spans="1:8" ht="12.75" customHeight="1">
      <c r="A22" s="102"/>
      <c r="B22" s="102"/>
      <c r="C22" s="102"/>
      <c r="D22" s="102"/>
      <c r="E22" s="102"/>
      <c r="F22" s="102"/>
      <c r="G22" s="102"/>
      <c r="H22" s="102"/>
    </row>
    <row r="23" spans="1:8" ht="12.75" customHeight="1">
      <c r="A23" s="112" t="s">
        <v>533</v>
      </c>
      <c r="B23" s="102"/>
      <c r="C23" s="102"/>
      <c r="D23" s="102"/>
      <c r="E23" s="102"/>
      <c r="F23" s="102"/>
      <c r="G23" s="102"/>
      <c r="H23" s="102"/>
    </row>
    <row r="24" spans="1:8" ht="12.75" customHeight="1">
      <c r="A24" s="102"/>
      <c r="B24" s="102"/>
      <c r="C24" s="102"/>
      <c r="D24" s="102"/>
      <c r="E24" s="102"/>
      <c r="F24" s="102"/>
      <c r="G24" s="102"/>
      <c r="H24" s="102"/>
    </row>
    <row r="25" spans="1:8" ht="12.75" customHeight="1">
      <c r="A25" s="102"/>
      <c r="B25" s="102"/>
      <c r="C25" s="102"/>
      <c r="D25" s="102"/>
      <c r="E25" s="102"/>
      <c r="F25" s="102"/>
      <c r="G25" s="102"/>
      <c r="H25" s="102"/>
    </row>
    <row r="26" spans="1:8" ht="1.5" customHeight="1"/>
    <row r="27" spans="1:8" ht="12.75" hidden="1" customHeight="1"/>
    <row r="28" spans="1:8" ht="12.75" hidden="1" customHeight="1"/>
    <row r="29" spans="1:8" ht="12.75" hidden="1" customHeight="1"/>
    <row r="30" spans="1:8" ht="12.75" hidden="1" customHeight="1"/>
    <row r="31" spans="1:8" ht="12.75" hidden="1" customHeight="1"/>
    <row r="32" spans="1:8" ht="12.75" hidden="1" customHeight="1"/>
    <row r="33" ht="12.75" hidden="1" customHeight="1"/>
    <row r="34" ht="12.75" hidden="1" customHeight="1"/>
    <row r="35" ht="12.75" hidden="1" customHeight="1"/>
    <row r="36" ht="12.75" hidden="1" customHeight="1"/>
    <row r="37" ht="12.75" hidden="1" customHeight="1"/>
    <row r="38" ht="12.75" hidden="1" customHeight="1"/>
    <row r="39" ht="12.75" hidden="1" customHeight="1"/>
    <row r="40" ht="12.75" hidden="1" customHeight="1"/>
    <row r="41" ht="12.75" hidden="1" customHeight="1"/>
    <row r="42" ht="12.75" hidden="1" customHeight="1"/>
    <row r="43" ht="12.75" hidden="1" customHeight="1"/>
    <row r="44" ht="12.75" hidden="1" customHeight="1"/>
    <row r="45" ht="12.75" hidden="1" customHeight="1"/>
    <row r="46" ht="12.75" hidden="1" customHeight="1"/>
    <row r="47" ht="12.75" hidden="1" customHeight="1"/>
    <row r="48" ht="12.75" hidden="1" customHeight="1"/>
  </sheetData>
  <hyperlinks>
    <hyperlink ref="H18" location="'Activity classification'!A1" display="Click here"/>
    <hyperlink ref="H16" location="Women!A1" display="Click here"/>
    <hyperlink ref="H15" location="Men!A1" display="Click here"/>
    <hyperlink ref="H14" location="Total!A1" display="Click here"/>
  </hyperlinks>
  <printOptions horizontalCentered="1"/>
  <pageMargins left="0.70866141732283472" right="0.70866141732283472" top="0.74803149606299213" bottom="0.74803149606299213" header="0.31496062992125984" footer="0.31496062992125984"/>
  <pageSetup paperSize="9" orientation="landscape" r:id="rId1"/>
  <headerFooter alignWithMargins="0">
    <oddFooter>&amp;Rwww.oecd.org/gender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44"/>
  <sheetViews>
    <sheetView tabSelected="1" zoomScaleNormal="100" workbookViewId="0">
      <pane xSplit="2" ySplit="3" topLeftCell="X4" activePane="bottomRight" state="frozen"/>
      <selection pane="topRight"/>
      <selection pane="bottomLeft"/>
      <selection pane="bottomRight" activeCell="Z1" sqref="Z1:Z34"/>
    </sheetView>
  </sheetViews>
  <sheetFormatPr defaultRowHeight="12.75"/>
  <cols>
    <col min="1" max="1" width="4.7109375" customWidth="1"/>
    <col min="2" max="2" width="48.7109375" customWidth="1"/>
    <col min="3" max="11" width="12.140625" customWidth="1"/>
    <col min="12" max="14" width="12.140625" style="55" customWidth="1"/>
    <col min="15" max="18" width="12.140625" customWidth="1"/>
    <col min="19" max="20" width="12.140625" style="55" customWidth="1"/>
    <col min="21" max="27" width="12.140625" customWidth="1"/>
    <col min="28" max="32" width="12.140625" style="55" customWidth="1"/>
    <col min="33" max="33" width="9.7109375" customWidth="1"/>
    <col min="34" max="36" width="12.140625" style="55" customWidth="1"/>
    <col min="37" max="38" width="7.5703125" style="118" customWidth="1"/>
    <col min="39" max="39" width="9.140625" style="129"/>
  </cols>
  <sheetData>
    <row r="1" spans="1:41">
      <c r="A1" s="1"/>
      <c r="B1" s="78" t="s">
        <v>332</v>
      </c>
      <c r="C1" s="12" t="s">
        <v>343</v>
      </c>
      <c r="D1" s="50" t="s">
        <v>34</v>
      </c>
      <c r="E1" s="38" t="s">
        <v>329</v>
      </c>
      <c r="F1" s="38" t="s">
        <v>39</v>
      </c>
      <c r="G1" s="44" t="s">
        <v>345</v>
      </c>
      <c r="H1" s="38" t="s">
        <v>346</v>
      </c>
      <c r="I1" s="44" t="s">
        <v>40</v>
      </c>
      <c r="J1" s="38" t="s">
        <v>42</v>
      </c>
      <c r="K1" s="44" t="s">
        <v>43</v>
      </c>
      <c r="L1" s="51" t="s">
        <v>330</v>
      </c>
      <c r="M1" s="51" t="s">
        <v>356</v>
      </c>
      <c r="N1" s="50" t="s">
        <v>347</v>
      </c>
      <c r="O1" s="50" t="s">
        <v>48</v>
      </c>
      <c r="P1" s="38" t="s">
        <v>45</v>
      </c>
      <c r="Q1" s="51" t="s">
        <v>349</v>
      </c>
      <c r="R1" s="51" t="s">
        <v>53</v>
      </c>
      <c r="S1" s="51" t="s">
        <v>605</v>
      </c>
      <c r="T1" s="51" t="s">
        <v>603</v>
      </c>
      <c r="U1" s="50" t="s">
        <v>50</v>
      </c>
      <c r="V1" s="44" t="s">
        <v>350</v>
      </c>
      <c r="W1" s="51" t="s">
        <v>351</v>
      </c>
      <c r="X1" s="44" t="s">
        <v>51</v>
      </c>
      <c r="Y1" s="51" t="s">
        <v>331</v>
      </c>
      <c r="Z1" s="50" t="s">
        <v>352</v>
      </c>
      <c r="AA1" s="44" t="s">
        <v>353</v>
      </c>
      <c r="AB1" s="50" t="s">
        <v>54</v>
      </c>
      <c r="AC1" s="50" t="s">
        <v>531</v>
      </c>
      <c r="AD1" s="44" t="s">
        <v>532</v>
      </c>
      <c r="AE1" s="38" t="s">
        <v>56</v>
      </c>
      <c r="AF1" s="38" t="s">
        <v>57</v>
      </c>
      <c r="AG1" s="139"/>
      <c r="AH1" s="44" t="s">
        <v>454</v>
      </c>
      <c r="AI1" s="38" t="s">
        <v>451</v>
      </c>
      <c r="AJ1" s="38" t="s">
        <v>452</v>
      </c>
      <c r="AK1" s="117"/>
      <c r="AM1" s="119"/>
    </row>
    <row r="2" spans="1:41">
      <c r="A2" s="1"/>
      <c r="B2" s="78" t="s">
        <v>333</v>
      </c>
      <c r="C2" s="13">
        <v>2006</v>
      </c>
      <c r="D2" s="51" t="s">
        <v>35</v>
      </c>
      <c r="E2" s="38">
        <v>2013</v>
      </c>
      <c r="F2" s="51">
        <v>2015</v>
      </c>
      <c r="G2" s="51">
        <v>2001</v>
      </c>
      <c r="H2" s="38" t="s">
        <v>41</v>
      </c>
      <c r="I2" s="51" t="s">
        <v>41</v>
      </c>
      <c r="J2" s="38" t="s">
        <v>41</v>
      </c>
      <c r="K2" s="46" t="s">
        <v>44</v>
      </c>
      <c r="L2" s="51">
        <v>2013</v>
      </c>
      <c r="M2" s="51">
        <v>2010</v>
      </c>
      <c r="N2" s="51">
        <v>2005</v>
      </c>
      <c r="O2" s="51" t="s">
        <v>49</v>
      </c>
      <c r="P2" s="38">
        <v>2016</v>
      </c>
      <c r="Q2" s="51">
        <v>2014</v>
      </c>
      <c r="R2" s="51">
        <v>2003</v>
      </c>
      <c r="S2" s="51">
        <v>2003</v>
      </c>
      <c r="T2" s="51">
        <v>2013</v>
      </c>
      <c r="U2" s="51">
        <v>2014</v>
      </c>
      <c r="V2" s="46">
        <v>2016</v>
      </c>
      <c r="W2" s="51" t="s">
        <v>41</v>
      </c>
      <c r="X2" s="46" t="s">
        <v>52</v>
      </c>
      <c r="Y2" s="51">
        <v>2013</v>
      </c>
      <c r="Z2" s="51">
        <v>1999</v>
      </c>
      <c r="AA2" s="46" t="s">
        <v>354</v>
      </c>
      <c r="AB2" s="51" t="s">
        <v>41</v>
      </c>
      <c r="AC2" s="51">
        <v>2010</v>
      </c>
      <c r="AD2" s="46" t="s">
        <v>55</v>
      </c>
      <c r="AE2" s="38" t="s">
        <v>58</v>
      </c>
      <c r="AF2" s="38">
        <v>2017</v>
      </c>
      <c r="AG2" s="139"/>
      <c r="AH2" s="46">
        <v>2008</v>
      </c>
      <c r="AI2" s="38" t="s">
        <v>513</v>
      </c>
      <c r="AJ2" s="38">
        <v>2010</v>
      </c>
      <c r="AK2" s="120"/>
      <c r="AL2" s="120"/>
      <c r="AM2" s="121"/>
    </row>
    <row r="3" spans="1:41">
      <c r="A3" s="1"/>
      <c r="B3" s="78" t="s">
        <v>334</v>
      </c>
      <c r="C3" s="13" t="s">
        <v>328</v>
      </c>
      <c r="D3" s="51" t="s">
        <v>36</v>
      </c>
      <c r="E3" s="38" t="s">
        <v>36</v>
      </c>
      <c r="F3" s="51" t="s">
        <v>36</v>
      </c>
      <c r="G3" s="51" t="s">
        <v>36</v>
      </c>
      <c r="H3" s="38" t="s">
        <v>36</v>
      </c>
      <c r="I3" s="51" t="s">
        <v>36</v>
      </c>
      <c r="J3" s="38" t="s">
        <v>36</v>
      </c>
      <c r="K3" s="46" t="s">
        <v>36</v>
      </c>
      <c r="L3" s="51" t="s">
        <v>36</v>
      </c>
      <c r="M3" s="51" t="s">
        <v>36</v>
      </c>
      <c r="N3" s="51" t="s">
        <v>36</v>
      </c>
      <c r="O3" s="51" t="s">
        <v>36</v>
      </c>
      <c r="P3" s="38" t="s">
        <v>36</v>
      </c>
      <c r="Q3" s="51" t="s">
        <v>36</v>
      </c>
      <c r="R3" s="51" t="s">
        <v>36</v>
      </c>
      <c r="S3" s="51" t="s">
        <v>534</v>
      </c>
      <c r="T3" s="51" t="s">
        <v>36</v>
      </c>
      <c r="U3" s="51" t="s">
        <v>36</v>
      </c>
      <c r="V3" s="51" t="s">
        <v>36</v>
      </c>
      <c r="W3" s="51" t="s">
        <v>36</v>
      </c>
      <c r="X3" s="51" t="s">
        <v>36</v>
      </c>
      <c r="Y3" s="51" t="s">
        <v>36</v>
      </c>
      <c r="Z3" s="51" t="s">
        <v>36</v>
      </c>
      <c r="AA3" s="46" t="s">
        <v>36</v>
      </c>
      <c r="AB3" s="51" t="s">
        <v>36</v>
      </c>
      <c r="AC3" s="51" t="s">
        <v>36</v>
      </c>
      <c r="AD3" s="46" t="s">
        <v>36</v>
      </c>
      <c r="AE3" s="38" t="s">
        <v>36</v>
      </c>
      <c r="AF3" s="38" t="s">
        <v>36</v>
      </c>
      <c r="AG3" s="139"/>
      <c r="AH3" s="46" t="s">
        <v>348</v>
      </c>
      <c r="AI3" s="38" t="s">
        <v>36</v>
      </c>
      <c r="AJ3" s="38" t="s">
        <v>36</v>
      </c>
      <c r="AK3" s="55"/>
      <c r="AL3" s="55"/>
      <c r="AM3" s="55"/>
      <c r="AN3" s="55"/>
      <c r="AO3" s="55"/>
    </row>
    <row r="4" spans="1:41">
      <c r="A4" s="2">
        <v>1</v>
      </c>
      <c r="B4" s="6" t="s">
        <v>3</v>
      </c>
      <c r="C4" s="140">
        <v>238.16539263377345</v>
      </c>
      <c r="D4" s="63">
        <v>306.43021760278043</v>
      </c>
      <c r="E4" s="63">
        <v>235.75362369589035</v>
      </c>
      <c r="F4" s="63">
        <v>304.64124647029814</v>
      </c>
      <c r="G4" s="63">
        <v>224.81659361993823</v>
      </c>
      <c r="H4" s="63">
        <v>255.57736623313485</v>
      </c>
      <c r="I4" s="63">
        <v>229.09699899999998</v>
      </c>
      <c r="J4" s="63">
        <v>204.16514446634596</v>
      </c>
      <c r="K4" s="63">
        <v>247.88114899999997</v>
      </c>
      <c r="L4" s="63">
        <v>227.70988390868385</v>
      </c>
      <c r="M4" s="63">
        <v>237.61400343162168</v>
      </c>
      <c r="N4" s="63">
        <v>270.6018396949857</v>
      </c>
      <c r="O4" s="63">
        <v>176.70905816185982</v>
      </c>
      <c r="P4" s="63">
        <v>362.65459346821046</v>
      </c>
      <c r="Q4" s="63">
        <v>344.45236719336691</v>
      </c>
      <c r="R4" s="63">
        <v>329.93842687466713</v>
      </c>
      <c r="S4" s="63">
        <v>315.21515016090154</v>
      </c>
      <c r="T4" s="63">
        <v>284.68813449673746</v>
      </c>
      <c r="U4" s="63">
        <v>358.63001979063824</v>
      </c>
      <c r="V4" s="63">
        <v>242.78703277641156</v>
      </c>
      <c r="W4" s="63">
        <v>270</v>
      </c>
      <c r="X4" s="63">
        <v>241.265064</v>
      </c>
      <c r="Y4" s="63">
        <v>259.5871767818864</v>
      </c>
      <c r="Z4" s="63">
        <v>295.04895104895104</v>
      </c>
      <c r="AA4" s="63">
        <v>264.63245492371703</v>
      </c>
      <c r="AB4" s="63">
        <v>202.00473289999999</v>
      </c>
      <c r="AC4" s="63">
        <v>293.40687177497603</v>
      </c>
      <c r="AD4" s="63">
        <v>246.31598740000001</v>
      </c>
      <c r="AE4" s="63">
        <v>262.26490986792737</v>
      </c>
      <c r="AF4" s="63">
        <v>289.41732699999994</v>
      </c>
      <c r="AG4" s="139"/>
      <c r="AH4" s="63">
        <v>339.76405274115194</v>
      </c>
      <c r="AI4" s="63">
        <v>294.97941550600137</v>
      </c>
      <c r="AJ4" s="63">
        <v>240.57606000000001</v>
      </c>
      <c r="AK4" s="55"/>
      <c r="AL4" s="55"/>
      <c r="AM4" s="55"/>
      <c r="AN4" s="55"/>
      <c r="AO4" s="55"/>
    </row>
    <row r="5" spans="1:41">
      <c r="A5" s="3">
        <v>1.1000000000000001</v>
      </c>
      <c r="B5" s="7" t="s">
        <v>4</v>
      </c>
      <c r="C5" s="141">
        <v>186.12925642807505</v>
      </c>
      <c r="D5" s="97">
        <v>247.7713</v>
      </c>
      <c r="E5" s="97">
        <v>168.11866086381502</v>
      </c>
      <c r="F5" s="97">
        <v>238.25006367977633</v>
      </c>
      <c r="G5" s="98">
        <v>176.72095918446934</v>
      </c>
      <c r="H5" s="97">
        <v>201.36443258419771</v>
      </c>
      <c r="I5" s="98">
        <v>177.1891</v>
      </c>
      <c r="J5" s="97">
        <v>144.76130848462111</v>
      </c>
      <c r="K5" s="98">
        <v>190.93699999999998</v>
      </c>
      <c r="L5" s="97">
        <v>162.7177201501525</v>
      </c>
      <c r="M5" s="97">
        <v>170.90273268935738</v>
      </c>
      <c r="N5" s="97">
        <v>210.84219486343449</v>
      </c>
      <c r="O5" s="97">
        <v>121.8345330478835</v>
      </c>
      <c r="P5" s="97">
        <v>282.21841153569386</v>
      </c>
      <c r="Q5" s="97">
        <v>230.72139986226324</v>
      </c>
      <c r="R5" s="97">
        <v>280.03068615108344</v>
      </c>
      <c r="S5" s="174">
        <v>274.81396266072852</v>
      </c>
      <c r="T5" s="174">
        <v>212.39525252605594</v>
      </c>
      <c r="U5" s="98">
        <v>268.66629792741537</v>
      </c>
      <c r="V5" s="98">
        <v>182.55765229092233</v>
      </c>
      <c r="W5" s="97">
        <v>217.99999999999997</v>
      </c>
      <c r="X5" s="98">
        <v>166.65219999999999</v>
      </c>
      <c r="Y5" s="97">
        <v>202.42730467685953</v>
      </c>
      <c r="Z5" s="97">
        <v>233.62237762237763</v>
      </c>
      <c r="AA5" s="98">
        <v>201.71983356449374</v>
      </c>
      <c r="AB5" s="97">
        <v>151.30969999999999</v>
      </c>
      <c r="AC5" s="97">
        <v>231.18500526570702</v>
      </c>
      <c r="AD5" s="175">
        <v>186.36600000000001</v>
      </c>
      <c r="AE5" s="97">
        <v>193.70713094438065</v>
      </c>
      <c r="AF5" s="97">
        <v>230.6046</v>
      </c>
      <c r="AG5" s="139"/>
      <c r="AH5" s="98">
        <v>267.81401804302567</v>
      </c>
      <c r="AI5" s="97">
        <v>239.51828539850592</v>
      </c>
      <c r="AJ5" s="97">
        <v>152.7003</v>
      </c>
      <c r="AK5" s="55"/>
      <c r="AL5" s="55"/>
      <c r="AM5" s="55"/>
      <c r="AN5" s="55"/>
      <c r="AO5" s="55"/>
    </row>
    <row r="6" spans="1:41">
      <c r="A6" s="3">
        <v>1.2</v>
      </c>
      <c r="B6" s="7" t="s">
        <v>5</v>
      </c>
      <c r="C6" s="141">
        <v>25.017373175816541</v>
      </c>
      <c r="D6" s="97">
        <v>29.363549102780446</v>
      </c>
      <c r="E6" s="97">
        <v>26.357791324947797</v>
      </c>
      <c r="F6" s="97">
        <v>28.790462365519993</v>
      </c>
      <c r="G6" s="98">
        <v>23.050636731096279</v>
      </c>
      <c r="H6" s="97">
        <v>29.423588938741627</v>
      </c>
      <c r="I6" s="98">
        <v>20.771329999999999</v>
      </c>
      <c r="J6" s="97">
        <v>22.930911344006191</v>
      </c>
      <c r="K6" s="98">
        <v>28.380100000000002</v>
      </c>
      <c r="L6" s="97">
        <v>24.650340152991745</v>
      </c>
      <c r="M6" s="97">
        <v>28.54403949105318</v>
      </c>
      <c r="N6" s="97">
        <v>22.894492732285595</v>
      </c>
      <c r="O6" s="97">
        <v>21.329230852515245</v>
      </c>
      <c r="P6" s="97">
        <v>43.492960864992533</v>
      </c>
      <c r="Q6" s="97">
        <v>56.875446061423496</v>
      </c>
      <c r="R6" s="97">
        <v>36.527166244306741</v>
      </c>
      <c r="S6" s="174">
        <v>28.833324322862239</v>
      </c>
      <c r="T6" s="174">
        <v>34.830208739318444</v>
      </c>
      <c r="U6" s="98">
        <v>40.294080765857132</v>
      </c>
      <c r="V6" s="98">
        <v>31.028050726163666</v>
      </c>
      <c r="W6" s="97">
        <v>23</v>
      </c>
      <c r="X6" s="98">
        <v>29.730989999999998</v>
      </c>
      <c r="Y6" s="97">
        <v>26.851994794747839</v>
      </c>
      <c r="Z6" s="97">
        <v>25.174825174825177</v>
      </c>
      <c r="AA6" s="97">
        <v>24.965325936199722</v>
      </c>
      <c r="AB6" s="97">
        <v>21.434830000000002</v>
      </c>
      <c r="AC6" s="97">
        <v>31.002131725155394</v>
      </c>
      <c r="AD6" s="174">
        <v>30.661840000000002</v>
      </c>
      <c r="AE6" s="97">
        <v>39.168777853055737</v>
      </c>
      <c r="AF6" s="97">
        <v>22.994060000000001</v>
      </c>
      <c r="AG6" s="139"/>
      <c r="AH6" s="97">
        <v>46.967383761276892</v>
      </c>
      <c r="AI6" s="97">
        <v>32.022697414327233</v>
      </c>
      <c r="AJ6" s="97">
        <v>36.102179999999997</v>
      </c>
      <c r="AK6" s="55"/>
      <c r="AL6" s="55"/>
      <c r="AM6" s="55"/>
      <c r="AN6" s="55"/>
      <c r="AO6" s="55"/>
    </row>
    <row r="7" spans="1:41">
      <c r="A7" s="3">
        <v>1.3</v>
      </c>
      <c r="B7" s="7" t="s">
        <v>6</v>
      </c>
      <c r="C7" s="141">
        <v>16.011118832522584</v>
      </c>
      <c r="D7" s="97">
        <v>26.183879999999998</v>
      </c>
      <c r="E7" s="97">
        <v>26.533761297008716</v>
      </c>
      <c r="F7" s="97">
        <v>20.897045467253172</v>
      </c>
      <c r="G7" s="98">
        <v>16.321164845099307</v>
      </c>
      <c r="H7" s="97">
        <v>23.750354926869477</v>
      </c>
      <c r="I7" s="98">
        <v>29.049119999999998</v>
      </c>
      <c r="J7" s="97">
        <v>23.727361390687015</v>
      </c>
      <c r="K7" s="98">
        <v>14.301703333333334</v>
      </c>
      <c r="L7" s="97">
        <v>23.008952894611038</v>
      </c>
      <c r="M7" s="97">
        <v>27.241528321700013</v>
      </c>
      <c r="N7" s="97">
        <v>36.865152099265607</v>
      </c>
      <c r="O7" s="97">
        <v>13.01561670575345</v>
      </c>
      <c r="P7" s="314">
        <v>36.979999999999997</v>
      </c>
      <c r="Q7" s="97">
        <v>37.180674148466046</v>
      </c>
      <c r="R7" s="97">
        <v>9.6898982115359686</v>
      </c>
      <c r="S7" s="174">
        <v>8.4953832839128811</v>
      </c>
      <c r="T7" s="174">
        <v>24.877113442515157</v>
      </c>
      <c r="U7" s="98">
        <v>36.172172893529449</v>
      </c>
      <c r="V7" s="98">
        <v>13.555484329213233</v>
      </c>
      <c r="W7" s="97">
        <v>18</v>
      </c>
      <c r="X7" s="98">
        <v>32.128160000000001</v>
      </c>
      <c r="Y7" s="97">
        <v>21.483190745646727</v>
      </c>
      <c r="Z7" s="97">
        <v>27.18881118881119</v>
      </c>
      <c r="AA7" s="97">
        <v>20.970873786407768</v>
      </c>
      <c r="AB7" s="97">
        <v>17.858779999999999</v>
      </c>
      <c r="AC7" s="97">
        <v>31.219734784113403</v>
      </c>
      <c r="AD7" s="174">
        <v>16.899139999999999</v>
      </c>
      <c r="AE7" s="97">
        <v>13.671940217377509</v>
      </c>
      <c r="AF7" s="97">
        <v>20.336210000000001</v>
      </c>
      <c r="AG7" s="139"/>
      <c r="AH7" s="97">
        <v>24.98265093684941</v>
      </c>
      <c r="AI7" s="97">
        <v>12.009144181605688</v>
      </c>
      <c r="AJ7" s="97">
        <v>25.658950000000001</v>
      </c>
      <c r="AK7" s="55"/>
      <c r="AL7" s="55"/>
      <c r="AM7" s="55"/>
      <c r="AN7" s="55"/>
      <c r="AO7" s="55"/>
    </row>
    <row r="8" spans="1:41">
      <c r="A8" s="3">
        <v>1.4</v>
      </c>
      <c r="B8" s="8" t="s">
        <v>7</v>
      </c>
      <c r="C8" s="141">
        <v>11.007644197359276</v>
      </c>
      <c r="D8" s="97">
        <v>0.71406950000000002</v>
      </c>
      <c r="E8" s="147">
        <v>14.743410210118807</v>
      </c>
      <c r="F8" s="97">
        <v>15.083591355146345</v>
      </c>
      <c r="G8" s="98">
        <v>8.7238328592733474</v>
      </c>
      <c r="H8" s="97">
        <v>1.03898978332602</v>
      </c>
      <c r="I8" s="98" t="s">
        <v>355</v>
      </c>
      <c r="J8" s="97">
        <v>10.37714060821574</v>
      </c>
      <c r="K8" s="98">
        <v>9.7404333333333337</v>
      </c>
      <c r="L8" s="97">
        <v>17.332870710928567</v>
      </c>
      <c r="M8" s="97">
        <v>10.925702929511088</v>
      </c>
      <c r="N8" s="97" t="s">
        <v>355</v>
      </c>
      <c r="O8" s="97">
        <v>14.798889788736966</v>
      </c>
      <c r="P8" s="314"/>
      <c r="Q8" s="97">
        <v>19.674847121214164</v>
      </c>
      <c r="R8" s="97">
        <v>3.6906762677409524</v>
      </c>
      <c r="S8" s="174">
        <v>3.0724798933979569</v>
      </c>
      <c r="T8" s="174">
        <v>12.58555978884797</v>
      </c>
      <c r="U8" s="98">
        <v>12.143119662279618</v>
      </c>
      <c r="V8" s="98">
        <v>11.60119212909259</v>
      </c>
      <c r="W8" s="97">
        <v>11</v>
      </c>
      <c r="X8" s="98">
        <v>8.3506839999999993</v>
      </c>
      <c r="Y8" s="97">
        <v>8.8246865646322838</v>
      </c>
      <c r="Z8" s="97">
        <v>9.0629370629370634</v>
      </c>
      <c r="AA8" s="97">
        <v>16.976421636615811</v>
      </c>
      <c r="AB8" s="97">
        <v>8.3775230000000001</v>
      </c>
      <c r="AC8" s="97" t="s">
        <v>355</v>
      </c>
      <c r="AD8" s="174">
        <v>12.142300000000001</v>
      </c>
      <c r="AE8" s="97">
        <v>13.099735796873963</v>
      </c>
      <c r="AF8" s="97">
        <v>13.06377</v>
      </c>
      <c r="AG8" s="139"/>
      <c r="AH8" s="97" t="s">
        <v>355</v>
      </c>
      <c r="AI8" s="97">
        <v>11.429288511562502</v>
      </c>
      <c r="AJ8" s="97">
        <v>13.15171</v>
      </c>
      <c r="AK8" s="55"/>
      <c r="AL8" s="55"/>
      <c r="AM8" s="55"/>
      <c r="AN8" s="55"/>
      <c r="AO8" s="55"/>
    </row>
    <row r="9" spans="1:41">
      <c r="A9" s="3">
        <v>1.5</v>
      </c>
      <c r="B9" s="8" t="s">
        <v>8</v>
      </c>
      <c r="C9" s="141" t="s">
        <v>355</v>
      </c>
      <c r="D9" s="97">
        <v>1.317898</v>
      </c>
      <c r="E9" s="97" t="s">
        <v>355</v>
      </c>
      <c r="F9" s="97">
        <v>1.6200836026022054</v>
      </c>
      <c r="G9" s="147" t="s">
        <v>355</v>
      </c>
      <c r="H9" s="147" t="s">
        <v>355</v>
      </c>
      <c r="I9" s="98" t="s">
        <v>355</v>
      </c>
      <c r="J9" s="97">
        <v>2.0235601186031063</v>
      </c>
      <c r="K9" s="98">
        <v>0.59800066666666674</v>
      </c>
      <c r="L9" s="176" t="s">
        <v>355</v>
      </c>
      <c r="M9" s="97" t="s">
        <v>355</v>
      </c>
      <c r="N9" s="97" t="s">
        <v>355</v>
      </c>
      <c r="O9" s="97">
        <v>2.5060850026540029</v>
      </c>
      <c r="P9" s="97" t="s">
        <v>355</v>
      </c>
      <c r="Q9" s="97" t="s">
        <v>355</v>
      </c>
      <c r="R9" s="97" t="s">
        <v>355</v>
      </c>
      <c r="S9" s="174" t="s">
        <v>355</v>
      </c>
      <c r="T9" s="174" t="s">
        <v>355</v>
      </c>
      <c r="U9" s="98">
        <v>1.354348541556736</v>
      </c>
      <c r="V9" s="98">
        <v>1.1408786776647117</v>
      </c>
      <c r="W9" s="97" t="s">
        <v>355</v>
      </c>
      <c r="X9" s="98" t="s">
        <v>355</v>
      </c>
      <c r="Y9" s="97" t="s">
        <v>355</v>
      </c>
      <c r="Z9" s="97"/>
      <c r="AA9" s="98" t="s">
        <v>355</v>
      </c>
      <c r="AB9" s="97">
        <v>2.5337700000000001</v>
      </c>
      <c r="AC9" s="97" t="s">
        <v>355</v>
      </c>
      <c r="AD9" s="175" t="s">
        <v>355</v>
      </c>
      <c r="AE9" s="97">
        <v>1.7927450356366266</v>
      </c>
      <c r="AF9" s="97">
        <v>2.4186869999999998</v>
      </c>
      <c r="AG9" s="139"/>
      <c r="AH9" s="98" t="s">
        <v>355</v>
      </c>
      <c r="AI9" s="97" t="s">
        <v>355</v>
      </c>
      <c r="AJ9" s="97" t="s">
        <v>355</v>
      </c>
      <c r="AK9" s="55"/>
      <c r="AL9" s="55"/>
      <c r="AM9" s="55"/>
      <c r="AN9" s="55"/>
      <c r="AO9" s="55"/>
    </row>
    <row r="10" spans="1:41">
      <c r="A10" s="3">
        <v>1.6</v>
      </c>
      <c r="B10" s="8" t="s">
        <v>9</v>
      </c>
      <c r="C10" s="141" t="s">
        <v>355</v>
      </c>
      <c r="D10" s="97">
        <v>1.079521</v>
      </c>
      <c r="E10" s="147" t="s">
        <v>355</v>
      </c>
      <c r="F10" s="147" t="s">
        <v>355</v>
      </c>
      <c r="G10" s="147" t="s">
        <v>355</v>
      </c>
      <c r="H10" s="147" t="s">
        <v>355</v>
      </c>
      <c r="I10" s="98">
        <v>2.0874489999999999</v>
      </c>
      <c r="J10" s="97">
        <v>0.34486252021277547</v>
      </c>
      <c r="K10" s="98">
        <v>3.9239116666666667</v>
      </c>
      <c r="L10" s="176" t="s">
        <v>355</v>
      </c>
      <c r="M10" s="97" t="s">
        <v>355</v>
      </c>
      <c r="N10" s="97" t="s">
        <v>355</v>
      </c>
      <c r="O10" s="97">
        <v>3.2247027643166408</v>
      </c>
      <c r="P10" s="97" t="s">
        <v>355</v>
      </c>
      <c r="Q10" s="97" t="s">
        <v>355</v>
      </c>
      <c r="R10" s="97" t="s">
        <v>355</v>
      </c>
      <c r="S10" s="174" t="s">
        <v>355</v>
      </c>
      <c r="T10" s="174" t="s">
        <v>355</v>
      </c>
      <c r="U10" s="98" t="s">
        <v>355</v>
      </c>
      <c r="V10" s="98">
        <v>2.9037746233550226</v>
      </c>
      <c r="W10" s="97" t="s">
        <v>355</v>
      </c>
      <c r="X10" s="98">
        <v>4.4030300000000002</v>
      </c>
      <c r="Y10" s="97" t="s">
        <v>355</v>
      </c>
      <c r="Z10" s="97"/>
      <c r="AA10" s="98" t="s">
        <v>355</v>
      </c>
      <c r="AB10" s="97">
        <v>0.5</v>
      </c>
      <c r="AC10" s="97" t="s">
        <v>355</v>
      </c>
      <c r="AD10" s="175">
        <v>0</v>
      </c>
      <c r="AE10" s="97">
        <v>0.82458002060285729</v>
      </c>
      <c r="AF10" s="97" t="s">
        <v>355</v>
      </c>
      <c r="AG10" s="139"/>
      <c r="AH10" s="98" t="s">
        <v>355</v>
      </c>
      <c r="AI10" s="97" t="s">
        <v>355</v>
      </c>
      <c r="AJ10" s="97">
        <v>12.96292</v>
      </c>
      <c r="AK10" s="55"/>
      <c r="AL10" s="55"/>
      <c r="AM10" s="55"/>
      <c r="AN10" s="55"/>
      <c r="AO10" s="55"/>
    </row>
    <row r="11" spans="1:41">
      <c r="A11" s="4">
        <v>2</v>
      </c>
      <c r="B11" s="9" t="s">
        <v>10</v>
      </c>
      <c r="C11" s="142">
        <v>243.16886726893674</v>
      </c>
      <c r="D11" s="67">
        <v>202</v>
      </c>
      <c r="E11" s="67">
        <v>191.82015613289278</v>
      </c>
      <c r="F11" s="67">
        <v>186</v>
      </c>
      <c r="G11" s="68">
        <v>216.62734139108395</v>
      </c>
      <c r="H11" s="67">
        <v>207.68231072831324</v>
      </c>
      <c r="I11" s="68">
        <v>196.87715589999996</v>
      </c>
      <c r="J11" s="67">
        <v>181.09854971438716</v>
      </c>
      <c r="K11" s="68">
        <v>195.93102700000003</v>
      </c>
      <c r="L11" s="67">
        <v>180.20115534911244</v>
      </c>
      <c r="M11" s="67">
        <v>229.15895598637951</v>
      </c>
      <c r="N11" s="67">
        <v>212.5575122468266</v>
      </c>
      <c r="O11" s="67">
        <v>219.0387454375628</v>
      </c>
      <c r="P11" s="67">
        <v>132.01697748952895</v>
      </c>
      <c r="Q11" s="67">
        <v>131.70642802559914</v>
      </c>
      <c r="R11" s="67">
        <v>196.07454389135427</v>
      </c>
      <c r="S11" s="67">
        <v>224.47132506809609</v>
      </c>
      <c r="T11" s="67">
        <v>179.15560398654182</v>
      </c>
      <c r="U11" s="68">
        <v>269.81740043683862</v>
      </c>
      <c r="V11" s="68">
        <v>185.56138244143753</v>
      </c>
      <c r="W11" s="67">
        <v>204</v>
      </c>
      <c r="X11" s="68">
        <v>195.98424800000001</v>
      </c>
      <c r="Y11" s="67">
        <v>225.9186996627173</v>
      </c>
      <c r="Z11" s="67">
        <v>222.54545454545453</v>
      </c>
      <c r="AA11" s="68">
        <v>230.67961165048544</v>
      </c>
      <c r="AB11" s="67">
        <v>216.72910549999997</v>
      </c>
      <c r="AC11" s="67">
        <v>196.499173777816</v>
      </c>
      <c r="AD11" s="68">
        <v>186.08949200000004</v>
      </c>
      <c r="AE11" s="67">
        <v>194.52788505857268</v>
      </c>
      <c r="AF11" s="67">
        <v>195.69007499999998</v>
      </c>
      <c r="AG11" s="139"/>
      <c r="AH11" s="68">
        <v>163.88619014573212</v>
      </c>
      <c r="AI11" s="67">
        <v>191.14614411902261</v>
      </c>
      <c r="AJ11" s="67">
        <v>182.2847917</v>
      </c>
      <c r="AK11" s="55"/>
      <c r="AL11" s="55"/>
      <c r="AM11" s="55"/>
      <c r="AN11" s="55"/>
      <c r="AO11" s="55"/>
    </row>
    <row r="12" spans="1:41">
      <c r="A12" s="3">
        <v>2.1</v>
      </c>
      <c r="B12" s="7" t="s">
        <v>11</v>
      </c>
      <c r="C12" s="141">
        <v>132.09173036831132</v>
      </c>
      <c r="D12" s="97">
        <v>124.59176206525849</v>
      </c>
      <c r="E12" s="97">
        <v>120.53960311565456</v>
      </c>
      <c r="F12" s="97">
        <v>114.68344777840595</v>
      </c>
      <c r="G12" s="98">
        <v>127.55955140937537</v>
      </c>
      <c r="H12" s="97">
        <v>120.66609002002623</v>
      </c>
      <c r="I12" s="98">
        <v>109.4122</v>
      </c>
      <c r="J12" s="97">
        <v>128.50020753153993</v>
      </c>
      <c r="K12" s="98">
        <v>109.35420000000001</v>
      </c>
      <c r="L12" s="97">
        <v>124.52283553974084</v>
      </c>
      <c r="M12" s="97">
        <v>149.95613874609404</v>
      </c>
      <c r="N12" s="97">
        <v>92.19470524997628</v>
      </c>
      <c r="O12" s="97">
        <v>134.71427265092865</v>
      </c>
      <c r="P12" s="97">
        <v>80.370472535380202</v>
      </c>
      <c r="Q12" s="97">
        <v>76.162790481758975</v>
      </c>
      <c r="R12" s="97">
        <v>129.98320871142414</v>
      </c>
      <c r="S12" s="174">
        <v>154.41828732696882</v>
      </c>
      <c r="T12" s="174">
        <v>107.93013211584199</v>
      </c>
      <c r="U12" s="98">
        <v>188.99941496848945</v>
      </c>
      <c r="V12" s="98">
        <v>104.93934061698035</v>
      </c>
      <c r="W12" s="97">
        <v>110.00000000000001</v>
      </c>
      <c r="X12" s="98">
        <v>82.886830000000003</v>
      </c>
      <c r="Y12" s="97">
        <v>135.30741531307629</v>
      </c>
      <c r="Z12" s="97">
        <v>161.11888111888112</v>
      </c>
      <c r="AA12" s="98">
        <v>165.76976421636616</v>
      </c>
      <c r="AB12" s="97">
        <v>115.8587</v>
      </c>
      <c r="AC12" s="97">
        <v>107.15987953726221</v>
      </c>
      <c r="AD12" s="175">
        <v>123.8981</v>
      </c>
      <c r="AE12" s="97">
        <v>103.6219686563652</v>
      </c>
      <c r="AF12" s="97">
        <v>100.51690000000001</v>
      </c>
      <c r="AG12" s="139"/>
      <c r="AH12" s="98">
        <v>102.92852185981958</v>
      </c>
      <c r="AI12" s="97">
        <v>148.40091167636444</v>
      </c>
      <c r="AJ12" s="97">
        <v>130.30510000000001</v>
      </c>
      <c r="AK12" s="55"/>
      <c r="AL12" s="55"/>
      <c r="AM12" s="55"/>
      <c r="AN12" s="55"/>
      <c r="AO12" s="55"/>
    </row>
    <row r="13" spans="1:41">
      <c r="A13" s="3">
        <v>2.2000000000000002</v>
      </c>
      <c r="B13" s="7" t="s">
        <v>12</v>
      </c>
      <c r="C13" s="141">
        <v>29.020152883947183</v>
      </c>
      <c r="D13" s="97">
        <v>20.732446111990583</v>
      </c>
      <c r="E13" s="97">
        <v>28.595905636097093</v>
      </c>
      <c r="F13" s="97">
        <v>24.095447924296373</v>
      </c>
      <c r="G13" s="98">
        <v>26.030902859860817</v>
      </c>
      <c r="H13" s="97">
        <v>23.959772801974655</v>
      </c>
      <c r="I13" s="98">
        <v>26.156199999999998</v>
      </c>
      <c r="J13" s="97">
        <v>22.105101295604548</v>
      </c>
      <c r="K13" s="98">
        <v>32.090466666666671</v>
      </c>
      <c r="L13" s="97">
        <v>16.354266998800973</v>
      </c>
      <c r="M13" s="97">
        <v>19.211990696384206</v>
      </c>
      <c r="N13" s="97">
        <v>27.959521592139421</v>
      </c>
      <c r="O13" s="97">
        <v>27.742728221016407</v>
      </c>
      <c r="P13" s="97">
        <v>24.928907504105393</v>
      </c>
      <c r="Q13" s="97">
        <v>13.27159646951012</v>
      </c>
      <c r="R13" s="97">
        <v>15.851147895986966</v>
      </c>
      <c r="S13" s="174">
        <v>17.276902280156335</v>
      </c>
      <c r="T13" s="174">
        <v>23.030768700502957</v>
      </c>
      <c r="U13" s="98">
        <v>14.41102474646928</v>
      </c>
      <c r="V13" s="98">
        <v>28.202490621798834</v>
      </c>
      <c r="W13" s="97">
        <v>24</v>
      </c>
      <c r="X13" s="98">
        <v>20.440919999999998</v>
      </c>
      <c r="Y13" s="97">
        <v>25.022829794997886</v>
      </c>
      <c r="Z13" s="97">
        <v>15.104895104895105</v>
      </c>
      <c r="AA13" s="98">
        <v>17.975034674063799</v>
      </c>
      <c r="AB13" s="97">
        <v>25.443760000000001</v>
      </c>
      <c r="AC13" s="97">
        <v>23.455743314803502</v>
      </c>
      <c r="AD13" s="175">
        <v>13.95561</v>
      </c>
      <c r="AE13" s="97">
        <v>29.412386202766559</v>
      </c>
      <c r="AF13" s="97">
        <v>21.84308</v>
      </c>
      <c r="AG13" s="139"/>
      <c r="AH13" s="98">
        <v>19.986120749479529</v>
      </c>
      <c r="AI13" s="97">
        <v>11.568416441556378</v>
      </c>
      <c r="AJ13" s="97">
        <v>9.4800880000000003</v>
      </c>
      <c r="AK13" s="55"/>
      <c r="AL13" s="55"/>
      <c r="AM13" s="55"/>
      <c r="AN13" s="55"/>
      <c r="AO13" s="55"/>
    </row>
    <row r="14" spans="1:41">
      <c r="A14" s="3">
        <v>2.2999999999999998</v>
      </c>
      <c r="B14" s="10" t="s">
        <v>13</v>
      </c>
      <c r="C14" s="141">
        <v>44.53092425295344</v>
      </c>
      <c r="D14" s="97">
        <v>33.88775526253324</v>
      </c>
      <c r="E14" s="97">
        <v>22</v>
      </c>
      <c r="F14" s="97">
        <v>29</v>
      </c>
      <c r="G14" s="98">
        <v>28.495650686690823</v>
      </c>
      <c r="H14" s="97">
        <v>27.928427598072435</v>
      </c>
      <c r="I14" s="98">
        <f>I15+I16</f>
        <v>22.939862899999998</v>
      </c>
      <c r="J14" s="97">
        <v>22.116559396276116</v>
      </c>
      <c r="K14" s="98">
        <v>18.901665333333334</v>
      </c>
      <c r="L14" s="97">
        <v>19</v>
      </c>
      <c r="M14" s="97">
        <v>33</v>
      </c>
      <c r="N14" s="97">
        <v>61.517909217388883</v>
      </c>
      <c r="O14" s="97">
        <v>26.621509337390592</v>
      </c>
      <c r="P14" s="97" t="s">
        <v>355</v>
      </c>
      <c r="Q14" s="97">
        <v>27.695620733488894</v>
      </c>
      <c r="R14" s="97">
        <v>15</v>
      </c>
      <c r="S14" s="174">
        <v>19</v>
      </c>
      <c r="T14" s="174">
        <v>20</v>
      </c>
      <c r="U14" s="98">
        <v>40.787885886394058</v>
      </c>
      <c r="V14" s="98">
        <v>21.573036181474887</v>
      </c>
      <c r="W14" s="97">
        <v>30</v>
      </c>
      <c r="X14" s="98">
        <v>23</v>
      </c>
      <c r="Y14" s="97">
        <v>38</v>
      </c>
      <c r="Z14" s="97">
        <v>17.118881118881117</v>
      </c>
      <c r="AA14" s="98">
        <v>20.970873786407768</v>
      </c>
      <c r="AB14" s="97">
        <v>35</v>
      </c>
      <c r="AC14" s="97">
        <v>32.536489508994187</v>
      </c>
      <c r="AD14" s="175">
        <v>28.504801</v>
      </c>
      <c r="AE14" s="97">
        <v>32.05350676738788</v>
      </c>
      <c r="AF14" s="97">
        <v>31.508849999999999</v>
      </c>
      <c r="AG14" s="139"/>
      <c r="AH14" s="98">
        <v>22.984038861901457</v>
      </c>
      <c r="AI14" s="97">
        <v>21.451138074992837</v>
      </c>
      <c r="AJ14" s="97">
        <v>17.751244999999997</v>
      </c>
      <c r="AK14" s="55"/>
      <c r="AL14" s="55"/>
      <c r="AM14" s="55"/>
      <c r="AN14" s="55"/>
      <c r="AO14" s="55"/>
    </row>
    <row r="15" spans="1:41">
      <c r="A15" s="3" t="s">
        <v>0</v>
      </c>
      <c r="B15" s="10" t="s">
        <v>14</v>
      </c>
      <c r="C15" s="141" t="s">
        <v>355</v>
      </c>
      <c r="D15" s="97">
        <v>32.735221350342307</v>
      </c>
      <c r="E15" s="97">
        <v>21.892779274580693</v>
      </c>
      <c r="F15" s="97">
        <v>27.601648240413706</v>
      </c>
      <c r="G15" s="147" t="s">
        <v>355</v>
      </c>
      <c r="H15" s="97">
        <v>27.536424657854379</v>
      </c>
      <c r="I15" s="98">
        <v>22.134709999999998</v>
      </c>
      <c r="J15" s="97">
        <v>21.187871241844675</v>
      </c>
      <c r="K15" s="98">
        <v>17.960899999999999</v>
      </c>
      <c r="L15" s="97">
        <v>19.328142140262639</v>
      </c>
      <c r="M15" s="97">
        <v>32.744937804741149</v>
      </c>
      <c r="N15" s="97" t="s">
        <v>355</v>
      </c>
      <c r="O15" s="97">
        <v>24.566652258315219</v>
      </c>
      <c r="P15" s="97">
        <v>19.410414783106074</v>
      </c>
      <c r="Q15" s="97" t="s">
        <v>355</v>
      </c>
      <c r="R15" s="97">
        <v>15</v>
      </c>
      <c r="S15" s="174">
        <v>19.435560132617375</v>
      </c>
      <c r="T15" s="174">
        <v>20.08254389941909</v>
      </c>
      <c r="U15" s="98">
        <v>34.62295776893211</v>
      </c>
      <c r="V15" s="98">
        <v>21.21219969233076</v>
      </c>
      <c r="W15" s="97">
        <v>30</v>
      </c>
      <c r="X15" s="98">
        <v>23.27684</v>
      </c>
      <c r="Y15" s="97">
        <v>38.300014552299288</v>
      </c>
      <c r="Z15" s="97"/>
      <c r="AA15" s="98">
        <v>21</v>
      </c>
      <c r="AB15" s="97">
        <v>32.346319999999999</v>
      </c>
      <c r="AC15" s="97">
        <v>25.369484379315598</v>
      </c>
      <c r="AD15" s="175">
        <v>26.312000000000001</v>
      </c>
      <c r="AE15" s="97">
        <v>25.960302397205588</v>
      </c>
      <c r="AF15" s="97">
        <v>29.075669999999999</v>
      </c>
      <c r="AG15" s="139"/>
      <c r="AH15" s="98" t="s">
        <v>355</v>
      </c>
      <c r="AI15" s="97" t="s">
        <v>355</v>
      </c>
      <c r="AJ15" s="97">
        <v>16.836929999999999</v>
      </c>
      <c r="AK15" s="55"/>
      <c r="AL15" s="55"/>
      <c r="AM15" s="55"/>
      <c r="AN15" s="55"/>
      <c r="AO15" s="55"/>
    </row>
    <row r="16" spans="1:41">
      <c r="A16" s="3" t="s">
        <v>1</v>
      </c>
      <c r="B16" s="10" t="s">
        <v>15</v>
      </c>
      <c r="C16" s="141" t="s">
        <v>355</v>
      </c>
      <c r="D16" s="97">
        <v>1.1525339121909388</v>
      </c>
      <c r="E16" s="147" t="s">
        <v>355</v>
      </c>
      <c r="F16" s="97">
        <v>1.3372793193151422</v>
      </c>
      <c r="G16" s="147" t="s">
        <v>355</v>
      </c>
      <c r="H16" s="97" t="s">
        <v>355</v>
      </c>
      <c r="I16" s="98">
        <v>0.80515289999999995</v>
      </c>
      <c r="J16" s="97">
        <v>0.92868815443144448</v>
      </c>
      <c r="K16" s="98">
        <v>0.94076533333333334</v>
      </c>
      <c r="L16" s="97" t="s">
        <v>355</v>
      </c>
      <c r="M16" s="97" t="s">
        <v>355</v>
      </c>
      <c r="N16" s="97" t="s">
        <v>355</v>
      </c>
      <c r="O16" s="97">
        <v>2.054866090157268</v>
      </c>
      <c r="P16" s="314">
        <v>3.7570000000000001</v>
      </c>
      <c r="Q16" s="97" t="s">
        <v>355</v>
      </c>
      <c r="R16" s="97" t="s">
        <v>355</v>
      </c>
      <c r="S16" s="174" t="s">
        <v>355</v>
      </c>
      <c r="T16" s="174" t="s">
        <v>355</v>
      </c>
      <c r="U16" s="98">
        <v>6.164928117461951</v>
      </c>
      <c r="V16" s="98">
        <v>0.36083648914412991</v>
      </c>
      <c r="W16" s="97" t="s">
        <v>355</v>
      </c>
      <c r="X16" s="98">
        <v>0</v>
      </c>
      <c r="Y16" s="97" t="s">
        <v>355</v>
      </c>
      <c r="Z16" s="97"/>
      <c r="AA16" s="98" t="s">
        <v>355</v>
      </c>
      <c r="AB16" s="97">
        <v>2.7745519999999999</v>
      </c>
      <c r="AC16" s="97">
        <v>7.1670051296785902</v>
      </c>
      <c r="AD16" s="175">
        <v>2.1928010000000002</v>
      </c>
      <c r="AE16" s="97">
        <v>6.0055039935301062</v>
      </c>
      <c r="AF16" s="97">
        <v>2.43161</v>
      </c>
      <c r="AG16" s="139"/>
      <c r="AH16" s="98" t="s">
        <v>355</v>
      </c>
      <c r="AI16" s="97" t="s">
        <v>355</v>
      </c>
      <c r="AJ16" s="97">
        <v>0.91431499999999999</v>
      </c>
      <c r="AK16" s="55"/>
      <c r="AL16" s="55"/>
      <c r="AM16" s="55"/>
      <c r="AN16" s="55"/>
      <c r="AO16" s="55"/>
    </row>
    <row r="17" spans="1:41">
      <c r="A17" s="3">
        <v>2.4</v>
      </c>
      <c r="B17" s="10" t="s">
        <v>16</v>
      </c>
      <c r="C17" s="141" t="s">
        <v>355</v>
      </c>
      <c r="D17" s="97">
        <v>0.78990107404032073</v>
      </c>
      <c r="E17" s="147">
        <v>3.5048339513958426</v>
      </c>
      <c r="F17" s="97">
        <v>4.3925418636955014</v>
      </c>
      <c r="G17" s="98">
        <v>9.8399139169451768</v>
      </c>
      <c r="H17" s="97">
        <v>10.168367392005671</v>
      </c>
      <c r="I17" s="98">
        <v>3.1949649999999998</v>
      </c>
      <c r="J17" s="97">
        <v>1.9716921155630656</v>
      </c>
      <c r="K17" s="98">
        <v>6.352783333333333</v>
      </c>
      <c r="L17" s="97">
        <v>7.126743070157822</v>
      </c>
      <c r="M17" s="97">
        <v>8.8498925036295404</v>
      </c>
      <c r="N17" s="97" t="s">
        <v>355</v>
      </c>
      <c r="O17" s="97">
        <v>6.6223061631664057</v>
      </c>
      <c r="P17" s="314"/>
      <c r="Q17" s="97">
        <v>0.99224108046153381</v>
      </c>
      <c r="R17" s="97">
        <v>11.298587937506312</v>
      </c>
      <c r="S17" s="174">
        <v>13.286608711649585</v>
      </c>
      <c r="T17" s="174">
        <v>3.323088588934934</v>
      </c>
      <c r="U17" s="98">
        <v>13.395587293524102</v>
      </c>
      <c r="V17" s="98">
        <v>6.7281695821480456</v>
      </c>
      <c r="W17" s="97">
        <v>8</v>
      </c>
      <c r="X17" s="98">
        <v>0</v>
      </c>
      <c r="Y17" s="97">
        <v>8.7045961008331201</v>
      </c>
      <c r="Z17" s="97">
        <v>7.0489510489510492</v>
      </c>
      <c r="AA17" s="97">
        <v>6.9902912621359219</v>
      </c>
      <c r="AB17" s="97">
        <v>5.6682269999999999</v>
      </c>
      <c r="AC17" s="97" t="s">
        <v>355</v>
      </c>
      <c r="AD17" s="174">
        <v>1.635562</v>
      </c>
      <c r="AE17" s="97">
        <v>6.5941895188265658</v>
      </c>
      <c r="AF17" s="97">
        <v>3.3363779999999998</v>
      </c>
      <c r="AG17" s="139"/>
      <c r="AH17" s="97">
        <v>1.9986120749479528</v>
      </c>
      <c r="AI17" s="97">
        <v>1.1764475435982551</v>
      </c>
      <c r="AJ17" s="97">
        <v>0.63028169999999994</v>
      </c>
      <c r="AK17" s="55"/>
      <c r="AL17" s="55"/>
      <c r="AM17" s="55"/>
      <c r="AN17" s="55"/>
      <c r="AO17" s="55"/>
    </row>
    <row r="18" spans="1:41">
      <c r="A18" s="3">
        <v>2.5</v>
      </c>
      <c r="B18" s="10" t="s">
        <v>17</v>
      </c>
      <c r="C18" s="141">
        <v>5.5038220986796382</v>
      </c>
      <c r="D18" s="97">
        <v>3.8356070986882957</v>
      </c>
      <c r="E18" s="97">
        <v>2.7075509573291083</v>
      </c>
      <c r="F18" s="97">
        <v>3</v>
      </c>
      <c r="G18" s="98">
        <v>2.6782481149332913</v>
      </c>
      <c r="H18" s="97">
        <v>2.0108212520005453</v>
      </c>
      <c r="I18" s="98">
        <v>3.587208</v>
      </c>
      <c r="J18" s="147" t="s">
        <v>355</v>
      </c>
      <c r="K18" s="98">
        <v>6.0297233333333331</v>
      </c>
      <c r="L18" s="97">
        <v>0</v>
      </c>
      <c r="M18" s="97">
        <v>0.57585100647247756</v>
      </c>
      <c r="N18" s="97">
        <v>7.9908834550364194</v>
      </c>
      <c r="O18" s="97">
        <v>2.558667669222674</v>
      </c>
      <c r="P18" s="97">
        <v>3.5501826669372845</v>
      </c>
      <c r="Q18" s="97">
        <v>0.76845919529151818</v>
      </c>
      <c r="R18" s="97">
        <v>0</v>
      </c>
      <c r="S18" s="174">
        <v>0</v>
      </c>
      <c r="T18" s="174">
        <v>2.6565438835111053</v>
      </c>
      <c r="U18" s="98">
        <v>2.2795779696312821</v>
      </c>
      <c r="V18" s="98">
        <v>5.0326878941789124</v>
      </c>
      <c r="W18" s="97">
        <v>5</v>
      </c>
      <c r="X18" s="98">
        <v>6.1876379999999997</v>
      </c>
      <c r="Y18" s="97">
        <v>0.58060901870741333</v>
      </c>
      <c r="Z18" s="97">
        <v>2.013986013986016</v>
      </c>
      <c r="AA18" s="97">
        <v>0.9986130374479889</v>
      </c>
      <c r="AB18" s="97">
        <v>0.88865649999999996</v>
      </c>
      <c r="AC18" s="97" t="s">
        <v>355</v>
      </c>
      <c r="AD18" s="174">
        <v>2.9435180000000001</v>
      </c>
      <c r="AE18" s="97">
        <v>3</v>
      </c>
      <c r="AF18" s="97">
        <v>8.3165119999999995</v>
      </c>
      <c r="AG18" s="139"/>
      <c r="AH18" s="97">
        <v>0.99930603747397639</v>
      </c>
      <c r="AI18" s="97">
        <v>0.25789098030651336</v>
      </c>
      <c r="AJ18" s="97">
        <v>1.5754950000000001</v>
      </c>
      <c r="AK18" s="55"/>
      <c r="AL18" s="55"/>
      <c r="AM18" s="55"/>
      <c r="AN18" s="55"/>
      <c r="AO18" s="55"/>
    </row>
    <row r="19" spans="1:41">
      <c r="A19" s="3">
        <v>2.6</v>
      </c>
      <c r="B19" s="8" t="s">
        <v>18</v>
      </c>
      <c r="C19" s="141">
        <v>32.022237665045168</v>
      </c>
      <c r="D19" s="97">
        <v>16.726628537542545</v>
      </c>
      <c r="E19" s="97">
        <v>14.579483197835446</v>
      </c>
      <c r="F19" s="97">
        <v>10.393487460172024</v>
      </c>
      <c r="G19" s="98">
        <v>22.023074403278443</v>
      </c>
      <c r="H19" s="97">
        <v>22.948831664233687</v>
      </c>
      <c r="I19" s="98">
        <v>21.387869999999999</v>
      </c>
      <c r="J19" s="97">
        <v>5.5820863271722816</v>
      </c>
      <c r="K19" s="98">
        <v>20.281416666666665</v>
      </c>
      <c r="L19" s="97">
        <v>12.869167600150183</v>
      </c>
      <c r="M19" s="97">
        <v>17.820145229058152</v>
      </c>
      <c r="N19" s="97">
        <v>22.894492732285595</v>
      </c>
      <c r="O19" s="97">
        <v>20.519915550318132</v>
      </c>
      <c r="P19" s="97" t="s">
        <v>46</v>
      </c>
      <c r="Q19" s="97">
        <v>12.81572006508809</v>
      </c>
      <c r="R19" s="97">
        <v>24.190282168466112</v>
      </c>
      <c r="S19" s="174">
        <v>20.053966616703921</v>
      </c>
      <c r="T19" s="174">
        <v>22.132526798331785</v>
      </c>
      <c r="U19" s="98">
        <v>9.9439095723305009</v>
      </c>
      <c r="V19" s="98">
        <v>18.341444332211395</v>
      </c>
      <c r="W19" s="97">
        <v>28</v>
      </c>
      <c r="X19" s="98">
        <v>23.620830000000002</v>
      </c>
      <c r="Y19" s="97">
        <v>18.003234882803294</v>
      </c>
      <c r="Z19" s="97">
        <v>20.13986013986014</v>
      </c>
      <c r="AA19" s="97">
        <v>17.975034674063799</v>
      </c>
      <c r="AB19" s="97">
        <v>21.72777</v>
      </c>
      <c r="AC19" s="97">
        <v>26.235436490442797</v>
      </c>
      <c r="AD19" s="174">
        <v>12.268649999999999</v>
      </c>
      <c r="AE19" s="97">
        <v>20.385953553717655</v>
      </c>
      <c r="AF19" s="97">
        <v>26.7257</v>
      </c>
      <c r="AG19" s="139"/>
      <c r="AH19" s="97">
        <v>14.989590562109647</v>
      </c>
      <c r="AI19" s="97">
        <v>8.2913394022041889</v>
      </c>
      <c r="AJ19" s="97">
        <v>9.2822820000000004</v>
      </c>
      <c r="AK19" s="55"/>
      <c r="AL19" s="55"/>
      <c r="AM19" s="55"/>
      <c r="AN19" s="55"/>
      <c r="AO19" s="55"/>
    </row>
    <row r="20" spans="1:41">
      <c r="A20" s="3">
        <v>2.7</v>
      </c>
      <c r="B20" s="8" t="s">
        <v>19</v>
      </c>
      <c r="C20" s="141" t="s">
        <v>355</v>
      </c>
      <c r="D20" s="97">
        <v>1.7793482171824939</v>
      </c>
      <c r="E20" s="147" t="s">
        <v>355</v>
      </c>
      <c r="F20" s="97" t="s">
        <v>355</v>
      </c>
      <c r="G20" s="147" t="s">
        <v>355</v>
      </c>
      <c r="H20" s="97" t="s">
        <v>355</v>
      </c>
      <c r="I20" s="98">
        <v>10.19885</v>
      </c>
      <c r="J20" s="97">
        <v>0.82290304823126192</v>
      </c>
      <c r="K20" s="98">
        <v>2.9207716666666665</v>
      </c>
      <c r="L20" s="97" t="s">
        <v>355</v>
      </c>
      <c r="M20" s="97" t="s">
        <v>355</v>
      </c>
      <c r="N20" s="97" t="s">
        <v>355</v>
      </c>
      <c r="O20" s="97">
        <v>0.25934584551994472</v>
      </c>
      <c r="P20" s="139" t="s">
        <v>355</v>
      </c>
      <c r="Q20" s="97" t="s">
        <v>355</v>
      </c>
      <c r="R20" s="97" t="s">
        <v>355</v>
      </c>
      <c r="S20" s="174" t="s">
        <v>355</v>
      </c>
      <c r="T20" s="174" t="s">
        <v>355</v>
      </c>
      <c r="U20" s="98" t="s">
        <v>355</v>
      </c>
      <c r="V20" s="98">
        <v>0.74421321264513463</v>
      </c>
      <c r="W20" s="97" t="s">
        <v>355</v>
      </c>
      <c r="X20" s="98">
        <v>39.571190000000001</v>
      </c>
      <c r="Y20" s="97" t="s">
        <v>355</v>
      </c>
      <c r="Z20" s="97"/>
      <c r="AA20" s="98" t="s">
        <v>355</v>
      </c>
      <c r="AB20" s="97">
        <v>12.02112</v>
      </c>
      <c r="AC20" s="97">
        <v>7.1116249263136702</v>
      </c>
      <c r="AD20" s="175">
        <v>2.883251</v>
      </c>
      <c r="AE20" s="97" t="s">
        <v>355</v>
      </c>
      <c r="AF20" s="97">
        <v>3.4426549999999998</v>
      </c>
      <c r="AG20" s="139"/>
      <c r="AH20" s="98" t="s">
        <v>355</v>
      </c>
      <c r="AI20" s="97" t="s">
        <v>355</v>
      </c>
      <c r="AJ20" s="97">
        <v>13.260300000000001</v>
      </c>
      <c r="AK20" s="55"/>
      <c r="AL20" s="55"/>
      <c r="AM20" s="55"/>
      <c r="AN20" s="55"/>
      <c r="AO20" s="55"/>
    </row>
    <row r="21" spans="1:41">
      <c r="A21" s="4">
        <v>3</v>
      </c>
      <c r="B21" s="9" t="s">
        <v>20</v>
      </c>
      <c r="C21" s="142">
        <v>657.45656706045872</v>
      </c>
      <c r="D21" s="67">
        <v>632</v>
      </c>
      <c r="E21" s="67">
        <v>664.04635084985557</v>
      </c>
      <c r="F21" s="67">
        <v>636.57739181561203</v>
      </c>
      <c r="G21" s="68">
        <v>659.35929496339804</v>
      </c>
      <c r="H21" s="67">
        <v>662.67314489379692</v>
      </c>
      <c r="I21" s="68">
        <v>640.48988999999995</v>
      </c>
      <c r="J21" s="67">
        <v>752.24654409000573</v>
      </c>
      <c r="K21" s="68">
        <v>648.02253333333329</v>
      </c>
      <c r="L21" s="67">
        <v>684.60355546827157</v>
      </c>
      <c r="M21" s="67">
        <v>683.13915221000184</v>
      </c>
      <c r="N21" s="67">
        <v>615.70712220395706</v>
      </c>
      <c r="O21" s="67">
        <v>707.80821800252124</v>
      </c>
      <c r="P21" s="67">
        <v>620.03811631640122</v>
      </c>
      <c r="Q21" s="67">
        <v>677.84742107559794</v>
      </c>
      <c r="R21" s="67">
        <v>641.29620771174177</v>
      </c>
      <c r="S21" s="67">
        <v>645.5386495136155</v>
      </c>
      <c r="T21" s="67">
        <v>685.66823095217273</v>
      </c>
      <c r="U21" s="68">
        <v>612.40674166150495</v>
      </c>
      <c r="V21" s="68">
        <v>681.59062001420568</v>
      </c>
      <c r="W21" s="67">
        <v>648</v>
      </c>
      <c r="X21" s="68">
        <v>627.27292999999997</v>
      </c>
      <c r="Y21" s="67">
        <v>657.118824153643</v>
      </c>
      <c r="Z21" s="67">
        <v>675.69230769230774</v>
      </c>
      <c r="AA21" s="68">
        <v>628.12760055478498</v>
      </c>
      <c r="AB21" s="67">
        <v>691.79238999999995</v>
      </c>
      <c r="AC21" s="67">
        <v>622.4695254203599</v>
      </c>
      <c r="AD21" s="68">
        <v>681.7966899999999</v>
      </c>
      <c r="AE21" s="67">
        <v>645.20437434277028</v>
      </c>
      <c r="AF21" s="67">
        <v>648.13774999999998</v>
      </c>
      <c r="AG21" s="139"/>
      <c r="AH21" s="68">
        <v>693.51839000693963</v>
      </c>
      <c r="AI21" s="67">
        <v>687.48991476704919</v>
      </c>
      <c r="AJ21" s="67">
        <v>695.07884000000001</v>
      </c>
      <c r="AK21" s="55"/>
      <c r="AL21" s="55"/>
      <c r="AM21" s="55"/>
      <c r="AN21" s="55"/>
      <c r="AO21" s="55"/>
    </row>
    <row r="22" spans="1:41">
      <c r="A22" s="3">
        <v>3.1</v>
      </c>
      <c r="B22" s="7" t="s">
        <v>21</v>
      </c>
      <c r="C22" s="141">
        <v>512.35580264072269</v>
      </c>
      <c r="D22" s="97">
        <v>498.29162266732834</v>
      </c>
      <c r="E22" s="97">
        <v>512.86023944507031</v>
      </c>
      <c r="F22" s="97">
        <v>520</v>
      </c>
      <c r="G22" s="98">
        <v>488.60752360280503</v>
      </c>
      <c r="H22" s="97">
        <v>530.01527932441195</v>
      </c>
      <c r="I22" s="98">
        <v>508.2611</v>
      </c>
      <c r="J22" s="97">
        <v>512.97463006601299</v>
      </c>
      <c r="K22" s="98">
        <v>498.38150000000002</v>
      </c>
      <c r="L22" s="97">
        <v>500.03293481623052</v>
      </c>
      <c r="M22" s="97">
        <v>505.89669795063986</v>
      </c>
      <c r="N22" s="97">
        <v>496.71457114227815</v>
      </c>
      <c r="O22" s="97">
        <v>513.32088598242979</v>
      </c>
      <c r="P22" s="97">
        <v>442.02093750576597</v>
      </c>
      <c r="Q22" s="97">
        <v>471.35074889140753</v>
      </c>
      <c r="R22" s="97">
        <v>512.28976055896999</v>
      </c>
      <c r="S22" s="174">
        <v>503.06893841806334</v>
      </c>
      <c r="T22" s="174">
        <v>518.17335730136892</v>
      </c>
      <c r="U22" s="98">
        <v>479.18780153289742</v>
      </c>
      <c r="V22" s="98">
        <v>502.77631874819303</v>
      </c>
      <c r="W22" s="97">
        <v>526</v>
      </c>
      <c r="X22" s="98">
        <v>492.12389999999999</v>
      </c>
      <c r="Y22" s="97">
        <v>508.94066489793613</v>
      </c>
      <c r="Z22" s="97">
        <v>505.51048951048955</v>
      </c>
      <c r="AA22" s="98">
        <v>501.30374479889042</v>
      </c>
      <c r="AB22" s="97">
        <v>515.66189999999995</v>
      </c>
      <c r="AC22" s="97">
        <v>482.70098676994348</v>
      </c>
      <c r="AD22" s="175">
        <v>514.58169999999996</v>
      </c>
      <c r="AE22" s="97">
        <v>508.11057904086522</v>
      </c>
      <c r="AF22" s="97">
        <v>527.71379999999999</v>
      </c>
      <c r="AG22" s="139"/>
      <c r="AH22" s="98">
        <v>541.62387231089519</v>
      </c>
      <c r="AI22" s="97">
        <v>528.14137472816958</v>
      </c>
      <c r="AJ22" s="97">
        <v>553.14170000000001</v>
      </c>
      <c r="AK22" s="55"/>
      <c r="AL22" s="55"/>
      <c r="AM22" s="55"/>
      <c r="AN22" s="55"/>
      <c r="AO22" s="55"/>
    </row>
    <row r="23" spans="1:41">
      <c r="A23" s="3">
        <v>3.2</v>
      </c>
      <c r="B23" s="8" t="s">
        <v>22</v>
      </c>
      <c r="C23" s="141">
        <v>89.06184850590688</v>
      </c>
      <c r="D23" s="97">
        <v>78.83640556233911</v>
      </c>
      <c r="E23" s="97">
        <v>98.516408364348706</v>
      </c>
      <c r="F23" s="97">
        <v>64.819712591585883</v>
      </c>
      <c r="G23" s="98">
        <v>119.15340996707874</v>
      </c>
      <c r="H23" s="97">
        <v>78.996206958996609</v>
      </c>
      <c r="I23" s="98">
        <v>80.645830000000004</v>
      </c>
      <c r="J23" s="97">
        <v>132.75710778104158</v>
      </c>
      <c r="K23" s="98">
        <v>94.963149999999999</v>
      </c>
      <c r="L23" s="97">
        <v>127.53410855795852</v>
      </c>
      <c r="M23" s="97">
        <v>101.12999975600407</v>
      </c>
      <c r="N23" s="97">
        <v>76.424374351943527</v>
      </c>
      <c r="O23" s="97">
        <v>126.97485465501927</v>
      </c>
      <c r="P23" s="97">
        <v>93.454217945642753</v>
      </c>
      <c r="Q23" s="97">
        <v>116.9425415210389</v>
      </c>
      <c r="R23" s="97">
        <v>88.867320953693778</v>
      </c>
      <c r="S23" s="174">
        <v>88.205404975788554</v>
      </c>
      <c r="T23" s="174">
        <v>112.22232739169974</v>
      </c>
      <c r="U23" s="98">
        <v>75.815602332041024</v>
      </c>
      <c r="V23" s="98">
        <v>114.30819035517595</v>
      </c>
      <c r="W23" s="97">
        <v>80</v>
      </c>
      <c r="X23" s="98">
        <v>79.379769999999994</v>
      </c>
      <c r="Y23" s="97">
        <v>90.718431379645509</v>
      </c>
      <c r="Z23" s="97">
        <v>111.77622377622379</v>
      </c>
      <c r="AA23" s="97">
        <v>85.88072122052705</v>
      </c>
      <c r="AB23" s="97">
        <v>125.5582</v>
      </c>
      <c r="AC23" s="97">
        <v>82.535617620690005</v>
      </c>
      <c r="AD23" s="174">
        <v>117.5817</v>
      </c>
      <c r="AE23" s="97">
        <v>79.252173945979465</v>
      </c>
      <c r="AF23" s="97">
        <v>61.790059999999997</v>
      </c>
      <c r="AG23" s="139"/>
      <c r="AH23" s="97">
        <v>99.93060374739764</v>
      </c>
      <c r="AI23" s="97">
        <v>83.855191600655957</v>
      </c>
      <c r="AJ23" s="97">
        <v>72.385310000000004</v>
      </c>
      <c r="AK23" s="55"/>
      <c r="AL23" s="55"/>
      <c r="AM23" s="55"/>
      <c r="AN23" s="55"/>
      <c r="AO23" s="55"/>
    </row>
    <row r="24" spans="1:41" ht="22.5">
      <c r="A24" s="3">
        <v>3.3</v>
      </c>
      <c r="B24" s="8" t="s">
        <v>23</v>
      </c>
      <c r="C24" s="141">
        <v>56.038915913829051</v>
      </c>
      <c r="D24" s="97">
        <v>54.956889898288104</v>
      </c>
      <c r="E24" s="97">
        <v>52.669703040436566</v>
      </c>
      <c r="F24" s="97">
        <v>52.03722931810475</v>
      </c>
      <c r="G24" s="98">
        <v>51.598361393514267</v>
      </c>
      <c r="H24" s="97">
        <v>53.661658610388415</v>
      </c>
      <c r="I24" s="98">
        <v>51.58296</v>
      </c>
      <c r="J24" s="97">
        <v>106.51480624295114</v>
      </c>
      <c r="K24" s="98">
        <v>54.677883333333327</v>
      </c>
      <c r="L24" s="97">
        <v>57.036512094082539</v>
      </c>
      <c r="M24" s="97">
        <v>76.112454503358023</v>
      </c>
      <c r="N24" s="97">
        <v>42.568176709735461</v>
      </c>
      <c r="O24" s="97">
        <v>67.512477365072243</v>
      </c>
      <c r="P24" s="97">
        <v>84.562960864992505</v>
      </c>
      <c r="Q24" s="97">
        <v>89.554130663151426</v>
      </c>
      <c r="R24" s="97">
        <v>40.139126199077957</v>
      </c>
      <c r="S24" s="174">
        <v>54.26430611976361</v>
      </c>
      <c r="T24" s="174">
        <v>55.272546259104004</v>
      </c>
      <c r="U24" s="98">
        <v>57.403337796566518</v>
      </c>
      <c r="V24" s="98">
        <v>64.506110910836597</v>
      </c>
      <c r="W24" s="97">
        <v>42</v>
      </c>
      <c r="X24" s="98">
        <v>55.769260000000003</v>
      </c>
      <c r="Y24" s="97">
        <v>57.459727876061407</v>
      </c>
      <c r="Z24" s="97">
        <v>58.405594405594407</v>
      </c>
      <c r="AA24" s="97">
        <v>40.943134535367548</v>
      </c>
      <c r="AB24" s="97">
        <v>50.572290000000002</v>
      </c>
      <c r="AC24" s="97">
        <v>57.232921029731273</v>
      </c>
      <c r="AD24" s="174">
        <v>49.633290000000002</v>
      </c>
      <c r="AE24" s="97">
        <v>57.841621355925632</v>
      </c>
      <c r="AF24" s="97">
        <v>58.633890000000001</v>
      </c>
      <c r="AG24" s="139"/>
      <c r="AH24" s="97">
        <v>51.963913948646777</v>
      </c>
      <c r="AI24" s="97">
        <v>75.493348438223663</v>
      </c>
      <c r="AJ24" s="97">
        <v>69.551829999999995</v>
      </c>
      <c r="AK24" s="55"/>
      <c r="AL24" s="55"/>
      <c r="AM24" s="55"/>
      <c r="AN24" s="55"/>
      <c r="AO24" s="55"/>
    </row>
    <row r="25" spans="1:41">
      <c r="A25" s="4">
        <v>4</v>
      </c>
      <c r="B25" s="9" t="s">
        <v>24</v>
      </c>
      <c r="C25" s="142">
        <v>281.19527449617789</v>
      </c>
      <c r="D25" s="67">
        <v>291.20930867475204</v>
      </c>
      <c r="E25" s="67">
        <v>339.3501437357283</v>
      </c>
      <c r="F25" s="67">
        <v>278.93344629218751</v>
      </c>
      <c r="G25" s="68">
        <v>328.84481308687708</v>
      </c>
      <c r="H25" s="67">
        <v>309.40707964466696</v>
      </c>
      <c r="I25" s="68">
        <v>330.988722</v>
      </c>
      <c r="J25" s="67">
        <v>293.54264720486071</v>
      </c>
      <c r="K25" s="68">
        <v>331.15183500000001</v>
      </c>
      <c r="L25" s="67">
        <v>341.39119829430177</v>
      </c>
      <c r="M25" s="67">
        <v>281.34970132325799</v>
      </c>
      <c r="N25" s="67">
        <v>315.41566224688393</v>
      </c>
      <c r="O25" s="67">
        <v>323.25861693889669</v>
      </c>
      <c r="P25" s="67">
        <v>278.31257265162276</v>
      </c>
      <c r="Q25" s="67">
        <v>258.26020384104919</v>
      </c>
      <c r="R25" s="67">
        <v>268.84131411538192</v>
      </c>
      <c r="S25" s="67">
        <v>246.60680300744264</v>
      </c>
      <c r="T25" s="67">
        <v>276.38569977914409</v>
      </c>
      <c r="U25" s="68">
        <v>177.71179499223075</v>
      </c>
      <c r="V25" s="67">
        <v>314.76399484600472</v>
      </c>
      <c r="W25" s="67">
        <v>301</v>
      </c>
      <c r="X25" s="67">
        <v>368.24329699999998</v>
      </c>
      <c r="Y25" s="67">
        <v>286.15438793017466</v>
      </c>
      <c r="Z25" s="67">
        <v>240.67132867132867</v>
      </c>
      <c r="AA25" s="68">
        <v>310.56865464632455</v>
      </c>
      <c r="AB25" s="67">
        <v>316.04926599999999</v>
      </c>
      <c r="AC25" s="67">
        <v>321.48457251321298</v>
      </c>
      <c r="AD25" s="68">
        <v>285.730729</v>
      </c>
      <c r="AE25" s="67">
        <v>305.5309365147898</v>
      </c>
      <c r="AF25" s="67">
        <v>286.83367600000003</v>
      </c>
      <c r="AG25" s="139"/>
      <c r="AH25" s="68">
        <v>227.84177654406665</v>
      </c>
      <c r="AI25" s="67">
        <v>253.99612273410077</v>
      </c>
      <c r="AJ25" s="67">
        <v>305.89819599999998</v>
      </c>
      <c r="AK25" s="55"/>
      <c r="AL25" s="55"/>
      <c r="AM25" s="55"/>
      <c r="AN25" s="55"/>
      <c r="AO25" s="55"/>
    </row>
    <row r="26" spans="1:41">
      <c r="A26" s="3">
        <v>4.0999999999999996</v>
      </c>
      <c r="B26" s="10" t="s">
        <v>25</v>
      </c>
      <c r="C26" s="141">
        <v>19.013203613620568</v>
      </c>
      <c r="D26" s="97">
        <v>32.078530000000001</v>
      </c>
      <c r="E26" s="97">
        <v>21.016577453322085</v>
      </c>
      <c r="F26" s="97">
        <v>20.998791182177293</v>
      </c>
      <c r="G26" s="98">
        <v>22.115072429813779</v>
      </c>
      <c r="H26" s="97">
        <v>27.474674349967735</v>
      </c>
      <c r="I26" s="98">
        <v>37.230849999999997</v>
      </c>
      <c r="J26" s="97">
        <v>11.9611007010534</v>
      </c>
      <c r="K26" s="98">
        <v>26.43525</v>
      </c>
      <c r="L26" s="97">
        <v>27.687647892343549</v>
      </c>
      <c r="M26" s="97">
        <v>12.931679252410685</v>
      </c>
      <c r="N26" s="97">
        <v>20.181022577768545</v>
      </c>
      <c r="O26" s="97">
        <v>38.214085977502052</v>
      </c>
      <c r="P26" s="97">
        <v>10.222599959407347</v>
      </c>
      <c r="Q26" s="97">
        <v>27.188580130647171</v>
      </c>
      <c r="R26" s="97">
        <v>24.990631279523889</v>
      </c>
      <c r="S26" s="174">
        <v>15.962224001095137</v>
      </c>
      <c r="T26" s="174">
        <v>33.237082050751781</v>
      </c>
      <c r="U26" s="98">
        <v>13.887562844638765</v>
      </c>
      <c r="V26" s="98">
        <v>22.399997144600977</v>
      </c>
      <c r="W26" s="97">
        <v>17</v>
      </c>
      <c r="X26" s="98">
        <v>20.90907</v>
      </c>
      <c r="Y26" s="97">
        <v>23.244835450771792</v>
      </c>
      <c r="Z26" s="97">
        <v>12.083916083916083</v>
      </c>
      <c r="AA26" s="98">
        <v>31.955617198335645</v>
      </c>
      <c r="AB26" s="97">
        <v>41.877960000000002</v>
      </c>
      <c r="AC26" s="97">
        <v>34.343945080217395</v>
      </c>
      <c r="AD26" s="175">
        <v>9.4654690000000006</v>
      </c>
      <c r="AE26" s="97">
        <v>19.362315398020446</v>
      </c>
      <c r="AF26" s="97">
        <v>17.590170000000001</v>
      </c>
      <c r="AG26" s="139"/>
      <c r="AH26" s="98">
        <v>22.984038861901457</v>
      </c>
      <c r="AI26" s="97">
        <v>5.4987046680172682</v>
      </c>
      <c r="AJ26" s="97">
        <v>5.085051</v>
      </c>
      <c r="AK26" s="55"/>
      <c r="AL26" s="55"/>
      <c r="AM26" s="55"/>
      <c r="AN26" s="55"/>
      <c r="AO26" s="55"/>
    </row>
    <row r="27" spans="1:41">
      <c r="A27" s="3">
        <v>4.2</v>
      </c>
      <c r="B27" s="8" t="s">
        <v>26</v>
      </c>
      <c r="C27" s="141">
        <v>6.004169562195969</v>
      </c>
      <c r="D27" s="97">
        <v>9.4315519999999999</v>
      </c>
      <c r="E27" s="97">
        <v>15.365885508381385</v>
      </c>
      <c r="F27" s="97">
        <v>5.6058645351740521</v>
      </c>
      <c r="G27" s="98">
        <v>7.4393849701311812</v>
      </c>
      <c r="H27" s="97">
        <v>7.861109817244885</v>
      </c>
      <c r="I27" s="98">
        <v>7.7142920000000004</v>
      </c>
      <c r="J27" s="97">
        <v>14.842220869919055</v>
      </c>
      <c r="K27" s="98">
        <v>13.528251666666668</v>
      </c>
      <c r="L27" s="97">
        <v>5.0861775222942098</v>
      </c>
      <c r="M27" s="97">
        <v>5.6407005961715173</v>
      </c>
      <c r="N27" s="97">
        <v>41.910362386562298</v>
      </c>
      <c r="O27" s="97">
        <v>5.8233125546677647</v>
      </c>
      <c r="P27" s="97" t="s">
        <v>355</v>
      </c>
      <c r="Q27" s="97">
        <v>4.4493138434970723</v>
      </c>
      <c r="R27" s="97">
        <v>4.7963008260519171</v>
      </c>
      <c r="S27" s="174">
        <v>1.346944277184978</v>
      </c>
      <c r="T27" s="174">
        <v>12.44199549803934</v>
      </c>
      <c r="U27" s="98">
        <v>7.5751879200632546</v>
      </c>
      <c r="V27" s="98">
        <v>6.6449189958989336</v>
      </c>
      <c r="W27" s="97">
        <v>6</v>
      </c>
      <c r="X27" s="98">
        <v>8.0566270000000006</v>
      </c>
      <c r="Y27" s="97">
        <v>2.8145949599315601</v>
      </c>
      <c r="Z27" s="97">
        <v>10.573426573426573</v>
      </c>
      <c r="AA27" s="98">
        <v>4.993065187239945</v>
      </c>
      <c r="AB27" s="97">
        <v>9.2118359999999999</v>
      </c>
      <c r="AC27" s="97">
        <v>8.8201251062107993</v>
      </c>
      <c r="AD27" s="175">
        <v>2.5805099999999999</v>
      </c>
      <c r="AE27" s="97">
        <v>7.013407728764264</v>
      </c>
      <c r="AF27" s="97">
        <v>7.2838159999999998</v>
      </c>
      <c r="AG27" s="139"/>
      <c r="AH27" s="98">
        <v>1.9986120749479528</v>
      </c>
      <c r="AI27" s="97">
        <v>4.6092055871927444</v>
      </c>
      <c r="AJ27" s="97">
        <v>5.1077050000000002</v>
      </c>
      <c r="AK27" s="55"/>
      <c r="AL27" s="55"/>
      <c r="AM27" s="55"/>
      <c r="AN27" s="55"/>
      <c r="AO27" s="55"/>
    </row>
    <row r="28" spans="1:41">
      <c r="A28" s="3">
        <v>4.3</v>
      </c>
      <c r="B28" s="7" t="s">
        <v>27</v>
      </c>
      <c r="C28" s="141">
        <v>10.006949270326615</v>
      </c>
      <c r="D28" s="97">
        <v>81.770629999999997</v>
      </c>
      <c r="E28" s="97">
        <v>50.476242090157889</v>
      </c>
      <c r="F28" s="97">
        <v>53.476652016212057</v>
      </c>
      <c r="G28" s="98">
        <v>81.371521458505086</v>
      </c>
      <c r="H28" s="97">
        <v>37.624863200050292</v>
      </c>
      <c r="I28" s="98">
        <v>54.645980000000002</v>
      </c>
      <c r="J28" s="97">
        <v>55.20107323539623</v>
      </c>
      <c r="K28" s="98">
        <v>60.646949999999997</v>
      </c>
      <c r="L28" s="97">
        <v>56.327788336975217</v>
      </c>
      <c r="M28" s="97">
        <v>35.133410175558687</v>
      </c>
      <c r="N28" s="97">
        <v>48.76249563389608</v>
      </c>
      <c r="O28" s="97">
        <v>65.35720679671374</v>
      </c>
      <c r="P28" s="97">
        <v>16.912066166023951</v>
      </c>
      <c r="Q28" s="97">
        <v>42.215919827237563</v>
      </c>
      <c r="R28" s="97">
        <v>35.084831672702961</v>
      </c>
      <c r="S28" s="174">
        <v>31.78246079106755</v>
      </c>
      <c r="T28" s="174">
        <v>32.301265480461019</v>
      </c>
      <c r="U28" s="98">
        <v>45.685194028742366</v>
      </c>
      <c r="V28" s="98">
        <v>72.561856865985433</v>
      </c>
      <c r="W28" s="97">
        <v>69</v>
      </c>
      <c r="X28" s="98">
        <v>57.0152</v>
      </c>
      <c r="Y28" s="97">
        <v>45.137010330567357</v>
      </c>
      <c r="Z28" s="97">
        <v>43.804195804195807</v>
      </c>
      <c r="AA28" s="98">
        <v>61.914008321775313</v>
      </c>
      <c r="AB28" s="97">
        <v>50.793500000000002</v>
      </c>
      <c r="AC28" s="97">
        <v>52.703188099824906</v>
      </c>
      <c r="AD28" s="175">
        <v>68.120159999999998</v>
      </c>
      <c r="AE28" s="97">
        <v>47.42831765130417</v>
      </c>
      <c r="AF28" s="97">
        <v>43.603200000000001</v>
      </c>
      <c r="AG28" s="139"/>
      <c r="AH28" s="98">
        <v>22.984038861901457</v>
      </c>
      <c r="AI28" s="97">
        <v>73.257531310254521</v>
      </c>
      <c r="AJ28" s="97">
        <v>82.146140000000003</v>
      </c>
      <c r="AK28" s="55"/>
      <c r="AL28" s="55"/>
      <c r="AM28" s="55"/>
      <c r="AN28" s="55"/>
      <c r="AO28" s="55"/>
    </row>
    <row r="29" spans="1:41">
      <c r="A29" s="3">
        <v>4.4000000000000004</v>
      </c>
      <c r="B29" s="7" t="s">
        <v>28</v>
      </c>
      <c r="C29" s="141">
        <v>140.09728978457267</v>
      </c>
      <c r="D29" s="97">
        <v>108.82629667475206</v>
      </c>
      <c r="E29" s="97">
        <v>130.56785599087419</v>
      </c>
      <c r="F29" s="97">
        <v>109.37061833330586</v>
      </c>
      <c r="G29" s="98">
        <v>122.97380825958031</v>
      </c>
      <c r="H29" s="97">
        <v>122.16253682495501</v>
      </c>
      <c r="I29" s="98">
        <v>118.1499</v>
      </c>
      <c r="J29" s="97">
        <v>113.84890667281091</v>
      </c>
      <c r="K29" s="98">
        <v>118.46509999999999</v>
      </c>
      <c r="L29" s="97">
        <v>136.96944778092217</v>
      </c>
      <c r="M29" s="97">
        <v>133.89768678936619</v>
      </c>
      <c r="N29" s="97">
        <v>85.829303458930582</v>
      </c>
      <c r="O29" s="97">
        <v>103.69272210894766</v>
      </c>
      <c r="P29" s="97">
        <v>103.22465726885251</v>
      </c>
      <c r="Q29" s="97">
        <v>102.00117609047734</v>
      </c>
      <c r="R29" s="97">
        <v>123.29731679890583</v>
      </c>
      <c r="S29" s="174">
        <v>136.78433735237309</v>
      </c>
      <c r="T29" s="174">
        <v>116.07331991759663</v>
      </c>
      <c r="U29" s="98">
        <v>65.565542695831709</v>
      </c>
      <c r="V29" s="98">
        <v>112.52282356132505</v>
      </c>
      <c r="W29" s="97">
        <v>124</v>
      </c>
      <c r="X29" s="98">
        <v>128.6927</v>
      </c>
      <c r="Y29" s="97">
        <v>121.83656389840486</v>
      </c>
      <c r="Z29" s="97">
        <v>113.79020979020979</v>
      </c>
      <c r="AA29" s="98">
        <v>119.83356449375867</v>
      </c>
      <c r="AB29" s="97">
        <v>129.44040000000001</v>
      </c>
      <c r="AC29" s="97">
        <v>113.294143192852</v>
      </c>
      <c r="AD29" s="175">
        <v>124.0316</v>
      </c>
      <c r="AE29" s="97">
        <v>133.31918590437161</v>
      </c>
      <c r="AF29" s="97">
        <v>144.21260000000001</v>
      </c>
      <c r="AG29" s="139"/>
      <c r="AH29" s="98">
        <v>126.91186675919501</v>
      </c>
      <c r="AI29" s="97">
        <v>61.43724169710584</v>
      </c>
      <c r="AJ29" s="97">
        <v>131.7347</v>
      </c>
      <c r="AK29" s="55"/>
      <c r="AL29" s="55"/>
      <c r="AM29" s="55"/>
      <c r="AN29" s="55"/>
      <c r="AO29" s="55"/>
    </row>
    <row r="30" spans="1:41">
      <c r="A30" s="3">
        <v>4.5</v>
      </c>
      <c r="B30" s="7" t="s">
        <v>29</v>
      </c>
      <c r="C30" s="141">
        <v>106.07366226546213</v>
      </c>
      <c r="D30" s="97">
        <v>59.1023</v>
      </c>
      <c r="E30" s="97">
        <v>121.92358269299274</v>
      </c>
      <c r="F30" s="97">
        <v>89.481520225318235</v>
      </c>
      <c r="G30" s="98">
        <v>94.945025968846736</v>
      </c>
      <c r="H30" s="97">
        <v>114.283895452449</v>
      </c>
      <c r="I30" s="98">
        <v>113.24769999999999</v>
      </c>
      <c r="J30" s="97">
        <v>97.689345725681093</v>
      </c>
      <c r="K30" s="98">
        <v>112.07628333333334</v>
      </c>
      <c r="L30" s="97">
        <v>115.32013676176663</v>
      </c>
      <c r="M30" s="97">
        <v>93.746224509750945</v>
      </c>
      <c r="N30" s="97">
        <v>118.73247818972644</v>
      </c>
      <c r="O30" s="97">
        <v>110.17128950106543</v>
      </c>
      <c r="P30" s="97">
        <v>147.95324925733897</v>
      </c>
      <c r="Q30" s="97">
        <v>82.405213949190042</v>
      </c>
      <c r="R30" s="97">
        <v>80.672233538197347</v>
      </c>
      <c r="S30" s="174">
        <v>60.730836585721889</v>
      </c>
      <c r="T30" s="174">
        <v>82.33203683229533</v>
      </c>
      <c r="U30" s="98">
        <v>44.998307502954667</v>
      </c>
      <c r="V30" s="98">
        <v>100.63439827819438</v>
      </c>
      <c r="W30" s="97">
        <v>85</v>
      </c>
      <c r="X30" s="98">
        <v>153.56970000000001</v>
      </c>
      <c r="Y30" s="97">
        <v>93.121383290499125</v>
      </c>
      <c r="Z30" s="97" t="s">
        <v>664</v>
      </c>
      <c r="AA30" s="98">
        <v>91.872399445214981</v>
      </c>
      <c r="AB30" s="97">
        <v>84.725570000000005</v>
      </c>
      <c r="AC30" s="97">
        <v>112.323171034108</v>
      </c>
      <c r="AD30" s="175">
        <v>81.532989999999998</v>
      </c>
      <c r="AE30" s="97">
        <v>98.407709832329331</v>
      </c>
      <c r="AF30" s="97">
        <v>74.143889999999999</v>
      </c>
      <c r="AG30" s="139"/>
      <c r="AH30" s="98">
        <v>52.963219986120748</v>
      </c>
      <c r="AI30" s="97">
        <v>109.19343947153037</v>
      </c>
      <c r="AJ30" s="97">
        <v>81.824600000000004</v>
      </c>
      <c r="AK30" s="55"/>
      <c r="AL30" s="55"/>
      <c r="AM30" s="55"/>
      <c r="AN30" s="55"/>
      <c r="AO30" s="55"/>
    </row>
    <row r="31" spans="1:41">
      <c r="A31" s="4">
        <v>5</v>
      </c>
      <c r="B31" s="9" t="s">
        <v>30</v>
      </c>
      <c r="C31" s="142">
        <v>20.01389854065323</v>
      </c>
      <c r="D31" s="67">
        <v>8.4071387431152047</v>
      </c>
      <c r="E31" s="67">
        <v>9.2212800257505485</v>
      </c>
      <c r="F31" s="67">
        <v>33.913959624558181</v>
      </c>
      <c r="G31" s="68">
        <v>10.351956938702461</v>
      </c>
      <c r="H31" s="67">
        <v>5</v>
      </c>
      <c r="I31" s="68">
        <v>42.547142000000001</v>
      </c>
      <c r="J31" s="67">
        <v>8.9471145244003232</v>
      </c>
      <c r="K31" s="68">
        <v>17.013493333333333</v>
      </c>
      <c r="L31" s="67">
        <v>6.0942069796304237</v>
      </c>
      <c r="M31" s="67">
        <v>8.738187048738542</v>
      </c>
      <c r="N31" s="67">
        <v>25.717863607346597</v>
      </c>
      <c r="O31" s="67">
        <v>13.185361459159635</v>
      </c>
      <c r="P31" s="67">
        <v>47.087000000000003</v>
      </c>
      <c r="Q31" s="67">
        <v>27.733579864387764</v>
      </c>
      <c r="R31" s="67">
        <v>3.8495074068550146</v>
      </c>
      <c r="S31" s="67">
        <v>8.1680722499443998</v>
      </c>
      <c r="T31" s="67">
        <v>14.063417194944442</v>
      </c>
      <c r="U31" s="68">
        <v>21.434043118787514</v>
      </c>
      <c r="V31" s="68">
        <v>15.296654685888262</v>
      </c>
      <c r="W31" s="67">
        <v>17</v>
      </c>
      <c r="X31" s="68">
        <v>7.2344950000000008</v>
      </c>
      <c r="Y31" s="67">
        <v>11.220911471578617</v>
      </c>
      <c r="Z31" s="67">
        <v>6.0419580419580416</v>
      </c>
      <c r="AA31" s="68">
        <v>5.9916782246879334</v>
      </c>
      <c r="AB31" s="67">
        <v>13.424608000000001</v>
      </c>
      <c r="AC31" s="67">
        <v>6.1398565136318801</v>
      </c>
      <c r="AD31" s="68">
        <v>40.096759000000006</v>
      </c>
      <c r="AE31" s="67">
        <v>32.471894215939798</v>
      </c>
      <c r="AF31" s="67">
        <v>19.921150000000001</v>
      </c>
      <c r="AG31" s="139"/>
      <c r="AH31" s="68">
        <v>14.989590562109647</v>
      </c>
      <c r="AI31" s="67">
        <v>12.388402873825923</v>
      </c>
      <c r="AJ31" s="67">
        <v>16.162131299999999</v>
      </c>
      <c r="AK31" s="55"/>
      <c r="AL31" s="55"/>
      <c r="AM31" s="55"/>
      <c r="AN31" s="55"/>
      <c r="AO31" s="55"/>
    </row>
    <row r="32" spans="1:41">
      <c r="A32" s="3">
        <v>5.0999999999999996</v>
      </c>
      <c r="B32" s="8" t="s">
        <v>31</v>
      </c>
      <c r="C32" s="141">
        <v>13.009034051424599</v>
      </c>
      <c r="D32" s="97">
        <v>3.303075899072681</v>
      </c>
      <c r="E32" s="147">
        <v>2.7131717684039982</v>
      </c>
      <c r="F32" s="97">
        <v>3.9343417053583352</v>
      </c>
      <c r="G32" s="98">
        <v>5.8841604402159895</v>
      </c>
      <c r="H32" s="97">
        <v>1</v>
      </c>
      <c r="I32" s="98">
        <v>1.087882</v>
      </c>
      <c r="J32" s="97">
        <v>2.661367155985686</v>
      </c>
      <c r="K32" s="98">
        <v>2.6110766666666669</v>
      </c>
      <c r="L32" s="97">
        <v>3.0894639127902055</v>
      </c>
      <c r="M32" s="97">
        <v>1.2745982903542952</v>
      </c>
      <c r="N32" s="97">
        <v>5.7084696107799155</v>
      </c>
      <c r="O32" s="97">
        <v>6.9229959537887309</v>
      </c>
      <c r="P32" s="97" t="s">
        <v>355</v>
      </c>
      <c r="Q32" s="97">
        <v>9.4970071607061577</v>
      </c>
      <c r="R32" s="97">
        <v>1.715576090028234</v>
      </c>
      <c r="S32" s="174">
        <v>3.0495357882392153</v>
      </c>
      <c r="T32" s="174">
        <v>3.4990892676757634</v>
      </c>
      <c r="U32" s="98">
        <v>20.300251232124332</v>
      </c>
      <c r="V32" s="98">
        <v>5.6939049366279884</v>
      </c>
      <c r="W32" s="97">
        <v>9</v>
      </c>
      <c r="X32" s="98">
        <v>2.2869280000000001</v>
      </c>
      <c r="Y32" s="97">
        <v>8.5402350675583882</v>
      </c>
      <c r="Z32" s="97">
        <v>5.034965034965035</v>
      </c>
      <c r="AA32" s="149">
        <v>3.9944521497919556</v>
      </c>
      <c r="AB32" s="97">
        <v>4.2196870000000004</v>
      </c>
      <c r="AC32" s="97" t="s">
        <v>355</v>
      </c>
      <c r="AD32" s="71">
        <v>33.458820000000003</v>
      </c>
      <c r="AE32" s="97">
        <v>4.3576177197214188</v>
      </c>
      <c r="AF32" s="97">
        <v>8.1882900000000003</v>
      </c>
      <c r="AG32" s="139"/>
      <c r="AH32" s="71" t="s">
        <v>355</v>
      </c>
      <c r="AI32" s="97">
        <v>12.388402873825923</v>
      </c>
      <c r="AJ32" s="97">
        <v>16.16132</v>
      </c>
      <c r="AK32" s="55"/>
      <c r="AL32" s="55"/>
      <c r="AM32" s="55"/>
      <c r="AN32" s="55"/>
      <c r="AO32" s="55"/>
    </row>
    <row r="33" spans="1:41">
      <c r="A33" s="3">
        <v>5.2</v>
      </c>
      <c r="B33" s="8" t="s">
        <v>32</v>
      </c>
      <c r="C33" s="141">
        <v>7.0048644892286314</v>
      </c>
      <c r="D33" s="97">
        <v>5.1040628440425246</v>
      </c>
      <c r="E33" s="97">
        <v>6.5081082573465494</v>
      </c>
      <c r="F33" s="97">
        <v>29.97961791919985</v>
      </c>
      <c r="G33" s="98">
        <v>4.4677964984864715</v>
      </c>
      <c r="H33" s="97">
        <v>4</v>
      </c>
      <c r="I33" s="98">
        <v>41.45926</v>
      </c>
      <c r="J33" s="97">
        <v>6.2857473684146363</v>
      </c>
      <c r="K33" s="98">
        <v>14.402416666666666</v>
      </c>
      <c r="L33" s="97">
        <v>3.0047430668402177</v>
      </c>
      <c r="M33" s="97">
        <v>7.4635887583842475</v>
      </c>
      <c r="N33" s="97">
        <v>20.009393996566683</v>
      </c>
      <c r="O33" s="97">
        <v>6.262365505370906</v>
      </c>
      <c r="P33" s="97">
        <v>47.087000000000003</v>
      </c>
      <c r="Q33" s="97">
        <v>18.236572703681606</v>
      </c>
      <c r="R33" s="97">
        <v>2.1339313168267804</v>
      </c>
      <c r="S33" s="174">
        <v>5.1185364617051841</v>
      </c>
      <c r="T33" s="174">
        <v>10.564327927268678</v>
      </c>
      <c r="U33" s="98">
        <v>1.1337918866631831</v>
      </c>
      <c r="V33" s="98">
        <v>9.6027497492602727</v>
      </c>
      <c r="W33" s="97">
        <v>9</v>
      </c>
      <c r="X33" s="98">
        <v>4.9475670000000003</v>
      </c>
      <c r="Y33" s="97">
        <v>2.6806764040202284</v>
      </c>
      <c r="Z33" s="97">
        <v>1.0069930069930071</v>
      </c>
      <c r="AA33" s="98">
        <v>1.9972260748959778</v>
      </c>
      <c r="AB33" s="97">
        <v>9.2049210000000006</v>
      </c>
      <c r="AC33" s="97" t="s">
        <v>355</v>
      </c>
      <c r="AD33" s="175">
        <v>6.6379390000000003</v>
      </c>
      <c r="AE33" s="97">
        <v>28.114276496218384</v>
      </c>
      <c r="AF33" s="97">
        <v>11.732860000000001</v>
      </c>
      <c r="AG33" s="139"/>
      <c r="AH33" s="98">
        <v>14.989590562109647</v>
      </c>
      <c r="AI33" s="97" t="s">
        <v>355</v>
      </c>
      <c r="AJ33" s="97" t="s">
        <v>355</v>
      </c>
      <c r="AK33" s="55"/>
      <c r="AL33" s="55"/>
      <c r="AM33" s="55"/>
      <c r="AN33" s="55"/>
      <c r="AO33" s="55"/>
    </row>
    <row r="34" spans="1:41">
      <c r="A34" s="5" t="s">
        <v>2</v>
      </c>
      <c r="B34" s="11" t="s">
        <v>33</v>
      </c>
      <c r="C34" s="143">
        <v>1440</v>
      </c>
      <c r="D34" s="73">
        <v>1440</v>
      </c>
      <c r="E34" s="73">
        <v>1440.1915544401177</v>
      </c>
      <c r="F34" s="73">
        <f t="shared" ref="F34" si="0">F31+F25+F21+F11+F4</f>
        <v>1440.066044202656</v>
      </c>
      <c r="G34" s="73">
        <v>1440</v>
      </c>
      <c r="H34" s="73">
        <v>1440.339901499912</v>
      </c>
      <c r="I34" s="73">
        <f>I31+I25+I21+I11+I4</f>
        <v>1439.9999088999998</v>
      </c>
      <c r="J34" s="73">
        <v>1440</v>
      </c>
      <c r="K34" s="73">
        <v>1440.0000376666665</v>
      </c>
      <c r="L34" s="73">
        <v>1440</v>
      </c>
      <c r="M34" s="73">
        <v>1440</v>
      </c>
      <c r="N34" s="73">
        <v>1440</v>
      </c>
      <c r="O34" s="73">
        <v>1440</v>
      </c>
      <c r="P34" s="73">
        <v>1440.1092599257634</v>
      </c>
      <c r="Q34" s="73">
        <v>1440.0000000000009</v>
      </c>
      <c r="R34" s="73">
        <v>1440.0000000000002</v>
      </c>
      <c r="S34" s="73">
        <v>1440</v>
      </c>
      <c r="T34" s="73">
        <v>1439.9610864095407</v>
      </c>
      <c r="U34" s="73">
        <v>1440</v>
      </c>
      <c r="V34" s="73">
        <v>1439.9996847639477</v>
      </c>
      <c r="W34" s="74">
        <v>1440</v>
      </c>
      <c r="X34" s="73">
        <v>1440.0000339999999</v>
      </c>
      <c r="Y34" s="74">
        <v>1440</v>
      </c>
      <c r="Z34" s="73">
        <v>1440</v>
      </c>
      <c r="AA34" s="73">
        <v>1440</v>
      </c>
      <c r="AB34" s="73">
        <v>1440.0001023999998</v>
      </c>
      <c r="AC34" s="73">
        <v>1439.9999999999968</v>
      </c>
      <c r="AD34" s="73">
        <v>1440.0296573999999</v>
      </c>
      <c r="AE34" s="73">
        <v>1439.9999999999998</v>
      </c>
      <c r="AF34" s="73">
        <v>1439.9999999999998</v>
      </c>
      <c r="AG34" s="139"/>
      <c r="AH34" s="73">
        <v>1440</v>
      </c>
      <c r="AI34" s="73">
        <v>1440</v>
      </c>
      <c r="AJ34" s="73">
        <v>1440.0000190000001</v>
      </c>
      <c r="AK34" s="55"/>
      <c r="AL34" s="55"/>
      <c r="AM34" s="55"/>
      <c r="AN34" s="55"/>
      <c r="AO34" s="55"/>
    </row>
    <row r="35" spans="1:41">
      <c r="D35" s="55"/>
      <c r="E35" s="43"/>
      <c r="F35" s="43"/>
      <c r="G35" s="43"/>
      <c r="H35" s="43"/>
      <c r="I35" s="43"/>
      <c r="J35" s="43"/>
      <c r="K35" s="55"/>
      <c r="L35" s="43"/>
      <c r="M35" s="43"/>
      <c r="N35" s="43"/>
      <c r="O35" s="43"/>
      <c r="P35" s="45"/>
      <c r="Q35" s="43"/>
      <c r="R35" s="43"/>
      <c r="S35" s="43"/>
      <c r="T35" s="43"/>
      <c r="U35" s="55"/>
      <c r="V35" s="55"/>
      <c r="W35" s="45"/>
      <c r="X35" s="55"/>
      <c r="Y35" s="45"/>
      <c r="Z35" s="55"/>
      <c r="AA35" s="47"/>
      <c r="AD35" s="47"/>
      <c r="AE35" s="43"/>
      <c r="AF35" s="43"/>
      <c r="AH35" s="47"/>
      <c r="AI35" s="43"/>
      <c r="AJ35" s="43"/>
      <c r="AK35" s="55"/>
      <c r="AL35" s="55"/>
      <c r="AM35" s="55"/>
      <c r="AN35" s="55"/>
      <c r="AO35" s="55"/>
    </row>
    <row r="36" spans="1:41" ht="371.25">
      <c r="C36" s="77" t="s">
        <v>344</v>
      </c>
      <c r="D36" s="55"/>
      <c r="E36" s="77" t="s">
        <v>604</v>
      </c>
      <c r="F36" s="43"/>
      <c r="G36" s="55"/>
      <c r="H36" s="43"/>
      <c r="I36" s="55"/>
      <c r="J36" s="43"/>
      <c r="K36" s="55"/>
      <c r="L36" s="77" t="s">
        <v>604</v>
      </c>
      <c r="M36" s="77" t="s">
        <v>604</v>
      </c>
      <c r="N36" s="43"/>
      <c r="O36" s="43"/>
      <c r="P36" s="61" t="s">
        <v>47</v>
      </c>
      <c r="Q36" s="43"/>
      <c r="R36" s="43"/>
      <c r="S36" s="77" t="s">
        <v>608</v>
      </c>
      <c r="T36" s="77" t="s">
        <v>604</v>
      </c>
      <c r="U36" s="55"/>
      <c r="V36" s="55"/>
      <c r="W36" s="61"/>
      <c r="X36" s="55"/>
      <c r="Y36" s="77" t="s">
        <v>604</v>
      </c>
      <c r="Z36" s="55"/>
      <c r="AA36" s="61"/>
      <c r="AC36" s="77"/>
      <c r="AD36" s="61"/>
      <c r="AE36" s="43"/>
      <c r="AF36" s="43"/>
      <c r="AH36" s="77" t="s">
        <v>453</v>
      </c>
      <c r="AI36" s="43"/>
      <c r="AJ36" s="43"/>
      <c r="AK36" s="122"/>
      <c r="AL36" s="123"/>
      <c r="AM36" s="124"/>
    </row>
    <row r="37" spans="1:41">
      <c r="G37" s="14"/>
      <c r="H37" s="27"/>
      <c r="I37" s="28"/>
      <c r="J37" s="29"/>
      <c r="K37" s="30"/>
      <c r="O37" s="55"/>
      <c r="P37" s="55"/>
      <c r="Q37" s="55"/>
      <c r="R37" s="55"/>
      <c r="U37" s="55"/>
      <c r="V37" s="55"/>
      <c r="W37" s="55"/>
      <c r="X37" s="55"/>
      <c r="Y37" s="55"/>
      <c r="Z37" s="55"/>
      <c r="AA37" s="55"/>
      <c r="AK37" s="125"/>
      <c r="AL37" s="125"/>
      <c r="AM37" s="124"/>
    </row>
    <row r="38" spans="1:41">
      <c r="O38" s="55"/>
      <c r="P38" s="55"/>
      <c r="Q38" s="55"/>
      <c r="R38" s="55"/>
      <c r="U38" s="55"/>
      <c r="V38" s="55"/>
      <c r="W38" s="55"/>
      <c r="X38" s="55"/>
      <c r="Y38" s="55"/>
      <c r="Z38" s="55"/>
      <c r="AK38" s="125"/>
      <c r="AL38" s="125"/>
      <c r="AM38" s="124"/>
    </row>
    <row r="39" spans="1:41">
      <c r="AK39" s="126"/>
      <c r="AL39" s="126"/>
      <c r="AM39" s="124"/>
    </row>
    <row r="40" spans="1:41">
      <c r="AK40" s="126"/>
      <c r="AL40" s="126"/>
      <c r="AM40" s="124"/>
    </row>
    <row r="41" spans="1:41">
      <c r="AK41" s="126"/>
      <c r="AL41" s="126"/>
      <c r="AM41" s="124"/>
    </row>
    <row r="42" spans="1:41">
      <c r="AK42" s="127"/>
      <c r="AL42" s="128"/>
    </row>
    <row r="43" spans="1:41">
      <c r="AK43" s="130"/>
      <c r="AL43" s="130"/>
    </row>
    <row r="44" spans="1:41" ht="14.25">
      <c r="F44" s="150"/>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39"/>
  <sheetViews>
    <sheetView topLeftCell="L1" zoomScaleNormal="100" workbookViewId="0">
      <selection activeCell="C1" sqref="C1"/>
    </sheetView>
  </sheetViews>
  <sheetFormatPr defaultRowHeight="12.75"/>
  <cols>
    <col min="1" max="1" width="4.7109375" customWidth="1"/>
    <col min="2" max="2" width="48.7109375" customWidth="1"/>
    <col min="3" max="11" width="12.140625" customWidth="1"/>
    <col min="12" max="32" width="12.140625" style="55" customWidth="1"/>
    <col min="33" max="33" width="9.7109375" customWidth="1"/>
    <col min="34" max="36" width="12.140625" style="55" customWidth="1"/>
    <col min="38" max="41" width="8.85546875" style="55"/>
  </cols>
  <sheetData>
    <row r="1" spans="1:36">
      <c r="A1" s="35"/>
      <c r="B1" s="78" t="s">
        <v>332</v>
      </c>
      <c r="C1" s="12" t="s">
        <v>343</v>
      </c>
      <c r="D1" s="50" t="s">
        <v>34</v>
      </c>
      <c r="E1" s="38" t="s">
        <v>329</v>
      </c>
      <c r="F1" s="38" t="s">
        <v>39</v>
      </c>
      <c r="G1" s="44" t="s">
        <v>345</v>
      </c>
      <c r="H1" s="38" t="s">
        <v>346</v>
      </c>
      <c r="I1" s="44" t="s">
        <v>40</v>
      </c>
      <c r="J1" s="38" t="s">
        <v>42</v>
      </c>
      <c r="K1" s="44" t="s">
        <v>43</v>
      </c>
      <c r="L1" s="51" t="s">
        <v>330</v>
      </c>
      <c r="M1" s="51" t="s">
        <v>356</v>
      </c>
      <c r="N1" s="50" t="s">
        <v>347</v>
      </c>
      <c r="O1" s="50" t="s">
        <v>48</v>
      </c>
      <c r="P1" s="38" t="s">
        <v>45</v>
      </c>
      <c r="Q1" s="51" t="s">
        <v>349</v>
      </c>
      <c r="R1" s="51" t="s">
        <v>53</v>
      </c>
      <c r="S1" s="51" t="s">
        <v>605</v>
      </c>
      <c r="T1" s="51" t="s">
        <v>603</v>
      </c>
      <c r="U1" s="50" t="s">
        <v>50</v>
      </c>
      <c r="V1" s="44" t="s">
        <v>350</v>
      </c>
      <c r="W1" s="51" t="s">
        <v>351</v>
      </c>
      <c r="X1" s="44" t="s">
        <v>51</v>
      </c>
      <c r="Y1" s="51" t="s">
        <v>331</v>
      </c>
      <c r="Z1" s="50" t="s">
        <v>352</v>
      </c>
      <c r="AA1" s="44" t="s">
        <v>353</v>
      </c>
      <c r="AB1" s="50" t="s">
        <v>54</v>
      </c>
      <c r="AC1" s="50" t="s">
        <v>531</v>
      </c>
      <c r="AD1" s="44" t="s">
        <v>532</v>
      </c>
      <c r="AE1" s="38" t="s">
        <v>56</v>
      </c>
      <c r="AF1" s="38" t="s">
        <v>57</v>
      </c>
      <c r="AG1" s="76"/>
      <c r="AH1" s="44" t="s">
        <v>454</v>
      </c>
      <c r="AI1" s="38" t="s">
        <v>451</v>
      </c>
      <c r="AJ1" s="38" t="s">
        <v>452</v>
      </c>
    </row>
    <row r="2" spans="1:36">
      <c r="A2" s="35"/>
      <c r="B2" s="78" t="s">
        <v>333</v>
      </c>
      <c r="C2" s="13">
        <v>2006</v>
      </c>
      <c r="D2" s="51" t="s">
        <v>35</v>
      </c>
      <c r="E2" s="38">
        <v>2013</v>
      </c>
      <c r="F2" s="51">
        <v>2015</v>
      </c>
      <c r="G2" s="51">
        <v>2001</v>
      </c>
      <c r="H2" s="38" t="s">
        <v>41</v>
      </c>
      <c r="I2" s="51" t="s">
        <v>41</v>
      </c>
      <c r="J2" s="38" t="s">
        <v>41</v>
      </c>
      <c r="K2" s="46" t="s">
        <v>44</v>
      </c>
      <c r="L2" s="51">
        <v>2013</v>
      </c>
      <c r="M2" s="51">
        <v>2010</v>
      </c>
      <c r="N2" s="51">
        <v>2005</v>
      </c>
      <c r="O2" s="51" t="s">
        <v>49</v>
      </c>
      <c r="P2" s="38">
        <v>2016</v>
      </c>
      <c r="Q2" s="51">
        <v>2014</v>
      </c>
      <c r="R2" s="51">
        <v>2003</v>
      </c>
      <c r="S2" s="51">
        <v>2003</v>
      </c>
      <c r="T2" s="51">
        <v>2013</v>
      </c>
      <c r="U2" s="51">
        <v>2014</v>
      </c>
      <c r="V2" s="46">
        <v>2016</v>
      </c>
      <c r="W2" s="51" t="s">
        <v>41</v>
      </c>
      <c r="X2" s="46" t="s">
        <v>52</v>
      </c>
      <c r="Y2" s="51">
        <v>2013</v>
      </c>
      <c r="Z2" s="51">
        <v>1999</v>
      </c>
      <c r="AA2" s="46" t="s">
        <v>354</v>
      </c>
      <c r="AB2" s="51" t="s">
        <v>41</v>
      </c>
      <c r="AC2" s="51">
        <v>2010</v>
      </c>
      <c r="AD2" s="46" t="s">
        <v>55</v>
      </c>
      <c r="AE2" s="38" t="s">
        <v>58</v>
      </c>
      <c r="AF2" s="38">
        <v>2017</v>
      </c>
      <c r="AG2" s="76"/>
      <c r="AH2" s="46">
        <v>2008</v>
      </c>
      <c r="AI2" s="38">
        <v>1999</v>
      </c>
      <c r="AJ2" s="38">
        <v>2010</v>
      </c>
    </row>
    <row r="3" spans="1:36">
      <c r="A3" s="35"/>
      <c r="B3" s="78" t="s">
        <v>334</v>
      </c>
      <c r="C3" s="13" t="s">
        <v>328</v>
      </c>
      <c r="D3" s="51" t="s">
        <v>36</v>
      </c>
      <c r="E3" s="38" t="s">
        <v>36</v>
      </c>
      <c r="F3" s="51" t="s">
        <v>36</v>
      </c>
      <c r="G3" s="51" t="s">
        <v>36</v>
      </c>
      <c r="H3" s="38" t="s">
        <v>36</v>
      </c>
      <c r="I3" s="51" t="s">
        <v>36</v>
      </c>
      <c r="J3" s="38" t="s">
        <v>36</v>
      </c>
      <c r="K3" s="46" t="s">
        <v>36</v>
      </c>
      <c r="L3" s="51" t="s">
        <v>36</v>
      </c>
      <c r="M3" s="51" t="s">
        <v>36</v>
      </c>
      <c r="N3" s="51" t="s">
        <v>36</v>
      </c>
      <c r="O3" s="51" t="s">
        <v>36</v>
      </c>
      <c r="P3" s="38" t="s">
        <v>36</v>
      </c>
      <c r="Q3" s="51" t="s">
        <v>36</v>
      </c>
      <c r="R3" s="51" t="s">
        <v>36</v>
      </c>
      <c r="S3" s="51" t="s">
        <v>534</v>
      </c>
      <c r="T3" s="51" t="s">
        <v>36</v>
      </c>
      <c r="U3" s="51" t="s">
        <v>36</v>
      </c>
      <c r="V3" s="51" t="s">
        <v>36</v>
      </c>
      <c r="W3" s="51" t="s">
        <v>36</v>
      </c>
      <c r="X3" s="51" t="s">
        <v>36</v>
      </c>
      <c r="Y3" s="51" t="s">
        <v>36</v>
      </c>
      <c r="Z3" s="51" t="s">
        <v>36</v>
      </c>
      <c r="AA3" s="46" t="s">
        <v>36</v>
      </c>
      <c r="AB3" s="51" t="s">
        <v>36</v>
      </c>
      <c r="AC3" s="51" t="s">
        <v>36</v>
      </c>
      <c r="AD3" s="46" t="s">
        <v>36</v>
      </c>
      <c r="AE3" s="38" t="s">
        <v>36</v>
      </c>
      <c r="AF3" s="38" t="s">
        <v>36</v>
      </c>
      <c r="AG3" s="76"/>
      <c r="AH3" s="46" t="s">
        <v>348</v>
      </c>
      <c r="AI3" s="38" t="s">
        <v>36</v>
      </c>
      <c r="AJ3" s="38" t="s">
        <v>36</v>
      </c>
    </row>
    <row r="4" spans="1:36">
      <c r="A4" s="34">
        <v>1</v>
      </c>
      <c r="B4" s="25" t="s">
        <v>3</v>
      </c>
      <c r="C4" s="62">
        <v>304.05574912891984</v>
      </c>
      <c r="D4" s="62">
        <v>364.78339429570298</v>
      </c>
      <c r="E4" s="63">
        <v>273.70408188101857</v>
      </c>
      <c r="F4" s="63">
        <v>340.51253168103125</v>
      </c>
      <c r="G4" s="62">
        <v>260.06775092011873</v>
      </c>
      <c r="H4" s="63">
        <v>264.07235769238264</v>
      </c>
      <c r="I4" s="62">
        <v>248.55974399999997</v>
      </c>
      <c r="J4" s="63">
        <v>235.13206520974788</v>
      </c>
      <c r="K4" s="62">
        <v>289.53188683333337</v>
      </c>
      <c r="L4" s="63">
        <v>274.27157313998765</v>
      </c>
      <c r="M4" s="63">
        <v>272.6571112996856</v>
      </c>
      <c r="N4" s="63">
        <v>343.90121880589851</v>
      </c>
      <c r="O4" s="63">
        <v>220.81396676153466</v>
      </c>
      <c r="P4" s="63">
        <v>451.78385038994264</v>
      </c>
      <c r="Q4" s="63">
        <v>418.98608986486732</v>
      </c>
      <c r="R4" s="63">
        <v>376.93106909732001</v>
      </c>
      <c r="S4" s="63">
        <v>354.26273205205433</v>
      </c>
      <c r="T4" s="63">
        <v>329.99501858754644</v>
      </c>
      <c r="U4" s="62">
        <v>485.93117933824482</v>
      </c>
      <c r="V4" s="62">
        <v>284.93920573115003</v>
      </c>
      <c r="W4" s="63">
        <v>338</v>
      </c>
      <c r="X4" s="62">
        <v>277.38289900000001</v>
      </c>
      <c r="Y4" s="63">
        <v>314.79718151512526</v>
      </c>
      <c r="Z4" s="62">
        <v>372.32704402515719</v>
      </c>
      <c r="AA4" s="63">
        <v>299.83286908077991</v>
      </c>
      <c r="AB4" s="62">
        <v>236.2291275</v>
      </c>
      <c r="AC4" s="63">
        <v>313</v>
      </c>
      <c r="AD4" s="63">
        <v>358.25011049999995</v>
      </c>
      <c r="AE4" s="63">
        <v>308.61597517412645</v>
      </c>
      <c r="AF4" s="63">
        <v>336.88179899999994</v>
      </c>
      <c r="AG4" s="76"/>
      <c r="AH4" s="63">
        <v>390</v>
      </c>
      <c r="AI4" s="63">
        <v>390.57108730200252</v>
      </c>
      <c r="AJ4" s="63">
        <v>294.16316999999998</v>
      </c>
    </row>
    <row r="5" spans="1:36">
      <c r="A5" s="33">
        <v>1.1000000000000001</v>
      </c>
      <c r="B5" s="24" t="s">
        <v>4</v>
      </c>
      <c r="C5" s="64">
        <v>247.86062717770034</v>
      </c>
      <c r="D5" s="64">
        <v>303.39359999999999</v>
      </c>
      <c r="E5" s="97">
        <v>203.29880702494933</v>
      </c>
      <c r="F5" s="97">
        <v>270.13480113605004</v>
      </c>
      <c r="G5" s="64">
        <v>211.40338919194625</v>
      </c>
      <c r="H5" s="97">
        <v>210.91342237524756</v>
      </c>
      <c r="I5" s="64">
        <v>197.61779999999999</v>
      </c>
      <c r="J5" s="97">
        <v>173.53590915883964</v>
      </c>
      <c r="K5" s="64">
        <v>226.72183333333334</v>
      </c>
      <c r="L5" s="97">
        <v>210.43986033368455</v>
      </c>
      <c r="M5" s="97">
        <v>200.38914627088025</v>
      </c>
      <c r="N5" s="97">
        <v>279.53542760081945</v>
      </c>
      <c r="O5" s="97">
        <v>160.06779896173265</v>
      </c>
      <c r="P5" s="97">
        <v>359.68870273725594</v>
      </c>
      <c r="Q5" s="97">
        <v>287.01290295927396</v>
      </c>
      <c r="R5" s="97">
        <v>323.2510203232564</v>
      </c>
      <c r="S5" s="174">
        <v>311.49861509100811</v>
      </c>
      <c r="T5" s="174">
        <v>254.4569125999549</v>
      </c>
      <c r="U5" s="64">
        <v>378.63586602695761</v>
      </c>
      <c r="V5" s="65">
        <v>219.92576161462301</v>
      </c>
      <c r="W5" s="97">
        <v>279</v>
      </c>
      <c r="X5" s="65">
        <v>199.16380000000001</v>
      </c>
      <c r="Y5" s="97">
        <v>253.79618157006018</v>
      </c>
      <c r="Z5" s="64">
        <v>299.87421383647802</v>
      </c>
      <c r="AA5" s="98">
        <v>235.65459610027855</v>
      </c>
      <c r="AB5" s="64">
        <v>180.9965</v>
      </c>
      <c r="AC5" s="98">
        <v>251</v>
      </c>
      <c r="AD5" s="175">
        <v>287.17469999999997</v>
      </c>
      <c r="AE5" s="97">
        <v>228.19170826711277</v>
      </c>
      <c r="AF5" s="97">
        <v>270.72539999999998</v>
      </c>
      <c r="AG5" s="76"/>
      <c r="AH5" s="98">
        <v>308</v>
      </c>
      <c r="AI5" s="97">
        <v>318.10182471090383</v>
      </c>
      <c r="AJ5" s="97">
        <v>195.58459999999999</v>
      </c>
    </row>
    <row r="6" spans="1:36">
      <c r="A6" s="33">
        <v>1.2</v>
      </c>
      <c r="B6" s="24" t="s">
        <v>5</v>
      </c>
      <c r="C6" s="64">
        <v>31.10801393728223</v>
      </c>
      <c r="D6" s="64">
        <v>34.24632959570306</v>
      </c>
      <c r="E6" s="97">
        <v>29.196107860771392</v>
      </c>
      <c r="F6" s="97">
        <v>32.605672360565123</v>
      </c>
      <c r="G6" s="64">
        <v>28.714902606008341</v>
      </c>
      <c r="H6" s="97">
        <v>29.787094865433026</v>
      </c>
      <c r="I6" s="64">
        <v>21.318629999999999</v>
      </c>
      <c r="J6" s="97">
        <v>26.332791389786212</v>
      </c>
      <c r="K6" s="64">
        <v>32.576433333333334</v>
      </c>
      <c r="L6" s="97">
        <v>27.532388094835525</v>
      </c>
      <c r="M6" s="97">
        <v>33.104656058529578</v>
      </c>
      <c r="N6" s="97">
        <v>26.103874195075832</v>
      </c>
      <c r="O6" s="97">
        <v>26.671117992286337</v>
      </c>
      <c r="P6" s="97">
        <v>53.95109385286176</v>
      </c>
      <c r="Q6" s="97">
        <v>72.375644658120549</v>
      </c>
      <c r="R6" s="97">
        <v>42.549802441893895</v>
      </c>
      <c r="S6" s="174">
        <v>32.797099171519214</v>
      </c>
      <c r="T6" s="174">
        <v>37.928159573723271</v>
      </c>
      <c r="U6" s="64">
        <v>54.702497159742755</v>
      </c>
      <c r="V6" s="65">
        <v>36.242127760853009</v>
      </c>
      <c r="W6" s="97">
        <v>29.000000000000004</v>
      </c>
      <c r="X6" s="65">
        <v>35.768050000000002</v>
      </c>
      <c r="Y6" s="97">
        <v>31.536376704448244</v>
      </c>
      <c r="Z6" s="64">
        <v>32.20125786163522</v>
      </c>
      <c r="AA6" s="97">
        <v>28.077994428969362</v>
      </c>
      <c r="AB6" s="64">
        <v>24.225739999999998</v>
      </c>
      <c r="AC6" s="97">
        <v>33</v>
      </c>
      <c r="AD6" s="174">
        <v>43.521929999999998</v>
      </c>
      <c r="AE6" s="97">
        <v>48.832885442227642</v>
      </c>
      <c r="AF6" s="97">
        <v>28.01399</v>
      </c>
      <c r="AG6" s="76"/>
      <c r="AH6" s="97">
        <v>56</v>
      </c>
      <c r="AI6" s="97">
        <v>44.437603494787645</v>
      </c>
      <c r="AJ6" s="97">
        <v>44.359389999999998</v>
      </c>
    </row>
    <row r="7" spans="1:36">
      <c r="A7" s="33">
        <v>1.3</v>
      </c>
      <c r="B7" s="24" t="s">
        <v>6</v>
      </c>
      <c r="C7" s="64">
        <v>15.05226480836237</v>
      </c>
      <c r="D7" s="64">
        <v>23.146329999999999</v>
      </c>
      <c r="E7" s="97">
        <v>27.884721212837107</v>
      </c>
      <c r="F7" s="97">
        <v>21.282702843546993</v>
      </c>
      <c r="G7" s="64">
        <v>12.821433903650835</v>
      </c>
      <c r="H7" s="97">
        <v>23.371840451702059</v>
      </c>
      <c r="I7" s="64">
        <v>27.553460000000001</v>
      </c>
      <c r="J7" s="97">
        <v>23.771111254586426</v>
      </c>
      <c r="K7" s="64">
        <v>14.673765</v>
      </c>
      <c r="L7" s="97">
        <v>22.097470921613628</v>
      </c>
      <c r="M7" s="97">
        <v>29.067934239590507</v>
      </c>
      <c r="N7" s="97">
        <v>38.261917010003266</v>
      </c>
      <c r="O7" s="97">
        <v>13.680502188788283</v>
      </c>
      <c r="P7" s="314">
        <v>38.22</v>
      </c>
      <c r="Q7" s="97">
        <v>39.035378422701854</v>
      </c>
      <c r="R7" s="97">
        <v>7.8793261096083844</v>
      </c>
      <c r="S7" s="174">
        <v>7.8671963349007017</v>
      </c>
      <c r="T7" s="174">
        <v>24.572923648972427</v>
      </c>
      <c r="U7" s="64">
        <v>38.6136628107215</v>
      </c>
      <c r="V7" s="65">
        <v>14.715085681645087</v>
      </c>
      <c r="W7" s="97">
        <v>21</v>
      </c>
      <c r="X7" s="65">
        <v>34.6145</v>
      </c>
      <c r="Y7" s="97">
        <v>21.156128849110129</v>
      </c>
      <c r="Z7" s="64">
        <v>32.20125786163522</v>
      </c>
      <c r="AA7" s="97">
        <v>21.058495821727018</v>
      </c>
      <c r="AB7" s="64">
        <v>18.474699999999999</v>
      </c>
      <c r="AC7" s="97">
        <v>30</v>
      </c>
      <c r="AD7" s="174">
        <v>17.400289999999998</v>
      </c>
      <c r="AE7" s="97">
        <v>15.032787503801444</v>
      </c>
      <c r="AF7" s="97">
        <v>21.98884</v>
      </c>
      <c r="AG7" s="76"/>
      <c r="AH7" s="97">
        <v>25.999999999999996</v>
      </c>
      <c r="AI7" s="97">
        <v>14.070235419235608</v>
      </c>
      <c r="AJ7" s="97">
        <v>29.769069999999999</v>
      </c>
    </row>
    <row r="8" spans="1:36">
      <c r="A8" s="33">
        <v>1.4</v>
      </c>
      <c r="B8" s="20" t="s">
        <v>7</v>
      </c>
      <c r="C8" s="64">
        <v>10.034843205574912</v>
      </c>
      <c r="D8" s="64">
        <v>0.87387970000000004</v>
      </c>
      <c r="E8" s="97">
        <v>13.324445782460776</v>
      </c>
      <c r="F8" s="97">
        <v>14.340403196581557</v>
      </c>
      <c r="G8" s="64">
        <v>7.1280252185133541</v>
      </c>
      <c r="H8" s="97">
        <v>0</v>
      </c>
      <c r="I8" s="64" t="s">
        <v>355</v>
      </c>
      <c r="J8" s="97">
        <v>8.1801534317303215</v>
      </c>
      <c r="K8" s="64">
        <v>10.02961</v>
      </c>
      <c r="L8" s="97">
        <v>14.201853789853917</v>
      </c>
      <c r="M8" s="97">
        <v>10.095374730685233</v>
      </c>
      <c r="N8" s="148" t="s">
        <v>355</v>
      </c>
      <c r="O8" s="97">
        <v>13.105708673168623</v>
      </c>
      <c r="P8" s="314"/>
      <c r="Q8" s="97">
        <v>20.562163824770941</v>
      </c>
      <c r="R8" s="97">
        <v>3.2509202225613829</v>
      </c>
      <c r="S8" s="174">
        <v>2.0998214546262557</v>
      </c>
      <c r="T8" s="174">
        <v>13.037022764895868</v>
      </c>
      <c r="U8" s="64">
        <v>11.691720148840217</v>
      </c>
      <c r="V8" s="64">
        <v>10.788972772277228</v>
      </c>
      <c r="W8" s="97">
        <v>10</v>
      </c>
      <c r="X8" s="64">
        <v>3.5590579999999998</v>
      </c>
      <c r="Y8" s="97">
        <v>8.3084943915066773</v>
      </c>
      <c r="Z8" s="64">
        <v>8.050314465408805</v>
      </c>
      <c r="AA8" s="97">
        <v>15.041782729805014</v>
      </c>
      <c r="AB8" s="64">
        <v>8.1429559999999999</v>
      </c>
      <c r="AC8" s="97" t="s">
        <v>355</v>
      </c>
      <c r="AD8" s="174">
        <v>9.9511190000000003</v>
      </c>
      <c r="AE8" s="97">
        <v>13.670893827591474</v>
      </c>
      <c r="AF8" s="97">
        <v>13.15103</v>
      </c>
      <c r="AG8" s="76"/>
      <c r="AH8" s="97" t="s">
        <v>355</v>
      </c>
      <c r="AI8" s="97">
        <v>13.961423677075464</v>
      </c>
      <c r="AJ8" s="97">
        <v>13.246880000000001</v>
      </c>
    </row>
    <row r="9" spans="1:36">
      <c r="A9" s="33">
        <v>1.5</v>
      </c>
      <c r="B9" s="20" t="s">
        <v>8</v>
      </c>
      <c r="C9" s="141" t="s">
        <v>355</v>
      </c>
      <c r="D9" s="64">
        <v>1.9094530000000001</v>
      </c>
      <c r="E9" s="97" t="s">
        <v>355</v>
      </c>
      <c r="F9" s="97">
        <v>2.1489521442875734</v>
      </c>
      <c r="G9" s="64" t="s">
        <v>355</v>
      </c>
      <c r="H9" s="97" t="s">
        <v>355</v>
      </c>
      <c r="I9" s="64" t="s">
        <v>355</v>
      </c>
      <c r="J9" s="97">
        <v>2.7758911465053662</v>
      </c>
      <c r="K9" s="64">
        <v>0.58771016666666676</v>
      </c>
      <c r="L9" s="176" t="s">
        <v>355</v>
      </c>
      <c r="M9" s="97" t="s">
        <v>355</v>
      </c>
      <c r="N9" s="148" t="s">
        <v>355</v>
      </c>
      <c r="O9" s="97">
        <v>3.9708992459972743</v>
      </c>
      <c r="P9" s="97" t="s">
        <v>355</v>
      </c>
      <c r="Q9" s="97" t="s">
        <v>355</v>
      </c>
      <c r="R9" s="97" t="s">
        <v>355</v>
      </c>
      <c r="S9" s="174" t="s">
        <v>355</v>
      </c>
      <c r="T9" s="174" t="s">
        <v>355</v>
      </c>
      <c r="U9" s="64">
        <v>2.2874331919826911</v>
      </c>
      <c r="V9" s="64">
        <v>0.81487528560548361</v>
      </c>
      <c r="W9" s="97" t="s">
        <v>355</v>
      </c>
      <c r="X9" s="64" t="s">
        <v>355</v>
      </c>
      <c r="Y9" s="148" t="s">
        <v>355</v>
      </c>
      <c r="Z9" s="148" t="s">
        <v>355</v>
      </c>
      <c r="AA9" s="149" t="s">
        <v>355</v>
      </c>
      <c r="AB9" s="64">
        <v>3.8203749999999999</v>
      </c>
      <c r="AC9" s="98" t="s">
        <v>355</v>
      </c>
      <c r="AD9" s="175" t="s">
        <v>355</v>
      </c>
      <c r="AE9" s="97">
        <v>2.1933258319729219</v>
      </c>
      <c r="AF9" s="97">
        <v>3.0025390000000001</v>
      </c>
      <c r="AG9" s="76"/>
      <c r="AH9" s="98" t="s">
        <v>355</v>
      </c>
      <c r="AI9" s="97" t="s">
        <v>355</v>
      </c>
      <c r="AJ9" s="97" t="s">
        <v>355</v>
      </c>
    </row>
    <row r="10" spans="1:36">
      <c r="A10" s="33">
        <v>1.6</v>
      </c>
      <c r="B10" s="20" t="s">
        <v>9</v>
      </c>
      <c r="C10" s="141" t="s">
        <v>355</v>
      </c>
      <c r="D10" s="64">
        <v>1.213802</v>
      </c>
      <c r="E10" s="97" t="s">
        <v>355</v>
      </c>
      <c r="F10" s="97" t="s">
        <v>355</v>
      </c>
      <c r="G10" s="64" t="s">
        <v>355</v>
      </c>
      <c r="H10" s="97" t="s">
        <v>355</v>
      </c>
      <c r="I10" s="64">
        <v>2.0698539999999999</v>
      </c>
      <c r="J10" s="97">
        <v>0.53620882829991046</v>
      </c>
      <c r="K10" s="64">
        <v>4.9425350000000003</v>
      </c>
      <c r="L10" s="176" t="s">
        <v>355</v>
      </c>
      <c r="M10" s="97" t="s">
        <v>355</v>
      </c>
      <c r="N10" s="148" t="s">
        <v>355</v>
      </c>
      <c r="O10" s="97">
        <v>3.3179396995615025</v>
      </c>
      <c r="P10" s="97" t="s">
        <v>355</v>
      </c>
      <c r="Q10" s="97" t="s">
        <v>355</v>
      </c>
      <c r="R10" s="97" t="s">
        <v>355</v>
      </c>
      <c r="S10" s="174" t="s">
        <v>355</v>
      </c>
      <c r="T10" s="174" t="s">
        <v>355</v>
      </c>
      <c r="U10" s="64" t="s">
        <v>355</v>
      </c>
      <c r="V10" s="64">
        <v>2.4523826161462292</v>
      </c>
      <c r="W10" s="97" t="s">
        <v>355</v>
      </c>
      <c r="X10" s="64">
        <v>4.2774910000000004</v>
      </c>
      <c r="Y10" s="148" t="s">
        <v>355</v>
      </c>
      <c r="Z10" s="148" t="s">
        <v>355</v>
      </c>
      <c r="AA10" s="149" t="s">
        <v>355</v>
      </c>
      <c r="AB10" s="64">
        <v>0.56885649999999999</v>
      </c>
      <c r="AC10" s="98" t="s">
        <v>355</v>
      </c>
      <c r="AD10" s="175">
        <v>0</v>
      </c>
      <c r="AE10" s="97">
        <v>0.69437430142018386</v>
      </c>
      <c r="AF10" s="97" t="s">
        <v>355</v>
      </c>
      <c r="AG10" s="76"/>
      <c r="AH10" s="98" t="s">
        <v>355</v>
      </c>
      <c r="AI10" s="97" t="s">
        <v>355</v>
      </c>
      <c r="AJ10" s="97">
        <v>11.20323</v>
      </c>
    </row>
    <row r="11" spans="1:36">
      <c r="A11" s="32">
        <v>2</v>
      </c>
      <c r="B11" s="23" t="s">
        <v>10</v>
      </c>
      <c r="C11" s="66">
        <v>171.595818815331</v>
      </c>
      <c r="D11" s="66">
        <v>135.28297602913966</v>
      </c>
      <c r="E11" s="67">
        <v>144.17237847897221</v>
      </c>
      <c r="F11" s="67">
        <v>148.13789751589471</v>
      </c>
      <c r="G11" s="66">
        <v>186.1360818597189</v>
      </c>
      <c r="H11" s="67">
        <v>160.16359010630146</v>
      </c>
      <c r="I11" s="66">
        <v>157.46491529999997</v>
      </c>
      <c r="J11" s="67">
        <v>134.93945332180451</v>
      </c>
      <c r="K11" s="66">
        <v>150.43200616666667</v>
      </c>
      <c r="L11" s="67">
        <v>95.084072745637627</v>
      </c>
      <c r="M11" s="67">
        <v>162.34104598012914</v>
      </c>
      <c r="N11" s="67">
        <v>129.21804240846907</v>
      </c>
      <c r="O11" s="67">
        <v>130.70904349081948</v>
      </c>
      <c r="P11" s="67">
        <v>40.767060288323016</v>
      </c>
      <c r="Q11" s="67">
        <v>48.994484860827207</v>
      </c>
      <c r="R11" s="67">
        <v>129.72689715060244</v>
      </c>
      <c r="S11" s="67">
        <v>151.61080552029992</v>
      </c>
      <c r="T11" s="67">
        <v>121.07518141647196</v>
      </c>
      <c r="U11" s="66">
        <v>136.69813364682878</v>
      </c>
      <c r="V11" s="66">
        <v>145.41706987814166</v>
      </c>
      <c r="W11" s="67">
        <v>141</v>
      </c>
      <c r="X11" s="66">
        <v>168.486943</v>
      </c>
      <c r="Y11" s="67">
        <v>158.78271641390862</v>
      </c>
      <c r="Z11" s="66">
        <v>96.268343815513632</v>
      </c>
      <c r="AA11" s="68">
        <v>166.46239554317549</v>
      </c>
      <c r="AB11" s="66">
        <v>145.90931270000002</v>
      </c>
      <c r="AC11" s="68">
        <v>171</v>
      </c>
      <c r="AD11" s="68">
        <v>67.591738899999996</v>
      </c>
      <c r="AE11" s="67">
        <v>140.08179519029616</v>
      </c>
      <c r="AF11" s="67">
        <v>145.837636</v>
      </c>
      <c r="AG11" s="76"/>
      <c r="AH11" s="68">
        <v>91</v>
      </c>
      <c r="AI11" s="67">
        <v>51.767242334305003</v>
      </c>
      <c r="AJ11" s="67">
        <v>102.93914110000001</v>
      </c>
    </row>
    <row r="12" spans="1:36">
      <c r="A12" s="33">
        <v>2.1</v>
      </c>
      <c r="B12" s="24" t="s">
        <v>11</v>
      </c>
      <c r="C12" s="64">
        <v>93.324041811846698</v>
      </c>
      <c r="D12" s="64">
        <v>78.993709067435375</v>
      </c>
      <c r="E12" s="97">
        <v>86.769580673763585</v>
      </c>
      <c r="F12" s="97">
        <v>95.42144442234121</v>
      </c>
      <c r="G12" s="64">
        <v>107.20203506672331</v>
      </c>
      <c r="H12" s="97">
        <v>89.278606567182081</v>
      </c>
      <c r="I12" s="64">
        <v>84.421080000000003</v>
      </c>
      <c r="J12" s="97">
        <v>97.356795138275317</v>
      </c>
      <c r="K12" s="64">
        <v>80.502433333333329</v>
      </c>
      <c r="L12" s="97">
        <v>50.970974582264503</v>
      </c>
      <c r="M12" s="97">
        <v>102.22852177203846</v>
      </c>
      <c r="N12" s="97">
        <v>49.226486971931848</v>
      </c>
      <c r="O12" s="97">
        <v>63.610902917254556</v>
      </c>
      <c r="P12" s="97">
        <v>14.07</v>
      </c>
      <c r="Q12" s="97">
        <v>22.458421561845476</v>
      </c>
      <c r="R12" s="97">
        <v>85.196001853114112</v>
      </c>
      <c r="S12" s="174">
        <v>96.156288403358602</v>
      </c>
      <c r="T12" s="174">
        <v>68.671555940138788</v>
      </c>
      <c r="U12" s="64">
        <v>90.288698480377931</v>
      </c>
      <c r="V12" s="64">
        <v>81.100264661081482</v>
      </c>
      <c r="W12" s="97">
        <v>76</v>
      </c>
      <c r="X12" s="64">
        <v>55.697040000000001</v>
      </c>
      <c r="Y12" s="97">
        <v>93.544455719128592</v>
      </c>
      <c r="Z12" s="64">
        <v>51.320754716981128</v>
      </c>
      <c r="AA12" s="98">
        <v>114.3175487465181</v>
      </c>
      <c r="AB12" s="64">
        <v>69.68862</v>
      </c>
      <c r="AC12" s="98">
        <v>93</v>
      </c>
      <c r="AD12" s="175">
        <v>26.623840000000001</v>
      </c>
      <c r="AE12" s="97">
        <v>74.632616219726501</v>
      </c>
      <c r="AF12" s="97">
        <v>74.086669999999998</v>
      </c>
      <c r="AG12" s="76"/>
      <c r="AH12" s="98">
        <v>48</v>
      </c>
      <c r="AI12" s="97">
        <v>18.509226598831095</v>
      </c>
      <c r="AJ12" s="97">
        <v>67.873580000000004</v>
      </c>
    </row>
    <row r="13" spans="1:36">
      <c r="A13" s="33">
        <v>2.2000000000000002</v>
      </c>
      <c r="B13" s="24" t="s">
        <v>12</v>
      </c>
      <c r="C13" s="64">
        <v>22.076655052264808</v>
      </c>
      <c r="D13" s="64">
        <v>15.743899814134519</v>
      </c>
      <c r="E13" s="97">
        <v>22.725358591897891</v>
      </c>
      <c r="F13" s="97">
        <v>18.89530054768974</v>
      </c>
      <c r="G13" s="64">
        <v>21.77840320004351</v>
      </c>
      <c r="H13" s="97">
        <v>20.365539480266829</v>
      </c>
      <c r="I13" s="64">
        <v>23.26773</v>
      </c>
      <c r="J13" s="97">
        <v>18.310860966406551</v>
      </c>
      <c r="K13" s="64">
        <v>27.215283333333332</v>
      </c>
      <c r="L13" s="97">
        <v>15.040359673240266</v>
      </c>
      <c r="M13" s="97">
        <v>16.364172568403983</v>
      </c>
      <c r="N13" s="97">
        <v>16.091261372698991</v>
      </c>
      <c r="O13" s="97">
        <v>23.011154724333387</v>
      </c>
      <c r="P13" s="97">
        <v>15.244072777231832</v>
      </c>
      <c r="Q13" s="97">
        <v>6.7684725645624626</v>
      </c>
      <c r="R13" s="97">
        <v>10.527990500444041</v>
      </c>
      <c r="S13" s="174">
        <v>13.033294960315333</v>
      </c>
      <c r="T13" s="174">
        <v>16.779658854880168</v>
      </c>
      <c r="U13" s="64">
        <v>10.852470747696588</v>
      </c>
      <c r="V13" s="64">
        <v>24.561157654226967</v>
      </c>
      <c r="W13" s="97">
        <v>17</v>
      </c>
      <c r="X13" s="64">
        <v>15.4939</v>
      </c>
      <c r="Y13" s="97">
        <v>19.640440948848767</v>
      </c>
      <c r="Z13" s="64">
        <v>10.062893081761006</v>
      </c>
      <c r="AA13" s="98">
        <v>15.041782729805014</v>
      </c>
      <c r="AB13" s="64">
        <v>20.00808</v>
      </c>
      <c r="AC13" s="98">
        <v>20</v>
      </c>
      <c r="AD13" s="175">
        <v>13.12486</v>
      </c>
      <c r="AE13" s="97">
        <v>23.27829672753461</v>
      </c>
      <c r="AF13" s="97">
        <v>17.255749999999999</v>
      </c>
      <c r="AG13" s="76"/>
      <c r="AH13" s="98">
        <v>15</v>
      </c>
      <c r="AI13" s="97">
        <v>13.859667335647526</v>
      </c>
      <c r="AJ13" s="97">
        <v>8.005096</v>
      </c>
    </row>
    <row r="14" spans="1:36">
      <c r="A14" s="33">
        <v>2.2999999999999998</v>
      </c>
      <c r="B14" s="22" t="s">
        <v>13</v>
      </c>
      <c r="C14" s="64">
        <v>27.094076655052266</v>
      </c>
      <c r="D14" s="64">
        <v>20.8920183</v>
      </c>
      <c r="E14" s="97">
        <v>14</v>
      </c>
      <c r="F14" s="97">
        <v>19.070873027158719</v>
      </c>
      <c r="G14" s="64">
        <v>20.433925683013356</v>
      </c>
      <c r="H14" s="97">
        <v>18</v>
      </c>
      <c r="I14" s="64">
        <v>13.5989033</v>
      </c>
      <c r="J14" s="97">
        <v>14.000000738888927</v>
      </c>
      <c r="K14" s="64">
        <v>11.580928333333333</v>
      </c>
      <c r="L14" s="97">
        <v>13</v>
      </c>
      <c r="M14" s="97">
        <v>18</v>
      </c>
      <c r="N14" s="97">
        <v>28.785842757192011</v>
      </c>
      <c r="O14" s="97">
        <v>17.668903160421412</v>
      </c>
      <c r="P14" s="97" t="s">
        <v>355</v>
      </c>
      <c r="Q14" s="97">
        <v>11.251923142856905</v>
      </c>
      <c r="R14" s="97">
        <v>4</v>
      </c>
      <c r="S14" s="174">
        <v>8</v>
      </c>
      <c r="T14" s="174">
        <v>12</v>
      </c>
      <c r="U14" s="64">
        <v>19.748012271981736</v>
      </c>
      <c r="V14" s="64">
        <v>14.332472581873574</v>
      </c>
      <c r="W14" s="97">
        <v>16</v>
      </c>
      <c r="X14" s="64">
        <v>14</v>
      </c>
      <c r="Y14" s="97">
        <v>22</v>
      </c>
      <c r="Z14" s="64">
        <v>6.0377358490566042</v>
      </c>
      <c r="AA14" s="98">
        <v>11.030640668523677</v>
      </c>
      <c r="AB14" s="64">
        <v>25</v>
      </c>
      <c r="AC14" s="98">
        <v>26</v>
      </c>
      <c r="AD14" s="175">
        <v>11.442565999999999</v>
      </c>
      <c r="AE14" s="97">
        <v>17.248554664331316</v>
      </c>
      <c r="AF14" s="97">
        <v>21.2624</v>
      </c>
      <c r="AG14" s="76"/>
      <c r="AH14" s="98">
        <v>12.999999999999998</v>
      </c>
      <c r="AI14" s="97">
        <v>7.9013663631013484</v>
      </c>
      <c r="AJ14" s="97">
        <v>3</v>
      </c>
    </row>
    <row r="15" spans="1:36">
      <c r="A15" s="33" t="s">
        <v>0</v>
      </c>
      <c r="B15" s="22" t="s">
        <v>14</v>
      </c>
      <c r="C15" s="141" t="s">
        <v>355</v>
      </c>
      <c r="D15" s="64">
        <v>20.392510000000001</v>
      </c>
      <c r="E15" s="97">
        <v>14.338197282193567</v>
      </c>
      <c r="F15" s="97">
        <v>18.081175015461927</v>
      </c>
      <c r="G15" s="64" t="s">
        <v>355</v>
      </c>
      <c r="H15" s="97">
        <v>18.006894549481355</v>
      </c>
      <c r="I15" s="64">
        <v>13.1937</v>
      </c>
      <c r="J15" s="97">
        <v>12.645040667377147</v>
      </c>
      <c r="K15" s="64">
        <v>10.675701666666667</v>
      </c>
      <c r="L15" s="97">
        <v>13.092216235888165</v>
      </c>
      <c r="M15" s="148">
        <v>18.233809881885819</v>
      </c>
      <c r="N15" s="97" t="s">
        <v>355</v>
      </c>
      <c r="O15" s="97">
        <v>16.291313099331006</v>
      </c>
      <c r="P15" s="97">
        <v>6.9962504651140609</v>
      </c>
      <c r="Q15" s="97" t="s">
        <v>355</v>
      </c>
      <c r="R15" s="97">
        <v>4</v>
      </c>
      <c r="S15" s="174">
        <v>7.7151848015949245</v>
      </c>
      <c r="T15" s="174">
        <v>12.429720845826765</v>
      </c>
      <c r="U15" s="64">
        <v>15.347392812654729</v>
      </c>
      <c r="V15" s="64">
        <v>14.019659177456207</v>
      </c>
      <c r="W15" s="97">
        <v>16</v>
      </c>
      <c r="X15" s="64">
        <v>13.59421</v>
      </c>
      <c r="Y15" s="97">
        <v>22.049117829252197</v>
      </c>
      <c r="Z15" s="64" t="s">
        <v>355</v>
      </c>
      <c r="AA15" s="98">
        <v>11</v>
      </c>
      <c r="AB15" s="64">
        <v>23.07497</v>
      </c>
      <c r="AC15" s="98">
        <v>19</v>
      </c>
      <c r="AD15" s="175">
        <v>9.5995109999999997</v>
      </c>
      <c r="AE15" s="97">
        <v>14.506590846695989</v>
      </c>
      <c r="AF15" s="97">
        <v>18.93684</v>
      </c>
      <c r="AG15" s="76"/>
      <c r="AH15" s="149" t="s">
        <v>355</v>
      </c>
      <c r="AI15" s="148" t="s">
        <v>355</v>
      </c>
      <c r="AJ15" s="97">
        <v>2.7896909999999999</v>
      </c>
    </row>
    <row r="16" spans="1:36">
      <c r="A16" s="33" t="s">
        <v>1</v>
      </c>
      <c r="B16" s="22" t="s">
        <v>15</v>
      </c>
      <c r="C16" s="141" t="s">
        <v>355</v>
      </c>
      <c r="D16" s="64">
        <v>1</v>
      </c>
      <c r="E16" s="97" t="s">
        <v>355</v>
      </c>
      <c r="F16" s="97">
        <v>0.63335282717639096</v>
      </c>
      <c r="G16" s="64" t="s">
        <v>355</v>
      </c>
      <c r="H16" s="97" t="s">
        <v>355</v>
      </c>
      <c r="I16" s="64">
        <v>1</v>
      </c>
      <c r="J16" s="97">
        <v>0.88496164670630917</v>
      </c>
      <c r="K16" s="64">
        <v>0.90522666666666673</v>
      </c>
      <c r="L16" s="97" t="s">
        <v>355</v>
      </c>
      <c r="M16" s="148" t="s">
        <v>355</v>
      </c>
      <c r="N16" s="97" t="s">
        <v>355</v>
      </c>
      <c r="O16" s="97">
        <v>1.377584053633097</v>
      </c>
      <c r="P16" s="314">
        <v>1.46</v>
      </c>
      <c r="Q16" s="97" t="s">
        <v>355</v>
      </c>
      <c r="R16" s="97" t="s">
        <v>355</v>
      </c>
      <c r="S16" s="174" t="s">
        <v>355</v>
      </c>
      <c r="T16" s="174" t="s">
        <v>355</v>
      </c>
      <c r="U16" s="64">
        <v>4.40061945932701</v>
      </c>
      <c r="V16" s="64">
        <v>0.31281340441736483</v>
      </c>
      <c r="W16" s="97" t="s">
        <v>355</v>
      </c>
      <c r="X16" s="64">
        <v>0</v>
      </c>
      <c r="Y16" s="97" t="s">
        <v>355</v>
      </c>
      <c r="Z16" s="64" t="s">
        <v>355</v>
      </c>
      <c r="AA16" s="98" t="s">
        <v>355</v>
      </c>
      <c r="AB16" s="64">
        <v>2.0755780000000001</v>
      </c>
      <c r="AC16" s="98">
        <v>7</v>
      </c>
      <c r="AD16" s="175">
        <v>1.8430550000000001</v>
      </c>
      <c r="AE16" s="97">
        <v>3.0027200245688896</v>
      </c>
      <c r="AF16" s="97">
        <v>2.3255599999999998</v>
      </c>
      <c r="AG16" s="76"/>
      <c r="AH16" s="149" t="s">
        <v>355</v>
      </c>
      <c r="AI16" s="148" t="s">
        <v>355</v>
      </c>
      <c r="AJ16" s="97">
        <v>0.36404039999999999</v>
      </c>
    </row>
    <row r="17" spans="1:36">
      <c r="A17" s="33">
        <v>2.4</v>
      </c>
      <c r="B17" s="22" t="s">
        <v>16</v>
      </c>
      <c r="C17" s="141" t="s">
        <v>355</v>
      </c>
      <c r="D17" s="64">
        <v>0.36607099999999998</v>
      </c>
      <c r="E17" s="97">
        <v>3.7869707152813028</v>
      </c>
      <c r="F17" s="97">
        <v>3.3141824862469709</v>
      </c>
      <c r="G17" s="64">
        <v>11.300430963827949</v>
      </c>
      <c r="H17" s="97">
        <v>11.396261291035106</v>
      </c>
      <c r="I17" s="64">
        <v>1.512416</v>
      </c>
      <c r="J17" s="97">
        <v>0.77073494067767756</v>
      </c>
      <c r="K17" s="64">
        <v>5.8241883333333337</v>
      </c>
      <c r="L17" s="97">
        <v>5.128302947393105</v>
      </c>
      <c r="M17" s="97">
        <v>9.581525533722548</v>
      </c>
      <c r="N17" s="97" t="s">
        <v>355</v>
      </c>
      <c r="O17" s="97">
        <v>4.9158512550866167</v>
      </c>
      <c r="P17" s="314"/>
      <c r="Q17" s="97">
        <v>0.628234365832125</v>
      </c>
      <c r="R17" s="97">
        <v>11.529798256433581</v>
      </c>
      <c r="S17" s="174">
        <v>15.799999584803086</v>
      </c>
      <c r="T17" s="174">
        <v>3.2704396064843206</v>
      </c>
      <c r="U17" s="64">
        <v>6.8089048648521979</v>
      </c>
      <c r="V17" s="64">
        <v>4.6867894135567409</v>
      </c>
      <c r="W17" s="97">
        <v>6</v>
      </c>
      <c r="X17" s="64">
        <v>0</v>
      </c>
      <c r="Y17" s="97">
        <v>7.0186932273035127</v>
      </c>
      <c r="Z17" s="64">
        <v>4.0251572327044025</v>
      </c>
      <c r="AA17" s="98">
        <v>9.0250696378830089</v>
      </c>
      <c r="AB17" s="64">
        <v>3.4142739999999998</v>
      </c>
      <c r="AC17" s="98" t="s">
        <v>355</v>
      </c>
      <c r="AD17" s="175">
        <v>1.074327</v>
      </c>
      <c r="AE17" s="97">
        <v>5.0600436584690121</v>
      </c>
      <c r="AF17" s="97">
        <v>1.8662810000000001</v>
      </c>
      <c r="AG17" s="76"/>
      <c r="AH17" s="98">
        <v>2</v>
      </c>
      <c r="AI17" s="97">
        <v>1.1277350523132343</v>
      </c>
      <c r="AJ17" s="97">
        <v>0.2846341</v>
      </c>
    </row>
    <row r="18" spans="1:36">
      <c r="A18" s="33">
        <v>2.5</v>
      </c>
      <c r="B18" s="22" t="s">
        <v>17</v>
      </c>
      <c r="C18" s="64">
        <v>4.013937282229965</v>
      </c>
      <c r="D18" s="64">
        <v>4.653314</v>
      </c>
      <c r="E18" s="97">
        <v>3.5934697177641834</v>
      </c>
      <c r="F18" s="97">
        <v>3</v>
      </c>
      <c r="G18" s="64">
        <v>3.8569453176860868</v>
      </c>
      <c r="H18" s="97">
        <v>0</v>
      </c>
      <c r="I18" s="64">
        <v>4.1478060000000001</v>
      </c>
      <c r="J18" s="97" t="s">
        <v>355</v>
      </c>
      <c r="K18" s="64">
        <v>6.8530199999999999</v>
      </c>
      <c r="L18" s="97">
        <v>0</v>
      </c>
      <c r="M18" s="97">
        <v>0.29988353831945125</v>
      </c>
      <c r="N18" s="97">
        <v>9.0105771115704165</v>
      </c>
      <c r="O18" s="97">
        <v>2.9358864406139076</v>
      </c>
      <c r="P18" s="97">
        <v>2.9967370459771208</v>
      </c>
      <c r="Q18" s="97">
        <v>0.4286166613613398</v>
      </c>
      <c r="R18" s="97">
        <v>0</v>
      </c>
      <c r="S18" s="174">
        <v>0.36642134673293514</v>
      </c>
      <c r="T18" s="174">
        <v>2.1120124163011864</v>
      </c>
      <c r="U18" s="64">
        <v>2.5952707459603741</v>
      </c>
      <c r="V18" s="64">
        <v>5.0801075780654994</v>
      </c>
      <c r="W18" s="97">
        <v>4</v>
      </c>
      <c r="X18" s="64">
        <v>6.3362129999999999</v>
      </c>
      <c r="Y18" s="97">
        <v>0.67225573654868775</v>
      </c>
      <c r="Z18" s="64">
        <v>1.0062893081761006</v>
      </c>
      <c r="AA18" s="98">
        <v>1.0027855153203342</v>
      </c>
      <c r="AB18" s="64">
        <v>0.96965970000000001</v>
      </c>
      <c r="AC18" s="98" t="s">
        <v>355</v>
      </c>
      <c r="AD18" s="175">
        <v>2.9306589999999999</v>
      </c>
      <c r="AE18" s="97">
        <v>2</v>
      </c>
      <c r="AF18" s="97">
        <v>5.7618270000000003</v>
      </c>
      <c r="AG18" s="76"/>
      <c r="AH18" s="98">
        <v>1</v>
      </c>
      <c r="AI18" s="97">
        <v>0.3371897447117545</v>
      </c>
      <c r="AJ18" s="97">
        <v>1.568346</v>
      </c>
    </row>
    <row r="19" spans="1:36">
      <c r="A19" s="33">
        <v>2.6</v>
      </c>
      <c r="B19" s="20" t="s">
        <v>18</v>
      </c>
      <c r="C19" s="64">
        <v>25.087108013937282</v>
      </c>
      <c r="D19" s="64">
        <v>12.911739847569738</v>
      </c>
      <c r="E19" s="97">
        <v>12.958801498071693</v>
      </c>
      <c r="F19" s="97">
        <v>8.7940583321088823</v>
      </c>
      <c r="G19" s="64">
        <v>21.56434162842465</v>
      </c>
      <c r="H19" s="97">
        <v>21.116288218336067</v>
      </c>
      <c r="I19" s="64">
        <v>19.961600000000001</v>
      </c>
      <c r="J19" s="97">
        <v>4.084303215560448</v>
      </c>
      <c r="K19" s="64">
        <v>16.95185</v>
      </c>
      <c r="L19" s="97">
        <v>10.852219306851591</v>
      </c>
      <c r="M19" s="97">
        <v>15.633132685758865</v>
      </c>
      <c r="N19" s="97">
        <v>26.103874195075832</v>
      </c>
      <c r="O19" s="97">
        <v>18.147647446049795</v>
      </c>
      <c r="P19" s="97" t="s">
        <v>46</v>
      </c>
      <c r="Q19" s="97">
        <v>7.4588165643688953</v>
      </c>
      <c r="R19" s="97">
        <v>18.305514203193773</v>
      </c>
      <c r="S19" s="174">
        <v>18.539616423495062</v>
      </c>
      <c r="T19" s="174">
        <v>17.811793752840735</v>
      </c>
      <c r="U19" s="64">
        <v>6.4047765359599156</v>
      </c>
      <c r="V19" s="64">
        <v>14.830318926123383</v>
      </c>
      <c r="W19" s="97">
        <v>22</v>
      </c>
      <c r="X19" s="64">
        <v>22.821269999999998</v>
      </c>
      <c r="Y19" s="97">
        <v>15.857752952826859</v>
      </c>
      <c r="Z19" s="64">
        <v>23.815513626834385</v>
      </c>
      <c r="AA19" s="97">
        <v>16.044568245125348</v>
      </c>
      <c r="AB19" s="64">
        <v>19.32338</v>
      </c>
      <c r="AC19" s="97">
        <v>26</v>
      </c>
      <c r="AD19" s="174">
        <v>12.182639999999999</v>
      </c>
      <c r="AE19" s="97">
        <v>17.945826290303206</v>
      </c>
      <c r="AF19" s="97">
        <v>22.358219999999999</v>
      </c>
      <c r="AG19" s="76"/>
      <c r="AH19" s="97">
        <v>12</v>
      </c>
      <c r="AI19" s="97">
        <v>10.032057239700046</v>
      </c>
      <c r="AJ19" s="97">
        <v>8.1673650000000002</v>
      </c>
    </row>
    <row r="20" spans="1:36">
      <c r="A20" s="33">
        <v>2.7</v>
      </c>
      <c r="B20" s="20" t="s">
        <v>19</v>
      </c>
      <c r="C20" s="141" t="s">
        <v>355</v>
      </c>
      <c r="D20" s="64">
        <v>1.722224</v>
      </c>
      <c r="E20" s="97" t="s">
        <v>355</v>
      </c>
      <c r="F20" s="97" t="s">
        <v>355</v>
      </c>
      <c r="G20" s="64" t="s">
        <v>355</v>
      </c>
      <c r="H20" s="97" t="s">
        <v>355</v>
      </c>
      <c r="I20" s="64">
        <v>10.55538</v>
      </c>
      <c r="J20" s="97">
        <v>0.88675674680105054</v>
      </c>
      <c r="K20" s="64">
        <v>1.5043028333333335</v>
      </c>
      <c r="L20" s="97" t="s">
        <v>355</v>
      </c>
      <c r="M20" s="97" t="s">
        <v>355</v>
      </c>
      <c r="N20" s="97" t="s">
        <v>355</v>
      </c>
      <c r="O20" s="97">
        <v>0.41869754705981099</v>
      </c>
      <c r="P20" s="76" t="s">
        <v>355</v>
      </c>
      <c r="Q20" s="97"/>
      <c r="R20" s="97" t="s">
        <v>355</v>
      </c>
      <c r="S20" s="174" t="s">
        <v>355</v>
      </c>
      <c r="T20" s="174" t="s">
        <v>355</v>
      </c>
      <c r="U20" s="64" t="s">
        <v>355</v>
      </c>
      <c r="V20" s="64">
        <v>0.82595906321401369</v>
      </c>
      <c r="W20" s="97" t="s">
        <v>355</v>
      </c>
      <c r="X20" s="64">
        <v>54.544310000000003</v>
      </c>
      <c r="Y20" s="97" t="s">
        <v>355</v>
      </c>
      <c r="Z20" s="64" t="s">
        <v>355</v>
      </c>
      <c r="AA20" s="98" t="s">
        <v>355</v>
      </c>
      <c r="AB20" s="64">
        <v>7.5052989999999999</v>
      </c>
      <c r="AC20" s="98">
        <v>6</v>
      </c>
      <c r="AD20" s="175">
        <v>0.21284690000000001</v>
      </c>
      <c r="AE20" s="97" t="s">
        <v>355</v>
      </c>
      <c r="AF20" s="97">
        <v>3.2464879999999998</v>
      </c>
      <c r="AG20" s="76"/>
      <c r="AH20" s="98" t="s">
        <v>355</v>
      </c>
      <c r="AI20" s="97" t="s">
        <v>355</v>
      </c>
      <c r="AJ20" s="97">
        <v>14.04012</v>
      </c>
    </row>
    <row r="21" spans="1:36">
      <c r="A21" s="32">
        <v>3</v>
      </c>
      <c r="B21" s="23" t="s">
        <v>20</v>
      </c>
      <c r="C21" s="66">
        <v>649.25435540069691</v>
      </c>
      <c r="D21" s="66">
        <v>623.62311909370703</v>
      </c>
      <c r="E21" s="67">
        <v>648.45743788364314</v>
      </c>
      <c r="F21" s="67">
        <v>621.77664093081808</v>
      </c>
      <c r="G21" s="66">
        <v>643.03950391638352</v>
      </c>
      <c r="H21" s="67">
        <v>663.61153653643885</v>
      </c>
      <c r="I21" s="66">
        <v>630.11623999999995</v>
      </c>
      <c r="J21" s="67">
        <v>742.955399211535</v>
      </c>
      <c r="K21" s="66">
        <v>637.57751666666661</v>
      </c>
      <c r="L21" s="67">
        <v>689.48515468936648</v>
      </c>
      <c r="M21" s="67">
        <v>686.29311534782698</v>
      </c>
      <c r="N21" s="67">
        <v>602.4523036224374</v>
      </c>
      <c r="O21" s="67">
        <v>710.31841844134397</v>
      </c>
      <c r="P21" s="67">
        <v>613.23280652209155</v>
      </c>
      <c r="Q21" s="67">
        <v>675.83242458591144</v>
      </c>
      <c r="R21" s="67">
        <v>639.6029005427647</v>
      </c>
      <c r="S21" s="67">
        <v>644.32348964371533</v>
      </c>
      <c r="T21" s="67">
        <v>676.86338955921019</v>
      </c>
      <c r="U21" s="66">
        <v>604.75021945304707</v>
      </c>
      <c r="V21" s="69">
        <v>666.23253998476775</v>
      </c>
      <c r="W21" s="67">
        <v>639</v>
      </c>
      <c r="X21" s="69">
        <v>614.54814999999996</v>
      </c>
      <c r="Y21" s="67">
        <v>645.25306132077299</v>
      </c>
      <c r="Z21" s="66">
        <v>677.23270440251588</v>
      </c>
      <c r="AA21" s="68">
        <v>631.75487465181061</v>
      </c>
      <c r="AB21" s="66">
        <v>696.87999000000002</v>
      </c>
      <c r="AC21" s="68">
        <v>611</v>
      </c>
      <c r="AD21" s="68">
        <v>679.09766000000002</v>
      </c>
      <c r="AE21" s="67">
        <v>634.91689171502401</v>
      </c>
      <c r="AF21" s="67">
        <v>634.85558000000003</v>
      </c>
      <c r="AG21" s="76"/>
      <c r="AH21" s="68">
        <v>696</v>
      </c>
      <c r="AI21" s="67">
        <v>702.77192738969404</v>
      </c>
      <c r="AJ21" s="67">
        <v>695.37227000000007</v>
      </c>
    </row>
    <row r="22" spans="1:36">
      <c r="A22" s="33">
        <v>3.1</v>
      </c>
      <c r="B22" s="24" t="s">
        <v>21</v>
      </c>
      <c r="C22" s="64">
        <v>512.78048780487813</v>
      </c>
      <c r="D22" s="64">
        <v>495.9803</v>
      </c>
      <c r="E22" s="97">
        <v>505.72552677314917</v>
      </c>
      <c r="F22" s="97">
        <v>514.18807557412583</v>
      </c>
      <c r="G22" s="64">
        <v>479.38033730943374</v>
      </c>
      <c r="H22" s="97">
        <v>531.83143642421703</v>
      </c>
      <c r="I22" s="64">
        <v>504.94099999999997</v>
      </c>
      <c r="J22" s="97">
        <v>509.22062687553313</v>
      </c>
      <c r="K22" s="64">
        <v>493.93616666666662</v>
      </c>
      <c r="L22" s="97">
        <v>501.43550409259956</v>
      </c>
      <c r="M22" s="97">
        <v>502.86323913049296</v>
      </c>
      <c r="N22" s="97">
        <v>487.84782687751243</v>
      </c>
      <c r="O22" s="97">
        <v>514.30252558286327</v>
      </c>
      <c r="P22" s="97">
        <v>448.43908675450558</v>
      </c>
      <c r="Q22" s="97">
        <v>471.47349482751139</v>
      </c>
      <c r="R22" s="97">
        <v>510.13636529996893</v>
      </c>
      <c r="S22" s="174">
        <v>500.65889994277705</v>
      </c>
      <c r="T22" s="174">
        <v>514.64988837020508</v>
      </c>
      <c r="U22" s="64">
        <v>478.94077292567135</v>
      </c>
      <c r="V22" s="64">
        <v>496.07213442498096</v>
      </c>
      <c r="W22" s="97">
        <v>522</v>
      </c>
      <c r="X22" s="64">
        <v>484.24709999999999</v>
      </c>
      <c r="Y22" s="97">
        <v>503.48184833104102</v>
      </c>
      <c r="Z22" s="64">
        <v>503.1446540880504</v>
      </c>
      <c r="AA22" s="98">
        <v>501.39275766016715</v>
      </c>
      <c r="AB22" s="64">
        <v>520.09050000000002</v>
      </c>
      <c r="AC22" s="98">
        <v>482</v>
      </c>
      <c r="AD22" s="175">
        <v>511.15690000000001</v>
      </c>
      <c r="AE22" s="97">
        <v>504.45306059154154</v>
      </c>
      <c r="AF22" s="97">
        <v>521.14949999999999</v>
      </c>
      <c r="AG22" s="76"/>
      <c r="AH22" s="98">
        <v>540</v>
      </c>
      <c r="AI22" s="97">
        <v>534.40405226534028</v>
      </c>
      <c r="AJ22" s="97">
        <v>549.07380000000001</v>
      </c>
    </row>
    <row r="23" spans="1:36">
      <c r="A23" s="33">
        <v>3.2</v>
      </c>
      <c r="B23" s="20" t="s">
        <v>22</v>
      </c>
      <c r="C23" s="64">
        <v>87.303135888501743</v>
      </c>
      <c r="D23" s="64">
        <v>76.768339093707112</v>
      </c>
      <c r="E23" s="97">
        <v>95.600732998143684</v>
      </c>
      <c r="F23" s="97">
        <v>64.984300959091129</v>
      </c>
      <c r="G23" s="64">
        <v>117.86029136553374</v>
      </c>
      <c r="H23" s="97">
        <v>82.037157303173643</v>
      </c>
      <c r="I23" s="64">
        <v>80.249719999999996</v>
      </c>
      <c r="J23" s="97">
        <v>134.30880708852035</v>
      </c>
      <c r="K23" s="64">
        <v>93.405799999999999</v>
      </c>
      <c r="L23" s="97">
        <v>134.3540476877335</v>
      </c>
      <c r="M23" s="97">
        <v>105.1842675883465</v>
      </c>
      <c r="N23" s="97">
        <v>77.659212587492817</v>
      </c>
      <c r="O23" s="97">
        <v>128.97600339449372</v>
      </c>
      <c r="P23" s="97">
        <v>91.145325484434181</v>
      </c>
      <c r="Q23" s="97">
        <v>119.10505211194737</v>
      </c>
      <c r="R23" s="97">
        <v>92.98884096220543</v>
      </c>
      <c r="S23" s="174">
        <v>91.072609195207562</v>
      </c>
      <c r="T23" s="174">
        <v>111.46411362489177</v>
      </c>
      <c r="U23" s="64">
        <v>74.611335946040711</v>
      </c>
      <c r="V23" s="64">
        <v>112.0169268849962</v>
      </c>
      <c r="W23" s="97">
        <v>79</v>
      </c>
      <c r="X23" s="64">
        <v>81.037210000000002</v>
      </c>
      <c r="Y23" s="97">
        <v>89.142592688052133</v>
      </c>
      <c r="Z23" s="64">
        <v>115.72327044025157</v>
      </c>
      <c r="AA23" s="98">
        <v>89.247910863509745</v>
      </c>
      <c r="AB23" s="64">
        <v>128.4768</v>
      </c>
      <c r="AC23" s="98">
        <v>80</v>
      </c>
      <c r="AD23" s="175">
        <v>115.6352</v>
      </c>
      <c r="AE23" s="97">
        <v>80.010597883463603</v>
      </c>
      <c r="AF23" s="97">
        <v>63.32347</v>
      </c>
      <c r="AG23" s="76"/>
      <c r="AH23" s="98">
        <v>103.99999999999999</v>
      </c>
      <c r="AI23" s="97">
        <v>87.240301029293789</v>
      </c>
      <c r="AJ23" s="97">
        <v>76.461849999999998</v>
      </c>
    </row>
    <row r="24" spans="1:36" ht="22.5">
      <c r="A24" s="33">
        <v>3.3</v>
      </c>
      <c r="B24" s="20" t="s">
        <v>23</v>
      </c>
      <c r="C24" s="64">
        <v>49.170731707317074</v>
      </c>
      <c r="D24" s="64">
        <v>50.874479999999998</v>
      </c>
      <c r="E24" s="97">
        <v>47.13117811235027</v>
      </c>
      <c r="F24" s="97">
        <v>42.604264397601106</v>
      </c>
      <c r="G24" s="64">
        <v>45.798875241416063</v>
      </c>
      <c r="H24" s="97">
        <v>49.742942809048152</v>
      </c>
      <c r="I24" s="64">
        <v>44.925519999999999</v>
      </c>
      <c r="J24" s="97">
        <v>99.4259652474815</v>
      </c>
      <c r="K24" s="64">
        <v>50.235549999999996</v>
      </c>
      <c r="L24" s="97">
        <v>53.695602909033454</v>
      </c>
      <c r="M24" s="97">
        <v>78.245608628987512</v>
      </c>
      <c r="N24" s="97">
        <v>36.945264157432113</v>
      </c>
      <c r="O24" s="97">
        <v>67.039889463986938</v>
      </c>
      <c r="P24" s="97">
        <v>73.648394283151902</v>
      </c>
      <c r="Q24" s="97">
        <v>85.253877646452622</v>
      </c>
      <c r="R24" s="97">
        <v>36.477694280590377</v>
      </c>
      <c r="S24" s="174">
        <v>52.591980505730646</v>
      </c>
      <c r="T24" s="174">
        <v>50.749387564113334</v>
      </c>
      <c r="U24" s="64">
        <v>51.198110581334944</v>
      </c>
      <c r="V24" s="64">
        <v>58.143478674790558</v>
      </c>
      <c r="W24" s="97">
        <v>37</v>
      </c>
      <c r="X24" s="64">
        <v>49.263840000000002</v>
      </c>
      <c r="Y24" s="97">
        <v>52.628620301679874</v>
      </c>
      <c r="Z24" s="64">
        <v>58.364779874213951</v>
      </c>
      <c r="AA24" s="98">
        <v>41.114206128133702</v>
      </c>
      <c r="AB24" s="64">
        <v>48.312690000000003</v>
      </c>
      <c r="AC24" s="98">
        <v>49</v>
      </c>
      <c r="AD24" s="175">
        <v>52.30556</v>
      </c>
      <c r="AE24" s="97">
        <v>50.45323324001901</v>
      </c>
      <c r="AF24" s="97">
        <v>50.38261</v>
      </c>
      <c r="AG24" s="76"/>
      <c r="AH24" s="98">
        <v>51.999999999999993</v>
      </c>
      <c r="AI24" s="97">
        <v>81.127574095059899</v>
      </c>
      <c r="AJ24" s="97">
        <v>69.836619999999996</v>
      </c>
    </row>
    <row r="25" spans="1:36">
      <c r="A25" s="32">
        <v>4</v>
      </c>
      <c r="B25" s="23" t="s">
        <v>24</v>
      </c>
      <c r="C25" s="66">
        <v>297.03135888501743</v>
      </c>
      <c r="D25" s="66">
        <v>308.09049550117868</v>
      </c>
      <c r="E25" s="67">
        <v>365.17312994382337</v>
      </c>
      <c r="F25" s="67">
        <v>297.80487032964669</v>
      </c>
      <c r="G25" s="66">
        <v>339.54260568160714</v>
      </c>
      <c r="H25" s="67">
        <v>345.31406194829515</v>
      </c>
      <c r="I25" s="66">
        <v>358.73950300000001</v>
      </c>
      <c r="J25" s="67">
        <v>319.1308068430148</v>
      </c>
      <c r="K25" s="66">
        <v>346.2537733333333</v>
      </c>
      <c r="L25" s="67">
        <v>375.39031967495907</v>
      </c>
      <c r="M25" s="67">
        <v>308.15711648269581</v>
      </c>
      <c r="N25" s="67">
        <v>341.04241024439636</v>
      </c>
      <c r="O25" s="67">
        <v>366.0957532175384</v>
      </c>
      <c r="P25" s="67">
        <v>291.82288456584581</v>
      </c>
      <c r="Q25" s="67">
        <v>272.4477894006414</v>
      </c>
      <c r="R25" s="67">
        <v>290.47875347106975</v>
      </c>
      <c r="S25" s="67">
        <v>282.19783185362007</v>
      </c>
      <c r="T25" s="67">
        <v>299.04139473576328</v>
      </c>
      <c r="U25" s="66">
        <v>193.03985443277114</v>
      </c>
      <c r="V25" s="69">
        <v>329.58532083015996</v>
      </c>
      <c r="W25" s="67">
        <v>306</v>
      </c>
      <c r="X25" s="69">
        <v>370.33888899999999</v>
      </c>
      <c r="Y25" s="67">
        <v>310.96180876139653</v>
      </c>
      <c r="Z25" s="66">
        <v>289.14046121593293</v>
      </c>
      <c r="AA25" s="68">
        <v>336.93593314763228</v>
      </c>
      <c r="AB25" s="66">
        <v>347.16925599999996</v>
      </c>
      <c r="AC25" s="68">
        <v>338</v>
      </c>
      <c r="AD25" s="68">
        <v>300.95495099999999</v>
      </c>
      <c r="AE25" s="67">
        <v>326.51573343354073</v>
      </c>
      <c r="AF25" s="67">
        <v>305.242346</v>
      </c>
      <c r="AG25" s="76"/>
      <c r="AH25" s="68">
        <v>248</v>
      </c>
      <c r="AI25" s="67">
        <v>282.6432935175763</v>
      </c>
      <c r="AJ25" s="67">
        <v>334.19431999999995</v>
      </c>
    </row>
    <row r="26" spans="1:36">
      <c r="A26" s="33">
        <v>4.0999999999999996</v>
      </c>
      <c r="B26" s="22" t="s">
        <v>25</v>
      </c>
      <c r="C26" s="64">
        <v>23.080139372822302</v>
      </c>
      <c r="D26" s="64">
        <v>34.162019999999998</v>
      </c>
      <c r="E26" s="97">
        <v>26.627219337662915</v>
      </c>
      <c r="F26" s="97">
        <v>25.430748211874729</v>
      </c>
      <c r="G26" s="64">
        <v>24.658908166266038</v>
      </c>
      <c r="H26" s="97">
        <v>32.29565398996732</v>
      </c>
      <c r="I26" s="64">
        <v>39.133609999999997</v>
      </c>
      <c r="J26" s="97">
        <v>17.059130900343018</v>
      </c>
      <c r="K26" s="64">
        <v>28.314966666666667</v>
      </c>
      <c r="L26" s="97">
        <v>33.658448275336987</v>
      </c>
      <c r="M26" s="97">
        <v>17.067250161795329</v>
      </c>
      <c r="N26" s="97">
        <v>22.984634205906524</v>
      </c>
      <c r="O26" s="97">
        <v>43.762454194295678</v>
      </c>
      <c r="P26" s="97">
        <v>13.526079780179938</v>
      </c>
      <c r="Q26" s="97">
        <v>31.384966019577355</v>
      </c>
      <c r="R26" s="97">
        <v>30.415045634968422</v>
      </c>
      <c r="S26" s="174">
        <v>19.640216447021402</v>
      </c>
      <c r="T26" s="174">
        <v>38.815924069862341</v>
      </c>
      <c r="U26" s="64">
        <v>18.568012924860938</v>
      </c>
      <c r="V26" s="70">
        <v>24.564036557501908</v>
      </c>
      <c r="W26" s="97">
        <v>19</v>
      </c>
      <c r="X26" s="70">
        <v>20.982700000000001</v>
      </c>
      <c r="Y26" s="97">
        <v>25.51047218282892</v>
      </c>
      <c r="Z26" s="64">
        <v>20.125786163522012</v>
      </c>
      <c r="AA26" s="98">
        <v>35.097493036211702</v>
      </c>
      <c r="AB26" s="64">
        <v>46.700629999999997</v>
      </c>
      <c r="AC26" s="98">
        <v>36</v>
      </c>
      <c r="AD26" s="175">
        <v>13.43975</v>
      </c>
      <c r="AE26" s="97">
        <v>23.243505211516599</v>
      </c>
      <c r="AF26" s="97">
        <v>21.072870000000002</v>
      </c>
      <c r="AG26" s="76"/>
      <c r="AH26" s="98">
        <v>24</v>
      </c>
      <c r="AI26" s="97">
        <v>9.066890462892502</v>
      </c>
      <c r="AJ26" s="97">
        <v>9.1469989999999992</v>
      </c>
    </row>
    <row r="27" spans="1:36">
      <c r="A27" s="33">
        <v>4.2</v>
      </c>
      <c r="B27" s="20" t="s">
        <v>26</v>
      </c>
      <c r="C27" s="64">
        <v>5.0174216027874561</v>
      </c>
      <c r="D27" s="64">
        <v>9.7094868853741136</v>
      </c>
      <c r="E27" s="97">
        <v>17.573380692668891</v>
      </c>
      <c r="F27" s="97">
        <v>5.5063723146077503</v>
      </c>
      <c r="G27" s="64">
        <v>6.9890701139994915</v>
      </c>
      <c r="H27" s="97">
        <v>7.4051936379027934</v>
      </c>
      <c r="I27" s="64">
        <v>7.0421930000000001</v>
      </c>
      <c r="J27" s="97">
        <v>15.929550840726295</v>
      </c>
      <c r="K27" s="64">
        <v>13.070506666666667</v>
      </c>
      <c r="L27" s="97">
        <v>4.6115131705228114</v>
      </c>
      <c r="M27" s="97">
        <v>5.304086273133171</v>
      </c>
      <c r="N27" s="97">
        <v>49.771338398611427</v>
      </c>
      <c r="O27" s="97">
        <v>6.508992889505941</v>
      </c>
      <c r="P27" s="97" t="s">
        <v>355</v>
      </c>
      <c r="Q27" s="97">
        <v>3.8984291302286982</v>
      </c>
      <c r="R27" s="97">
        <v>5.5905737677995457</v>
      </c>
      <c r="S27" s="174">
        <v>1.3659767736647335</v>
      </c>
      <c r="T27" s="174">
        <v>12.364523319855792</v>
      </c>
      <c r="U27" s="64">
        <v>8.6387700501747293</v>
      </c>
      <c r="V27" s="70">
        <v>6.2576561309977166</v>
      </c>
      <c r="W27" s="97">
        <v>6</v>
      </c>
      <c r="X27" s="70">
        <v>7.6020289999999999</v>
      </c>
      <c r="Y27" s="97">
        <v>2.8264179297064875</v>
      </c>
      <c r="Z27" s="64">
        <v>12.578616352201259</v>
      </c>
      <c r="AA27" s="98">
        <v>5.0139275766016711</v>
      </c>
      <c r="AB27" s="64">
        <v>9.9956160000000001</v>
      </c>
      <c r="AC27" s="98">
        <v>10</v>
      </c>
      <c r="AD27" s="175">
        <v>2.9531510000000001</v>
      </c>
      <c r="AE27" s="97">
        <v>6.3596589195560727</v>
      </c>
      <c r="AF27" s="97">
        <v>6.6692460000000002</v>
      </c>
      <c r="AG27" s="76"/>
      <c r="AH27" s="98">
        <v>3</v>
      </c>
      <c r="AI27" s="97">
        <v>5.6889994377987492</v>
      </c>
      <c r="AJ27" s="97">
        <v>5.7201009999999997</v>
      </c>
    </row>
    <row r="28" spans="1:36">
      <c r="A28" s="33">
        <v>4.3</v>
      </c>
      <c r="B28" s="24" t="s">
        <v>27</v>
      </c>
      <c r="C28" s="64">
        <v>10.034843205574912</v>
      </c>
      <c r="D28" s="64">
        <v>80.886120000000005</v>
      </c>
      <c r="E28" s="97">
        <v>46.850018446240405</v>
      </c>
      <c r="F28" s="97">
        <v>52.959161971816194</v>
      </c>
      <c r="G28" s="64">
        <v>74.247125468092804</v>
      </c>
      <c r="H28" s="97">
        <v>35.655395959583871</v>
      </c>
      <c r="I28" s="64">
        <v>49.670999999999999</v>
      </c>
      <c r="J28" s="97">
        <v>52.128912751248166</v>
      </c>
      <c r="K28" s="64">
        <v>58.12133333333334</v>
      </c>
      <c r="L28" s="97">
        <v>58.145423115022105</v>
      </c>
      <c r="M28" s="97">
        <v>36.75874015110962</v>
      </c>
      <c r="N28" s="97">
        <v>41.983224139939196</v>
      </c>
      <c r="O28" s="97">
        <v>72.980754111760973</v>
      </c>
      <c r="P28" s="97">
        <v>15.318414700466544</v>
      </c>
      <c r="Q28" s="97">
        <v>38.116870855340551</v>
      </c>
      <c r="R28" s="97">
        <v>35.193452413537244</v>
      </c>
      <c r="S28" s="174">
        <v>31.812089624980949</v>
      </c>
      <c r="T28" s="174">
        <v>30.872877385812387</v>
      </c>
      <c r="U28" s="64">
        <v>41.490020223359231</v>
      </c>
      <c r="V28" s="70">
        <v>67.922710396039605</v>
      </c>
      <c r="W28" s="97">
        <v>59</v>
      </c>
      <c r="X28" s="70">
        <v>46.762059999999998</v>
      </c>
      <c r="Y28" s="97">
        <v>44.840234316050811</v>
      </c>
      <c r="Z28" s="64">
        <v>52.830188679245282</v>
      </c>
      <c r="AA28" s="98">
        <v>63.175487465181057</v>
      </c>
      <c r="AB28" s="64">
        <v>52.94614</v>
      </c>
      <c r="AC28" s="98">
        <v>49</v>
      </c>
      <c r="AD28" s="175">
        <v>63.979480000000002</v>
      </c>
      <c r="AE28" s="97">
        <v>42.141083649873913</v>
      </c>
      <c r="AF28" s="97">
        <v>39.849760000000003</v>
      </c>
      <c r="AG28" s="76"/>
      <c r="AH28" s="98">
        <v>22</v>
      </c>
      <c r="AI28" s="97">
        <v>81.467417593771117</v>
      </c>
      <c r="AJ28" s="97">
        <v>91.634349999999998</v>
      </c>
    </row>
    <row r="29" spans="1:36">
      <c r="A29" s="33">
        <v>4.4000000000000004</v>
      </c>
      <c r="B29" s="24" t="s">
        <v>28</v>
      </c>
      <c r="C29" s="64">
        <v>158.55052264808361</v>
      </c>
      <c r="D29" s="64">
        <v>117.24949861580454</v>
      </c>
      <c r="E29" s="97">
        <v>139.92404211313567</v>
      </c>
      <c r="F29" s="97">
        <v>118.36989768909619</v>
      </c>
      <c r="G29" s="64">
        <v>132.49938940772188</v>
      </c>
      <c r="H29" s="97">
        <v>140.40053817993416</v>
      </c>
      <c r="I29" s="64">
        <v>135.69409999999999</v>
      </c>
      <c r="J29" s="97">
        <v>124.89560659171256</v>
      </c>
      <c r="K29" s="64">
        <v>125.7589</v>
      </c>
      <c r="L29" s="97">
        <v>149.54904756960974</v>
      </c>
      <c r="M29" s="97">
        <v>144.29900268092968</v>
      </c>
      <c r="N29" s="97">
        <v>95.4702568113632</v>
      </c>
      <c r="O29" s="97">
        <v>117.26816996327264</v>
      </c>
      <c r="P29" s="97">
        <v>103.25697194050356</v>
      </c>
      <c r="Q29" s="97">
        <v>101.25372222134574</v>
      </c>
      <c r="R29" s="97">
        <v>138.92334820558554</v>
      </c>
      <c r="S29" s="174">
        <v>159.728964048384</v>
      </c>
      <c r="T29" s="174">
        <v>123.94955410240107</v>
      </c>
      <c r="U29" s="64">
        <v>74.252255657412903</v>
      </c>
      <c r="V29" s="70">
        <v>124.91878332063975</v>
      </c>
      <c r="W29" s="97">
        <v>132</v>
      </c>
      <c r="X29" s="70">
        <v>140.13659999999999</v>
      </c>
      <c r="Y29" s="97">
        <v>134.76812820624201</v>
      </c>
      <c r="Z29" s="64">
        <v>126.2893081761006</v>
      </c>
      <c r="AA29" s="98">
        <v>133.37047353760445</v>
      </c>
      <c r="AB29" s="64">
        <v>140.40969999999999</v>
      </c>
      <c r="AC29" s="98">
        <v>123</v>
      </c>
      <c r="AD29" s="175">
        <v>126.1476</v>
      </c>
      <c r="AE29" s="97">
        <v>144.86852967067824</v>
      </c>
      <c r="AF29" s="97">
        <v>155.4828</v>
      </c>
      <c r="AG29" s="76"/>
      <c r="AH29" s="98">
        <v>132</v>
      </c>
      <c r="AI29" s="97">
        <v>67.530462006290406</v>
      </c>
      <c r="AJ29" s="97">
        <v>139.1422</v>
      </c>
    </row>
    <row r="30" spans="1:36">
      <c r="A30" s="33">
        <v>4.5</v>
      </c>
      <c r="B30" s="24" t="s">
        <v>29</v>
      </c>
      <c r="C30" s="64">
        <v>100.34843205574913</v>
      </c>
      <c r="D30" s="64">
        <v>66.083370000000002</v>
      </c>
      <c r="E30" s="97">
        <v>134.1984693541155</v>
      </c>
      <c r="F30" s="97">
        <v>95.53869014225188</v>
      </c>
      <c r="G30" s="64">
        <v>101.14811252552695</v>
      </c>
      <c r="H30" s="97">
        <v>129.55728018090699</v>
      </c>
      <c r="I30" s="64">
        <v>127.1986</v>
      </c>
      <c r="J30" s="97">
        <v>109.11760575898475</v>
      </c>
      <c r="K30" s="64">
        <v>120.98806666666665</v>
      </c>
      <c r="L30" s="97">
        <v>129.4258875444674</v>
      </c>
      <c r="M30" s="97">
        <v>104.72803721572807</v>
      </c>
      <c r="N30" s="97">
        <v>130.83295668857602</v>
      </c>
      <c r="O30" s="97">
        <v>125.5753820587032</v>
      </c>
      <c r="P30" s="97">
        <v>159.72141814469578</v>
      </c>
      <c r="Q30" s="97">
        <v>97.793801174149039</v>
      </c>
      <c r="R30" s="97">
        <v>80.356333449179033</v>
      </c>
      <c r="S30" s="174">
        <v>69.65058495956896</v>
      </c>
      <c r="T30" s="174">
        <v>93.038515857831726</v>
      </c>
      <c r="U30" s="64">
        <v>50.090795576963338</v>
      </c>
      <c r="V30" s="70">
        <v>105.92213442498095</v>
      </c>
      <c r="W30" s="97">
        <v>90</v>
      </c>
      <c r="X30" s="70">
        <v>154.85550000000001</v>
      </c>
      <c r="Y30" s="97">
        <v>103.01655612656829</v>
      </c>
      <c r="Z30" s="64">
        <v>77.316561844863756</v>
      </c>
      <c r="AA30" s="98">
        <v>100.27855153203343</v>
      </c>
      <c r="AB30" s="64">
        <v>97.117170000000002</v>
      </c>
      <c r="AC30" s="98">
        <v>121</v>
      </c>
      <c r="AD30" s="175">
        <v>94.434970000000007</v>
      </c>
      <c r="AE30" s="97">
        <v>109.90295598191585</v>
      </c>
      <c r="AF30" s="97">
        <v>82.167670000000001</v>
      </c>
      <c r="AG30" s="76"/>
      <c r="AH30" s="98">
        <v>67</v>
      </c>
      <c r="AI30" s="97">
        <v>118.88952401682354</v>
      </c>
      <c r="AJ30" s="97">
        <v>88.550669999999997</v>
      </c>
    </row>
    <row r="31" spans="1:36">
      <c r="A31" s="32">
        <v>5</v>
      </c>
      <c r="B31" s="23" t="s">
        <v>30</v>
      </c>
      <c r="C31" s="66">
        <v>18.062717770034844</v>
      </c>
      <c r="D31" s="66">
        <v>8.0014729403491138</v>
      </c>
      <c r="E31" s="67">
        <v>8.4929718125428177</v>
      </c>
      <c r="F31" s="67">
        <v>31.768059542609123</v>
      </c>
      <c r="G31" s="66">
        <v>11.214057622171694</v>
      </c>
      <c r="H31" s="67">
        <v>6.4666836742621836</v>
      </c>
      <c r="I31" s="66">
        <v>45.119599999999998</v>
      </c>
      <c r="J31" s="67">
        <v>7.8422754138978696</v>
      </c>
      <c r="K31" s="66">
        <v>16.204740000000001</v>
      </c>
      <c r="L31" s="67">
        <v>5.7688797500492486</v>
      </c>
      <c r="M31" s="67">
        <v>10.551610889662406</v>
      </c>
      <c r="N31" s="67">
        <v>23.386024918798523</v>
      </c>
      <c r="O31" s="67">
        <v>12.062818088763349</v>
      </c>
      <c r="P31" s="67">
        <v>42.559520288513831</v>
      </c>
      <c r="Q31" s="67">
        <v>23.739211287749889</v>
      </c>
      <c r="R31" s="67">
        <v>3.2603797382429387</v>
      </c>
      <c r="S31" s="67">
        <v>7.6051409303103323</v>
      </c>
      <c r="T31" s="67">
        <v>13.025015701008268</v>
      </c>
      <c r="U31" s="66">
        <v>19.58061312910807</v>
      </c>
      <c r="V31" s="69">
        <v>13.825582539984765</v>
      </c>
      <c r="W31" s="67">
        <v>16</v>
      </c>
      <c r="X31" s="69">
        <v>9.2430579999999996</v>
      </c>
      <c r="Y31" s="67">
        <v>10.205231988796562</v>
      </c>
      <c r="Z31" s="66">
        <v>5.0314465408805029</v>
      </c>
      <c r="AA31" s="68">
        <v>5.0139275766016711</v>
      </c>
      <c r="AB31" s="66">
        <v>13.661777000000001</v>
      </c>
      <c r="AC31" s="68">
        <v>7</v>
      </c>
      <c r="AD31" s="68">
        <v>34.116820000000004</v>
      </c>
      <c r="AE31" s="67">
        <v>29.869604487012744</v>
      </c>
      <c r="AF31" s="67">
        <v>17.182634999999998</v>
      </c>
      <c r="AG31" s="76"/>
      <c r="AH31" s="68">
        <v>15</v>
      </c>
      <c r="AI31" s="67">
        <v>12.246449456421935</v>
      </c>
      <c r="AJ31" s="67">
        <v>13.1774</v>
      </c>
    </row>
    <row r="32" spans="1:36">
      <c r="A32" s="33">
        <v>5.0999999999999996</v>
      </c>
      <c r="B32" s="20" t="s">
        <v>31</v>
      </c>
      <c r="C32" s="64">
        <v>10.034843205574912</v>
      </c>
      <c r="D32" s="64">
        <v>2.9486919999999999</v>
      </c>
      <c r="E32" s="97">
        <v>2.4004886792966964</v>
      </c>
      <c r="F32" s="97">
        <v>2.800407144514359</v>
      </c>
      <c r="G32" s="64">
        <v>6.7149145248382816</v>
      </c>
      <c r="H32" s="97">
        <v>0.36947519109903609</v>
      </c>
      <c r="I32" s="64">
        <v>1.0334000000000001</v>
      </c>
      <c r="J32" s="97">
        <v>2.2976181212631785</v>
      </c>
      <c r="K32" s="64">
        <v>2.4838250000000004</v>
      </c>
      <c r="L32" s="97">
        <v>1.8512992539615416</v>
      </c>
      <c r="M32" s="97">
        <v>1.1556677677315728</v>
      </c>
      <c r="N32" s="97">
        <v>4.9913121255261981</v>
      </c>
      <c r="O32" s="97">
        <v>5.6553141818447763</v>
      </c>
      <c r="P32" s="97" t="s">
        <v>355</v>
      </c>
      <c r="Q32" s="97">
        <v>6.8120717369738095</v>
      </c>
      <c r="R32" s="97">
        <v>1.2567642262638574</v>
      </c>
      <c r="S32" s="174">
        <v>1.9762336904437803</v>
      </c>
      <c r="T32" s="174">
        <v>3.0203997717385485</v>
      </c>
      <c r="U32" s="64">
        <v>18.304358338029243</v>
      </c>
      <c r="V32" s="64">
        <v>4.2964812452399093</v>
      </c>
      <c r="W32" s="97">
        <v>7</v>
      </c>
      <c r="X32" s="64">
        <v>2.393081</v>
      </c>
      <c r="Y32" s="97">
        <v>7.3097534968383471</v>
      </c>
      <c r="Z32" s="64">
        <v>4.0251572327044025</v>
      </c>
      <c r="AA32" s="149">
        <v>3.0083565459610031</v>
      </c>
      <c r="AB32" s="64">
        <v>4.0939110000000003</v>
      </c>
      <c r="AC32" s="71" t="s">
        <v>355</v>
      </c>
      <c r="AD32" s="71">
        <v>26.283190000000001</v>
      </c>
      <c r="AE32" s="97">
        <v>3.7396645884120585</v>
      </c>
      <c r="AF32" s="97">
        <v>6.8408449999999998</v>
      </c>
      <c r="AG32" s="76"/>
      <c r="AH32" s="71" t="s">
        <v>355</v>
      </c>
      <c r="AI32" s="97">
        <v>12.246449456421935</v>
      </c>
      <c r="AJ32" s="97">
        <v>13.1774</v>
      </c>
    </row>
    <row r="33" spans="1:36">
      <c r="A33" s="33">
        <v>5.2</v>
      </c>
      <c r="B33" s="20" t="s">
        <v>32</v>
      </c>
      <c r="C33" s="64">
        <v>8.0278745644599301</v>
      </c>
      <c r="D33" s="64">
        <v>5.0527809403491144</v>
      </c>
      <c r="E33" s="97">
        <v>6.0924831332461231</v>
      </c>
      <c r="F33" s="97">
        <v>28.967652398094767</v>
      </c>
      <c r="G33" s="64">
        <v>4.4991430973334117</v>
      </c>
      <c r="H33" s="97">
        <v>6.0972084831631479</v>
      </c>
      <c r="I33" s="64">
        <v>44.086199999999998</v>
      </c>
      <c r="J33" s="97">
        <v>5.5446572926346906</v>
      </c>
      <c r="K33" s="64">
        <v>13.720915</v>
      </c>
      <c r="L33" s="97">
        <v>3.9175804960877065</v>
      </c>
      <c r="M33" s="97">
        <v>9.3959431219308343</v>
      </c>
      <c r="N33" s="97">
        <v>18.394712793272326</v>
      </c>
      <c r="O33" s="97">
        <v>6.4075039069185724</v>
      </c>
      <c r="P33" s="97">
        <v>42.559520288513831</v>
      </c>
      <c r="Q33" s="97">
        <v>16.927139550776079</v>
      </c>
      <c r="R33" s="97">
        <v>2.0036155119790813</v>
      </c>
      <c r="S33" s="174">
        <v>5.6289072398665514</v>
      </c>
      <c r="T33" s="174">
        <v>10.00461592926972</v>
      </c>
      <c r="U33" s="64">
        <v>1.2762547910788269</v>
      </c>
      <c r="V33" s="64">
        <v>9.5291012947448568</v>
      </c>
      <c r="W33" s="97">
        <v>9</v>
      </c>
      <c r="X33" s="64">
        <v>6.849977</v>
      </c>
      <c r="Y33" s="97">
        <v>2.8954784919582153</v>
      </c>
      <c r="Z33" s="64">
        <v>1.0062893081761006</v>
      </c>
      <c r="AA33" s="98">
        <v>2.0055710306406684</v>
      </c>
      <c r="AB33" s="64">
        <v>9.5678660000000004</v>
      </c>
      <c r="AC33" s="98" t="s">
        <v>355</v>
      </c>
      <c r="AD33" s="175">
        <v>7.8336300000000003</v>
      </c>
      <c r="AE33" s="97">
        <v>26.129939898600682</v>
      </c>
      <c r="AF33" s="97">
        <v>10.34179</v>
      </c>
      <c r="AG33" s="76"/>
      <c r="AH33" s="98">
        <v>15</v>
      </c>
      <c r="AI33" s="97" t="s">
        <v>355</v>
      </c>
      <c r="AJ33" s="97" t="s">
        <v>355</v>
      </c>
    </row>
    <row r="34" spans="1:36">
      <c r="A34" s="31" t="s">
        <v>2</v>
      </c>
      <c r="B34" s="21" t="s">
        <v>33</v>
      </c>
      <c r="C34" s="72">
        <v>1440</v>
      </c>
      <c r="D34" s="72">
        <v>1439.7814578600774</v>
      </c>
      <c r="E34" s="73">
        <v>1440</v>
      </c>
      <c r="F34" s="73">
        <v>1440</v>
      </c>
      <c r="G34" s="72">
        <v>1440</v>
      </c>
      <c r="H34" s="73">
        <v>1439.6282299576803</v>
      </c>
      <c r="I34" s="72">
        <v>1440.0000023</v>
      </c>
      <c r="J34" s="73">
        <v>1440</v>
      </c>
      <c r="K34" s="72">
        <v>1439.9999230000001</v>
      </c>
      <c r="L34" s="73">
        <v>1440</v>
      </c>
      <c r="M34" s="73">
        <v>1440</v>
      </c>
      <c r="N34" s="73">
        <v>1440</v>
      </c>
      <c r="O34" s="73">
        <v>1440</v>
      </c>
      <c r="P34" s="73">
        <v>1440.1661220547167</v>
      </c>
      <c r="Q34" s="73">
        <v>1439.999999999997</v>
      </c>
      <c r="R34" s="73">
        <v>1439.9999999999998</v>
      </c>
      <c r="S34" s="73">
        <v>1440</v>
      </c>
      <c r="T34" s="73">
        <v>1440</v>
      </c>
      <c r="U34" s="72">
        <v>1440</v>
      </c>
      <c r="V34" s="72">
        <v>1440</v>
      </c>
      <c r="W34" s="74">
        <v>1440</v>
      </c>
      <c r="X34" s="72">
        <v>1439.999939</v>
      </c>
      <c r="Y34" s="74">
        <v>1440</v>
      </c>
      <c r="Z34" s="72">
        <v>1440</v>
      </c>
      <c r="AA34" s="72">
        <v>1440</v>
      </c>
      <c r="AB34" s="72">
        <v>1439.8494631999999</v>
      </c>
      <c r="AC34" s="72">
        <v>1440</v>
      </c>
      <c r="AD34" s="72">
        <v>1440.0112803999998</v>
      </c>
      <c r="AE34" s="73">
        <v>1440</v>
      </c>
      <c r="AF34" s="73">
        <v>1439.999996</v>
      </c>
      <c r="AG34" s="76"/>
      <c r="AH34" s="72">
        <v>1440</v>
      </c>
      <c r="AI34" s="73">
        <v>1440</v>
      </c>
      <c r="AJ34" s="73">
        <v>1439.8463010999999</v>
      </c>
    </row>
    <row r="35" spans="1:36">
      <c r="C35" s="36"/>
      <c r="D35" s="55"/>
      <c r="E35" s="43"/>
      <c r="F35" s="43"/>
      <c r="G35" s="55"/>
      <c r="H35" s="43"/>
      <c r="I35" s="55"/>
      <c r="J35" s="43"/>
      <c r="K35" s="55"/>
      <c r="L35" s="43"/>
      <c r="M35" s="43"/>
      <c r="N35" s="43"/>
      <c r="O35" s="43"/>
      <c r="P35" s="45"/>
      <c r="Q35" s="43"/>
      <c r="R35" s="43"/>
      <c r="S35" s="43"/>
      <c r="T35" s="43"/>
      <c r="W35" s="45"/>
      <c r="Y35" s="45"/>
      <c r="AA35" s="47"/>
      <c r="AC35" s="47"/>
      <c r="AD35" s="47"/>
      <c r="AE35" s="37"/>
      <c r="AF35" s="43"/>
      <c r="AH35" s="47"/>
      <c r="AI35" s="37"/>
      <c r="AJ35" s="43"/>
    </row>
    <row r="36" spans="1:36" s="55" customFormat="1" ht="371.25">
      <c r="C36" s="77" t="s">
        <v>344</v>
      </c>
      <c r="E36" s="77" t="s">
        <v>604</v>
      </c>
      <c r="F36" s="43"/>
      <c r="H36" s="43"/>
      <c r="J36" s="43"/>
      <c r="L36" s="77" t="s">
        <v>604</v>
      </c>
      <c r="M36" s="77" t="s">
        <v>604</v>
      </c>
      <c r="N36" s="43"/>
      <c r="O36" s="43"/>
      <c r="P36" s="61" t="s">
        <v>47</v>
      </c>
      <c r="Q36" s="43"/>
      <c r="R36" s="43"/>
      <c r="S36" s="77" t="s">
        <v>608</v>
      </c>
      <c r="T36" s="77" t="s">
        <v>604</v>
      </c>
      <c r="W36" s="61"/>
      <c r="Y36" s="77" t="s">
        <v>604</v>
      </c>
      <c r="AA36" s="61"/>
      <c r="AC36" s="77"/>
      <c r="AD36" s="61"/>
      <c r="AE36" s="43"/>
      <c r="AF36" s="43"/>
      <c r="AH36" s="77" t="s">
        <v>453</v>
      </c>
      <c r="AI36" s="43"/>
      <c r="AJ36" s="43"/>
    </row>
    <row r="37" spans="1:36">
      <c r="C37" s="36"/>
      <c r="D37" s="55"/>
      <c r="E37" s="55"/>
      <c r="F37" s="55"/>
      <c r="G37" s="55"/>
      <c r="H37" s="55"/>
      <c r="I37" s="55"/>
      <c r="J37" s="55"/>
      <c r="K37" s="55"/>
    </row>
    <row r="38" spans="1:36">
      <c r="D38" s="55"/>
      <c r="E38" s="55"/>
      <c r="F38" s="55"/>
      <c r="G38" s="55"/>
      <c r="H38" s="55"/>
      <c r="I38" s="55"/>
      <c r="J38" s="55"/>
      <c r="K38" s="55"/>
    </row>
    <row r="39" spans="1:36">
      <c r="D39" s="55"/>
      <c r="E39" s="55"/>
      <c r="F39" s="55"/>
      <c r="G39" s="55"/>
      <c r="H39" s="55"/>
      <c r="I39" s="55"/>
      <c r="J39" s="55"/>
      <c r="K39" s="55"/>
    </row>
  </sheetData>
  <mergeCells count="2">
    <mergeCell ref="P7:P8"/>
    <mergeCell ref="P16:P17"/>
  </mergeCells>
  <pageMargins left="0.70866141732283472" right="0.70866141732283472" top="0.74803149606299213" bottom="0.74803149606299213" header="0.31496062992125984" footer="0.31496062992125984"/>
  <pageSetup paperSize="9" scale="3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7"/>
  <sheetViews>
    <sheetView topLeftCell="L1" zoomScaleNormal="100" workbookViewId="0">
      <selection activeCell="C1" sqref="C1"/>
    </sheetView>
  </sheetViews>
  <sheetFormatPr defaultRowHeight="12.75"/>
  <cols>
    <col min="1" max="1" width="4.7109375" customWidth="1"/>
    <col min="2" max="2" width="48.7109375" customWidth="1"/>
    <col min="3" max="3" width="12.140625" customWidth="1"/>
    <col min="4" max="32" width="12.140625" style="55" customWidth="1"/>
    <col min="33" max="33" width="9.7109375" style="55" customWidth="1"/>
    <col min="34" max="36" width="12.140625" style="55" customWidth="1"/>
    <col min="37" max="39" width="9.140625" style="55"/>
  </cols>
  <sheetData>
    <row r="1" spans="1:39">
      <c r="A1" s="41"/>
      <c r="B1" s="78" t="s">
        <v>332</v>
      </c>
      <c r="C1" s="12" t="s">
        <v>343</v>
      </c>
      <c r="D1" s="50" t="s">
        <v>34</v>
      </c>
      <c r="E1" s="38" t="s">
        <v>329</v>
      </c>
      <c r="F1" s="38" t="s">
        <v>39</v>
      </c>
      <c r="G1" s="44" t="s">
        <v>345</v>
      </c>
      <c r="H1" s="38" t="s">
        <v>346</v>
      </c>
      <c r="I1" s="44" t="s">
        <v>40</v>
      </c>
      <c r="J1" s="38" t="s">
        <v>42</v>
      </c>
      <c r="K1" s="44" t="s">
        <v>43</v>
      </c>
      <c r="L1" s="51" t="s">
        <v>330</v>
      </c>
      <c r="M1" s="51" t="s">
        <v>356</v>
      </c>
      <c r="N1" s="50" t="s">
        <v>347</v>
      </c>
      <c r="O1" s="50" t="s">
        <v>48</v>
      </c>
      <c r="P1" s="38" t="s">
        <v>45</v>
      </c>
      <c r="Q1" s="51" t="s">
        <v>349</v>
      </c>
      <c r="R1" s="51" t="s">
        <v>53</v>
      </c>
      <c r="S1" s="51" t="s">
        <v>605</v>
      </c>
      <c r="T1" s="51" t="s">
        <v>606</v>
      </c>
      <c r="U1" s="50" t="s">
        <v>50</v>
      </c>
      <c r="V1" s="44" t="s">
        <v>350</v>
      </c>
      <c r="W1" s="51" t="s">
        <v>351</v>
      </c>
      <c r="X1" s="44" t="s">
        <v>51</v>
      </c>
      <c r="Y1" s="51" t="s">
        <v>331</v>
      </c>
      <c r="Z1" s="50" t="s">
        <v>352</v>
      </c>
      <c r="AA1" s="44" t="s">
        <v>353</v>
      </c>
      <c r="AB1" s="50" t="s">
        <v>54</v>
      </c>
      <c r="AC1" s="50" t="s">
        <v>531</v>
      </c>
      <c r="AD1" s="44" t="s">
        <v>532</v>
      </c>
      <c r="AE1" s="38" t="s">
        <v>56</v>
      </c>
      <c r="AF1" s="38" t="s">
        <v>57</v>
      </c>
      <c r="AG1" s="76"/>
      <c r="AH1" s="44" t="s">
        <v>454</v>
      </c>
      <c r="AI1" s="38" t="s">
        <v>451</v>
      </c>
      <c r="AJ1" s="38" t="s">
        <v>452</v>
      </c>
    </row>
    <row r="2" spans="1:39">
      <c r="A2" s="41"/>
      <c r="B2" s="78" t="s">
        <v>333</v>
      </c>
      <c r="C2" s="13">
        <v>2006</v>
      </c>
      <c r="D2" s="51" t="s">
        <v>35</v>
      </c>
      <c r="E2" s="38">
        <v>2013</v>
      </c>
      <c r="F2" s="51">
        <v>2015</v>
      </c>
      <c r="G2" s="51">
        <v>2001</v>
      </c>
      <c r="H2" s="38" t="s">
        <v>41</v>
      </c>
      <c r="I2" s="51" t="s">
        <v>41</v>
      </c>
      <c r="J2" s="38" t="s">
        <v>41</v>
      </c>
      <c r="K2" s="46" t="s">
        <v>44</v>
      </c>
      <c r="L2" s="51">
        <v>2013</v>
      </c>
      <c r="M2" s="51">
        <v>2010</v>
      </c>
      <c r="N2" s="51">
        <v>2005</v>
      </c>
      <c r="O2" s="51" t="s">
        <v>49</v>
      </c>
      <c r="P2" s="38">
        <v>2016</v>
      </c>
      <c r="Q2" s="51">
        <v>2014</v>
      </c>
      <c r="R2" s="51">
        <v>2003</v>
      </c>
      <c r="S2" s="51">
        <v>2003</v>
      </c>
      <c r="T2" s="51">
        <v>2013</v>
      </c>
      <c r="U2" s="51">
        <v>2014</v>
      </c>
      <c r="V2" s="46">
        <v>2016</v>
      </c>
      <c r="W2" s="51" t="s">
        <v>41</v>
      </c>
      <c r="X2" s="46" t="s">
        <v>52</v>
      </c>
      <c r="Y2" s="51">
        <v>2013</v>
      </c>
      <c r="Z2" s="51">
        <v>1999</v>
      </c>
      <c r="AA2" s="46" t="s">
        <v>354</v>
      </c>
      <c r="AB2" s="51" t="s">
        <v>41</v>
      </c>
      <c r="AC2" s="51">
        <v>2010</v>
      </c>
      <c r="AD2" s="46" t="s">
        <v>55</v>
      </c>
      <c r="AE2" s="38" t="s">
        <v>58</v>
      </c>
      <c r="AF2" s="38">
        <v>2017</v>
      </c>
      <c r="AG2" s="76"/>
      <c r="AH2" s="46">
        <v>2008</v>
      </c>
      <c r="AI2" s="38">
        <v>1999</v>
      </c>
      <c r="AJ2" s="38">
        <v>2010</v>
      </c>
    </row>
    <row r="3" spans="1:39">
      <c r="A3" s="41"/>
      <c r="B3" s="78" t="s">
        <v>334</v>
      </c>
      <c r="C3" s="13" t="s">
        <v>328</v>
      </c>
      <c r="D3" s="51" t="s">
        <v>36</v>
      </c>
      <c r="E3" s="38" t="s">
        <v>36</v>
      </c>
      <c r="F3" s="51" t="s">
        <v>36</v>
      </c>
      <c r="G3" s="51" t="s">
        <v>36</v>
      </c>
      <c r="H3" s="38" t="s">
        <v>36</v>
      </c>
      <c r="I3" s="51" t="s">
        <v>36</v>
      </c>
      <c r="J3" s="38" t="s">
        <v>36</v>
      </c>
      <c r="K3" s="46" t="s">
        <v>36</v>
      </c>
      <c r="L3" s="51" t="s">
        <v>36</v>
      </c>
      <c r="M3" s="51" t="s">
        <v>36</v>
      </c>
      <c r="N3" s="51" t="s">
        <v>36</v>
      </c>
      <c r="O3" s="51" t="s">
        <v>36</v>
      </c>
      <c r="P3" s="38" t="s">
        <v>36</v>
      </c>
      <c r="Q3" s="51" t="s">
        <v>36</v>
      </c>
      <c r="R3" s="51" t="s">
        <v>36</v>
      </c>
      <c r="S3" s="51" t="s">
        <v>534</v>
      </c>
      <c r="T3" s="51" t="s">
        <v>36</v>
      </c>
      <c r="U3" s="51" t="s">
        <v>36</v>
      </c>
      <c r="V3" s="51" t="s">
        <v>36</v>
      </c>
      <c r="W3" s="51" t="s">
        <v>36</v>
      </c>
      <c r="X3" s="51" t="s">
        <v>36</v>
      </c>
      <c r="Y3" s="51" t="s">
        <v>36</v>
      </c>
      <c r="Z3" s="51" t="s">
        <v>36</v>
      </c>
      <c r="AA3" s="46" t="s">
        <v>36</v>
      </c>
      <c r="AB3" s="51" t="s">
        <v>36</v>
      </c>
      <c r="AC3" s="51" t="s">
        <v>36</v>
      </c>
      <c r="AD3" s="46" t="s">
        <v>36</v>
      </c>
      <c r="AE3" s="38" t="s">
        <v>36</v>
      </c>
      <c r="AF3" s="38" t="s">
        <v>36</v>
      </c>
      <c r="AG3" s="76"/>
      <c r="AH3" s="46" t="s">
        <v>348</v>
      </c>
      <c r="AI3" s="38" t="s">
        <v>36</v>
      </c>
      <c r="AJ3" s="38" t="s">
        <v>36</v>
      </c>
      <c r="AM3" s="120"/>
    </row>
    <row r="4" spans="1:39">
      <c r="A4" s="15">
        <v>1</v>
      </c>
      <c r="B4" s="17" t="s">
        <v>3</v>
      </c>
      <c r="C4" s="79">
        <v>172</v>
      </c>
      <c r="D4" s="79">
        <v>248.75507149999999</v>
      </c>
      <c r="E4" s="80">
        <v>199.23249736273337</v>
      </c>
      <c r="F4" s="80">
        <v>268.28390385835377</v>
      </c>
      <c r="G4" s="79">
        <v>194.58598564497333</v>
      </c>
      <c r="H4" s="80">
        <v>244.85325166053735</v>
      </c>
      <c r="I4" s="79">
        <v>209.89100100000002</v>
      </c>
      <c r="J4" s="80">
        <v>175.3629890807955</v>
      </c>
      <c r="K4" s="79">
        <v>205.45386466666665</v>
      </c>
      <c r="L4" s="80">
        <v>184.5366741634565</v>
      </c>
      <c r="M4" s="80">
        <v>202.50625471415381</v>
      </c>
      <c r="N4" s="80">
        <v>197.12038880508263</v>
      </c>
      <c r="O4" s="80">
        <v>133.11971288918906</v>
      </c>
      <c r="P4" s="80">
        <v>271.52426106577053</v>
      </c>
      <c r="Q4" s="80">
        <v>269.38647176128524</v>
      </c>
      <c r="R4" s="80">
        <v>288.46830888374137</v>
      </c>
      <c r="S4" s="80">
        <v>279.25739388292271</v>
      </c>
      <c r="T4" s="80">
        <v>238.86638993384352</v>
      </c>
      <c r="U4" s="79">
        <v>250.08227326531639</v>
      </c>
      <c r="V4" s="79">
        <v>201.43256945233304</v>
      </c>
      <c r="W4" s="80">
        <v>205</v>
      </c>
      <c r="X4" s="79">
        <v>199.98745200000002</v>
      </c>
      <c r="Y4" s="80">
        <v>203.20055349085499</v>
      </c>
      <c r="Z4" s="81">
        <v>231.28491620111734</v>
      </c>
      <c r="AA4" s="81">
        <v>234.1626129256428</v>
      </c>
      <c r="AB4" s="62">
        <v>166.75361959999998</v>
      </c>
      <c r="AC4" s="81">
        <v>275.19110493398193</v>
      </c>
      <c r="AD4" s="80">
        <v>133.94723669999999</v>
      </c>
      <c r="AE4" s="80">
        <v>216.20476138540417</v>
      </c>
      <c r="AF4" s="80">
        <v>243.409312</v>
      </c>
      <c r="AG4" s="76"/>
      <c r="AH4" s="63">
        <v>291</v>
      </c>
      <c r="AI4" s="63">
        <v>184.70367524046912</v>
      </c>
      <c r="AJ4" s="63">
        <v>195.03344999999999</v>
      </c>
    </row>
    <row r="5" spans="1:39">
      <c r="A5" s="40">
        <v>1.1000000000000001</v>
      </c>
      <c r="B5" s="24" t="s">
        <v>4</v>
      </c>
      <c r="C5" s="75">
        <v>128</v>
      </c>
      <c r="D5" s="75">
        <v>192.7953</v>
      </c>
      <c r="E5" s="97">
        <v>134.49019560518832</v>
      </c>
      <c r="F5" s="97">
        <v>205.96109796921738</v>
      </c>
      <c r="G5" s="75">
        <v>146.96370698440825</v>
      </c>
      <c r="H5" s="97">
        <v>190.69854678673062</v>
      </c>
      <c r="I5" s="75">
        <v>157.0299</v>
      </c>
      <c r="J5" s="97">
        <v>117.99821034942636</v>
      </c>
      <c r="K5" s="75">
        <v>154.48500000000001</v>
      </c>
      <c r="L5" s="97">
        <v>119.55387876539494</v>
      </c>
      <c r="M5" s="97">
        <v>141.09973126809174</v>
      </c>
      <c r="N5" s="97">
        <v>141.9783554829524</v>
      </c>
      <c r="O5" s="97">
        <v>84.048203388998473</v>
      </c>
      <c r="P5" s="97">
        <v>202.94321053806655</v>
      </c>
      <c r="Q5" s="97">
        <v>174.02797393721343</v>
      </c>
      <c r="R5" s="97">
        <v>241.57243867899635</v>
      </c>
      <c r="S5" s="174">
        <v>240.77652508784661</v>
      </c>
      <c r="T5" s="174">
        <v>169.72136463873392</v>
      </c>
      <c r="U5" s="75">
        <v>174.89695333054644</v>
      </c>
      <c r="V5" s="75">
        <v>145.8967280339954</v>
      </c>
      <c r="W5" s="174">
        <v>160</v>
      </c>
      <c r="X5" s="75">
        <v>129.49600000000001</v>
      </c>
      <c r="Y5" s="174">
        <v>150.0990227294968</v>
      </c>
      <c r="Z5" s="75">
        <v>178.99441340782121</v>
      </c>
      <c r="AA5" s="75">
        <v>169.1174426685198</v>
      </c>
      <c r="AB5" s="75">
        <v>120.7323</v>
      </c>
      <c r="AC5" s="75">
        <v>213.14801945795691</v>
      </c>
      <c r="AD5" s="174">
        <v>85.165880000000001</v>
      </c>
      <c r="AE5" s="174">
        <v>159.43898561229821</v>
      </c>
      <c r="AF5" s="174">
        <v>191.7149</v>
      </c>
      <c r="AG5" s="76"/>
      <c r="AH5" s="175">
        <v>228</v>
      </c>
      <c r="AI5" s="174">
        <v>148.86333586876347</v>
      </c>
      <c r="AJ5" s="174">
        <v>116.2538</v>
      </c>
    </row>
    <row r="6" spans="1:39">
      <c r="A6" s="40">
        <v>1.2</v>
      </c>
      <c r="B6" s="24" t="s">
        <v>5</v>
      </c>
      <c r="C6" s="82">
        <v>18</v>
      </c>
      <c r="D6" s="82">
        <v>24.537510000000001</v>
      </c>
      <c r="E6" s="97">
        <v>23.608361965868752</v>
      </c>
      <c r="F6" s="97">
        <v>24.934876936300412</v>
      </c>
      <c r="G6" s="75">
        <v>18.188859837740001</v>
      </c>
      <c r="H6" s="97">
        <v>28.697821690586576</v>
      </c>
      <c r="I6" s="75">
        <v>20.23124</v>
      </c>
      <c r="J6" s="97">
        <v>19.766851733717623</v>
      </c>
      <c r="K6" s="75">
        <v>24.105516666666666</v>
      </c>
      <c r="L6" s="97">
        <v>21.516310349135566</v>
      </c>
      <c r="M6" s="97">
        <v>24.156995434969286</v>
      </c>
      <c r="N6" s="97">
        <v>19.677090165927844</v>
      </c>
      <c r="O6" s="97">
        <v>16.049791066362314</v>
      </c>
      <c r="P6" s="97">
        <v>32.986586291582945</v>
      </c>
      <c r="Q6" s="97">
        <v>41.264575634833847</v>
      </c>
      <c r="R6" s="97">
        <v>31.492358933066839</v>
      </c>
      <c r="S6" s="174">
        <v>25.743810813558053</v>
      </c>
      <c r="T6" s="174">
        <v>31.66140225710209</v>
      </c>
      <c r="U6" s="75">
        <v>28.008228968693125</v>
      </c>
      <c r="V6" s="75">
        <v>25.912634731073123</v>
      </c>
      <c r="W6" s="174">
        <v>18</v>
      </c>
      <c r="X6" s="75">
        <v>22.831479999999999</v>
      </c>
      <c r="Y6" s="174">
        <v>22.117048969268183</v>
      </c>
      <c r="Z6" s="82">
        <v>20.111731843575416</v>
      </c>
      <c r="AA6" s="82">
        <v>24.016678248783876</v>
      </c>
      <c r="AB6" s="82">
        <v>18.560189999999999</v>
      </c>
      <c r="AC6" s="82">
        <v>30.020847810979845</v>
      </c>
      <c r="AD6" s="174">
        <v>17.75179</v>
      </c>
      <c r="AE6" s="174">
        <v>29.565334408222618</v>
      </c>
      <c r="AF6" s="174">
        <v>18.128170000000001</v>
      </c>
      <c r="AG6" s="76"/>
      <c r="AH6" s="174">
        <v>38</v>
      </c>
      <c r="AI6" s="174">
        <v>17.700704221491876</v>
      </c>
      <c r="AJ6" s="174">
        <v>29.084530000000001</v>
      </c>
    </row>
    <row r="7" spans="1:39">
      <c r="A7" s="40">
        <v>1.3</v>
      </c>
      <c r="B7" s="24" t="s">
        <v>6</v>
      </c>
      <c r="C7" s="75">
        <v>15</v>
      </c>
      <c r="D7" s="75">
        <v>29.186129999999999</v>
      </c>
      <c r="E7" s="97">
        <v>24.917945616713631</v>
      </c>
      <c r="F7" s="97">
        <v>20.487019647601095</v>
      </c>
      <c r="G7" s="75">
        <v>19.334951832341734</v>
      </c>
      <c r="H7" s="97">
        <v>24.460048151733186</v>
      </c>
      <c r="I7" s="75">
        <v>30.52505</v>
      </c>
      <c r="J7" s="97">
        <v>23.68667207751853</v>
      </c>
      <c r="K7" s="75">
        <v>13.922703333333335</v>
      </c>
      <c r="L7" s="97">
        <v>23.723713308893235</v>
      </c>
      <c r="M7" s="97">
        <v>24.664661280518452</v>
      </c>
      <c r="N7" s="97">
        <v>35.464943156202395</v>
      </c>
      <c r="O7" s="97">
        <v>12.358494510386571</v>
      </c>
      <c r="P7" s="314">
        <v>35.56</v>
      </c>
      <c r="Q7" s="97">
        <v>35.312727236424095</v>
      </c>
      <c r="R7" s="97">
        <v>10.832922260887619</v>
      </c>
      <c r="S7" s="174">
        <v>8.6736633830236194</v>
      </c>
      <c r="T7" s="174">
        <v>25.75022700739396</v>
      </c>
      <c r="U7" s="75">
        <v>34.090357842552912</v>
      </c>
      <c r="V7" s="75">
        <v>12.417826282186624</v>
      </c>
      <c r="W7" s="174">
        <v>16</v>
      </c>
      <c r="X7" s="75">
        <v>29.286629999999999</v>
      </c>
      <c r="Y7" s="174">
        <v>21.69318343471916</v>
      </c>
      <c r="Z7" s="75">
        <v>23.128491620111738</v>
      </c>
      <c r="AA7" s="75">
        <v>22.015288394718553</v>
      </c>
      <c r="AB7" s="75">
        <v>17.22439</v>
      </c>
      <c r="AC7" s="75">
        <v>33.022932592077829</v>
      </c>
      <c r="AD7" s="174">
        <v>16.396049999999999</v>
      </c>
      <c r="AE7" s="174">
        <v>12.319639198480525</v>
      </c>
      <c r="AF7" s="174">
        <v>18.734290000000001</v>
      </c>
      <c r="AG7" s="76"/>
      <c r="AH7" s="174">
        <v>25</v>
      </c>
      <c r="AI7" s="174">
        <v>9.6314463561689294</v>
      </c>
      <c r="AJ7" s="174">
        <v>22.165849999999999</v>
      </c>
    </row>
    <row r="8" spans="1:39">
      <c r="A8" s="40">
        <v>1.4</v>
      </c>
      <c r="B8" s="20" t="s">
        <v>7</v>
      </c>
      <c r="C8" s="75">
        <v>11</v>
      </c>
      <c r="D8" s="75">
        <v>0.5561161</v>
      </c>
      <c r="E8" s="97">
        <v>16.215994174962646</v>
      </c>
      <c r="F8" s="97">
        <v>15.813876648510819</v>
      </c>
      <c r="G8" s="75">
        <v>10.098466990483393</v>
      </c>
      <c r="H8" s="97">
        <v>0.99683503148697106</v>
      </c>
      <c r="I8" s="75" t="s">
        <v>355</v>
      </c>
      <c r="J8" s="97">
        <v>12.420541089384958</v>
      </c>
      <c r="K8" s="75">
        <v>9.4458649999999995</v>
      </c>
      <c r="L8" s="97">
        <v>19.742771740032776</v>
      </c>
      <c r="M8" s="148">
        <v>12.584866730574312</v>
      </c>
      <c r="N8" s="148" t="s">
        <v>355</v>
      </c>
      <c r="O8" s="97">
        <v>16.472275716390818</v>
      </c>
      <c r="P8" s="314"/>
      <c r="Q8" s="97">
        <v>18.78119495281387</v>
      </c>
      <c r="R8" s="97">
        <v>4.5705890107905036</v>
      </c>
      <c r="S8" s="174">
        <v>4.063394598494436</v>
      </c>
      <c r="T8" s="174">
        <v>11.733396030613569</v>
      </c>
      <c r="U8" s="75">
        <v>12.52801143377136</v>
      </c>
      <c r="V8" s="75">
        <v>12.398042827278376</v>
      </c>
      <c r="W8" s="174">
        <v>12</v>
      </c>
      <c r="X8" s="75">
        <v>13.826840000000001</v>
      </c>
      <c r="Y8" s="174">
        <v>9.2912983573708576</v>
      </c>
      <c r="Z8" s="75">
        <v>9.050279329608939</v>
      </c>
      <c r="AA8" s="75">
        <v>19.013203613620568</v>
      </c>
      <c r="AB8" s="75">
        <v>8.6191270000000006</v>
      </c>
      <c r="AC8" s="174" t="s">
        <v>355</v>
      </c>
      <c r="AD8" s="174">
        <v>14.342000000000001</v>
      </c>
      <c r="AE8" s="174">
        <v>12.532156182627816</v>
      </c>
      <c r="AF8" s="174">
        <v>12.979200000000001</v>
      </c>
      <c r="AG8" s="76"/>
      <c r="AH8" s="174" t="s">
        <v>355</v>
      </c>
      <c r="AI8" s="174">
        <v>8.5081887940448393</v>
      </c>
      <c r="AJ8" s="174">
        <v>13.070830000000001</v>
      </c>
    </row>
    <row r="9" spans="1:39">
      <c r="A9" s="40">
        <v>1.5</v>
      </c>
      <c r="B9" s="20" t="s">
        <v>8</v>
      </c>
      <c r="C9" s="75" t="s">
        <v>355</v>
      </c>
      <c r="D9" s="75">
        <v>0.73321519999999996</v>
      </c>
      <c r="E9" s="97" t="s">
        <v>355</v>
      </c>
      <c r="F9" s="97">
        <v>1.0870326567240653</v>
      </c>
      <c r="G9" s="75" t="s">
        <v>355</v>
      </c>
      <c r="H9" s="97" t="s">
        <v>355</v>
      </c>
      <c r="I9" s="75" t="s">
        <v>355</v>
      </c>
      <c r="J9" s="97">
        <v>1.3238211161101436</v>
      </c>
      <c r="K9" s="75">
        <v>0.608483</v>
      </c>
      <c r="L9" s="176" t="s">
        <v>355</v>
      </c>
      <c r="M9" s="76" t="s">
        <v>355</v>
      </c>
      <c r="N9" s="76" t="s">
        <v>355</v>
      </c>
      <c r="O9" s="97">
        <v>1.0583932826592659</v>
      </c>
      <c r="P9" s="76" t="s">
        <v>355</v>
      </c>
      <c r="Q9" s="76" t="s">
        <v>355</v>
      </c>
      <c r="R9" s="76" t="s">
        <v>355</v>
      </c>
      <c r="S9" s="76" t="s">
        <v>355</v>
      </c>
      <c r="T9" s="76" t="s">
        <v>355</v>
      </c>
      <c r="U9" s="75">
        <v>0.55872168975252379</v>
      </c>
      <c r="V9" s="65">
        <v>1.4607135342169195</v>
      </c>
      <c r="W9" s="76" t="s">
        <v>355</v>
      </c>
      <c r="X9" s="76" t="s">
        <v>355</v>
      </c>
      <c r="Y9" s="174" t="s">
        <v>355</v>
      </c>
      <c r="Z9" s="174" t="s">
        <v>355</v>
      </c>
      <c r="AA9" s="175" t="s">
        <v>355</v>
      </c>
      <c r="AB9" s="75">
        <v>1.2085710000000001</v>
      </c>
      <c r="AC9" s="175" t="s">
        <v>355</v>
      </c>
      <c r="AD9" s="174" t="s">
        <v>355</v>
      </c>
      <c r="AE9" s="174">
        <v>1.3946777409385587</v>
      </c>
      <c r="AF9" s="174">
        <v>1.852752</v>
      </c>
      <c r="AG9" s="76"/>
      <c r="AH9" s="175" t="s">
        <v>355</v>
      </c>
      <c r="AI9" s="175" t="s">
        <v>355</v>
      </c>
      <c r="AJ9" s="174" t="s">
        <v>355</v>
      </c>
    </row>
    <row r="10" spans="1:39">
      <c r="A10" s="40">
        <v>1.6</v>
      </c>
      <c r="B10" s="20" t="s">
        <v>9</v>
      </c>
      <c r="C10" s="75" t="s">
        <v>355</v>
      </c>
      <c r="D10" s="75">
        <v>0.94680019999999998</v>
      </c>
      <c r="E10" s="97" t="s">
        <v>355</v>
      </c>
      <c r="F10" s="97" t="s">
        <v>355</v>
      </c>
      <c r="G10" s="75" t="s">
        <v>355</v>
      </c>
      <c r="H10" s="97" t="s">
        <v>355</v>
      </c>
      <c r="I10" s="75">
        <v>2.1048110000000002</v>
      </c>
      <c r="J10" s="97">
        <v>0.16689271463788183</v>
      </c>
      <c r="K10" s="75">
        <v>2.8862966666666665</v>
      </c>
      <c r="L10" s="176" t="s">
        <v>355</v>
      </c>
      <c r="M10" s="76" t="s">
        <v>355</v>
      </c>
      <c r="N10" s="76" t="s">
        <v>355</v>
      </c>
      <c r="O10" s="97">
        <v>3.1325549243916102</v>
      </c>
      <c r="P10" s="76" t="s">
        <v>355</v>
      </c>
      <c r="Q10" s="76" t="s">
        <v>355</v>
      </c>
      <c r="R10" s="76" t="s">
        <v>355</v>
      </c>
      <c r="S10" s="76" t="s">
        <v>355</v>
      </c>
      <c r="T10" s="76" t="s">
        <v>355</v>
      </c>
      <c r="U10" s="76" t="s">
        <v>355</v>
      </c>
      <c r="V10" s="65">
        <v>3.3466240435825991</v>
      </c>
      <c r="W10" s="76" t="s">
        <v>355</v>
      </c>
      <c r="X10" s="75">
        <v>4.5465020000000003</v>
      </c>
      <c r="Y10" s="174" t="s">
        <v>355</v>
      </c>
      <c r="Z10" s="174" t="s">
        <v>355</v>
      </c>
      <c r="AA10" s="175" t="s">
        <v>355</v>
      </c>
      <c r="AB10" s="75">
        <v>0</v>
      </c>
      <c r="AC10" s="175" t="s">
        <v>355</v>
      </c>
      <c r="AD10" s="174">
        <v>0</v>
      </c>
      <c r="AE10" s="174">
        <v>0.9539682428364632</v>
      </c>
      <c r="AF10" s="174" t="s">
        <v>355</v>
      </c>
      <c r="AG10" s="76"/>
      <c r="AH10" s="175" t="s">
        <v>355</v>
      </c>
      <c r="AI10" s="175" t="s">
        <v>355</v>
      </c>
      <c r="AJ10" s="174">
        <v>14.45844</v>
      </c>
    </row>
    <row r="11" spans="1:39">
      <c r="A11" s="39">
        <v>2</v>
      </c>
      <c r="B11" s="23" t="s">
        <v>10</v>
      </c>
      <c r="C11" s="69">
        <v>311</v>
      </c>
      <c r="D11" s="69">
        <v>269.171988</v>
      </c>
      <c r="E11" s="67">
        <v>237.32297201649885</v>
      </c>
      <c r="F11" s="67">
        <v>223.65640946944225</v>
      </c>
      <c r="G11" s="69">
        <v>242.80872090772155</v>
      </c>
      <c r="H11" s="67">
        <v>249.21239232687756</v>
      </c>
      <c r="I11" s="69">
        <v>235.76946800000002</v>
      </c>
      <c r="J11" s="67">
        <v>224.03084764937225</v>
      </c>
      <c r="K11" s="69">
        <v>242.27837483333332</v>
      </c>
      <c r="L11" s="67">
        <v>259.48146483807767</v>
      </c>
      <c r="M11" s="67">
        <v>293.76732468358944</v>
      </c>
      <c r="N11" s="67">
        <v>296.10578392549519</v>
      </c>
      <c r="O11" s="67">
        <v>306.33594118203092</v>
      </c>
      <c r="P11" s="67">
        <v>224.30183969636082</v>
      </c>
      <c r="Q11" s="67">
        <v>215.00893666260768</v>
      </c>
      <c r="R11" s="67">
        <v>253.25411262419991</v>
      </c>
      <c r="S11" s="67">
        <v>291.95165906622367</v>
      </c>
      <c r="T11" s="67">
        <v>239.61742768193025</v>
      </c>
      <c r="U11" s="69">
        <v>383.32616913920566</v>
      </c>
      <c r="V11" s="69">
        <v>224.94610999729392</v>
      </c>
      <c r="W11" s="67">
        <v>264</v>
      </c>
      <c r="X11" s="69">
        <v>227.40991700000001</v>
      </c>
      <c r="Y11" s="67">
        <v>295.00822903337445</v>
      </c>
      <c r="Z11" s="69">
        <v>328.15642458100558</v>
      </c>
      <c r="AA11" s="69">
        <v>286.19874913134117</v>
      </c>
      <c r="AB11" s="69">
        <v>289.1279055</v>
      </c>
      <c r="AC11" s="69">
        <v>220.15288394718553</v>
      </c>
      <c r="AD11" s="67">
        <v>305.04739499999999</v>
      </c>
      <c r="AE11" s="67">
        <v>248.63229019063292</v>
      </c>
      <c r="AF11" s="67">
        <v>244.01264399999997</v>
      </c>
      <c r="AG11" s="76"/>
      <c r="AH11" s="68">
        <v>234</v>
      </c>
      <c r="AI11" s="67">
        <v>351.93530639285547</v>
      </c>
      <c r="AJ11" s="67">
        <v>249.5884149</v>
      </c>
    </row>
    <row r="12" spans="1:39">
      <c r="A12" s="40">
        <v>2.1</v>
      </c>
      <c r="B12" s="24" t="s">
        <v>11</v>
      </c>
      <c r="C12" s="75">
        <v>168</v>
      </c>
      <c r="D12" s="75">
        <v>169.8544</v>
      </c>
      <c r="E12" s="97">
        <v>153.11448720417189</v>
      </c>
      <c r="F12" s="97">
        <v>133.90981421331688</v>
      </c>
      <c r="G12" s="75">
        <v>145.03308450641524</v>
      </c>
      <c r="H12" s="97">
        <v>146.94880009055223</v>
      </c>
      <c r="I12" s="75">
        <v>134.0736</v>
      </c>
      <c r="J12" s="97">
        <v>157.46651381112545</v>
      </c>
      <c r="K12" s="75">
        <v>138.74393333333333</v>
      </c>
      <c r="L12" s="97">
        <v>193.31292832885634</v>
      </c>
      <c r="M12" s="97">
        <v>196.19018747577039</v>
      </c>
      <c r="N12" s="97">
        <v>135.27048685495944</v>
      </c>
      <c r="O12" s="97">
        <v>204.98650448125591</v>
      </c>
      <c r="P12" s="97">
        <v>148.07854431792811</v>
      </c>
      <c r="Q12" s="97">
        <v>130.25061002293492</v>
      </c>
      <c r="R12" s="97">
        <v>170.35072609535362</v>
      </c>
      <c r="S12" s="174">
        <v>207.41706358941897</v>
      </c>
      <c r="T12" s="174">
        <v>148.18656764820344</v>
      </c>
      <c r="U12" s="75">
        <v>273.16851326929742</v>
      </c>
      <c r="V12" s="75">
        <v>128.3273928648957</v>
      </c>
      <c r="W12" s="174">
        <v>142</v>
      </c>
      <c r="X12" s="75">
        <v>113.961</v>
      </c>
      <c r="Y12" s="174">
        <v>178.09642176242915</v>
      </c>
      <c r="Z12" s="75">
        <v>253.40782122905028</v>
      </c>
      <c r="AA12" s="75">
        <v>212.14732453092427</v>
      </c>
      <c r="AB12" s="75">
        <v>163.41370000000001</v>
      </c>
      <c r="AC12" s="75">
        <v>120.08339124391938</v>
      </c>
      <c r="AD12" s="174">
        <v>221.55009999999999</v>
      </c>
      <c r="AE12" s="174">
        <v>132.42945020007795</v>
      </c>
      <c r="AF12" s="174">
        <v>126.136</v>
      </c>
      <c r="AG12" s="76"/>
      <c r="AH12" s="175">
        <v>155</v>
      </c>
      <c r="AI12" s="174">
        <v>298.2454985666771</v>
      </c>
      <c r="AJ12" s="174">
        <v>183.36439999999999</v>
      </c>
    </row>
    <row r="13" spans="1:39">
      <c r="A13" s="40">
        <v>2.2000000000000002</v>
      </c>
      <c r="B13" s="24" t="s">
        <v>12</v>
      </c>
      <c r="C13" s="82">
        <v>36.000000000000007</v>
      </c>
      <c r="D13" s="82">
        <v>25.712299999999999</v>
      </c>
      <c r="E13" s="97">
        <v>33.950900467250435</v>
      </c>
      <c r="F13" s="97">
        <v>29.293424819405949</v>
      </c>
      <c r="G13" s="75">
        <v>29.69169137925951</v>
      </c>
      <c r="H13" s="97">
        <v>27.473366051831107</v>
      </c>
      <c r="I13" s="75">
        <v>29.00656</v>
      </c>
      <c r="J13" s="97">
        <v>25.634112248325259</v>
      </c>
      <c r="K13" s="75">
        <v>37.056550000000001</v>
      </c>
      <c r="L13" s="97">
        <v>18.136906552147146</v>
      </c>
      <c r="M13" s="97">
        <v>21.595929335113532</v>
      </c>
      <c r="N13" s="97">
        <v>39.857641764672572</v>
      </c>
      <c r="O13" s="97">
        <v>32.418981208975531</v>
      </c>
      <c r="P13" s="97">
        <v>34.649770037954902</v>
      </c>
      <c r="Q13" s="97">
        <v>19.821152851957294</v>
      </c>
      <c r="R13" s="97">
        <v>20.396676396712447</v>
      </c>
      <c r="S13" s="174">
        <v>21.490399550386719</v>
      </c>
      <c r="T13" s="174">
        <v>29.21604617978986</v>
      </c>
      <c r="U13" s="75">
        <v>17.445344560355863</v>
      </c>
      <c r="V13" s="75">
        <v>31.774909197962423</v>
      </c>
      <c r="W13" s="174">
        <v>30</v>
      </c>
      <c r="X13" s="75">
        <v>26.09468</v>
      </c>
      <c r="Y13" s="174">
        <v>30.324749482790278</v>
      </c>
      <c r="Z13" s="82">
        <v>19.106145251396647</v>
      </c>
      <c r="AA13" s="82">
        <v>20.01389854065323</v>
      </c>
      <c r="AB13" s="82">
        <v>31.0425</v>
      </c>
      <c r="AC13" s="82">
        <v>27.01876302988186</v>
      </c>
      <c r="AD13" s="174">
        <v>14.789580000000001</v>
      </c>
      <c r="AE13" s="174">
        <v>35.507962690629235</v>
      </c>
      <c r="AF13" s="174">
        <v>26.289639999999999</v>
      </c>
      <c r="AG13" s="76"/>
      <c r="AH13" s="175">
        <v>25</v>
      </c>
      <c r="AI13" s="174">
        <v>8.9252060760673242</v>
      </c>
      <c r="AJ13" s="174">
        <v>10.733650000000001</v>
      </c>
    </row>
    <row r="14" spans="1:39">
      <c r="A14" s="40">
        <v>2.2999999999999998</v>
      </c>
      <c r="B14" s="22" t="s">
        <v>13</v>
      </c>
      <c r="C14" s="75">
        <v>63.500000000000007</v>
      </c>
      <c r="D14" s="75">
        <v>47</v>
      </c>
      <c r="E14" s="97">
        <v>29</v>
      </c>
      <c r="F14" s="97">
        <v>39.139979977046977</v>
      </c>
      <c r="G14" s="75">
        <v>35.435034878393338</v>
      </c>
      <c r="H14" s="97">
        <v>42</v>
      </c>
      <c r="I14" s="75">
        <v>32.157617000000002</v>
      </c>
      <c r="J14" s="97">
        <v>30.000002631250201</v>
      </c>
      <c r="K14" s="75">
        <v>26.358883166666665</v>
      </c>
      <c r="L14" s="97">
        <v>25</v>
      </c>
      <c r="M14" s="97">
        <v>47</v>
      </c>
      <c r="N14" s="97">
        <v>94.332096509744858</v>
      </c>
      <c r="O14" s="97">
        <v>35.469467160980038</v>
      </c>
      <c r="P14" s="97" t="s">
        <v>355</v>
      </c>
      <c r="Q14" s="97">
        <v>44.256726761903366</v>
      </c>
      <c r="R14" s="97">
        <v>25</v>
      </c>
      <c r="S14" s="174">
        <v>30</v>
      </c>
      <c r="T14" s="174">
        <v>28</v>
      </c>
      <c r="U14" s="75">
        <v>58.728284522939987</v>
      </c>
      <c r="V14" s="75">
        <v>28.676588924143793</v>
      </c>
      <c r="W14" s="174">
        <v>44</v>
      </c>
      <c r="X14" s="75">
        <v>34</v>
      </c>
      <c r="Y14" s="174">
        <v>55</v>
      </c>
      <c r="Z14" s="75">
        <v>26.145251396648046</v>
      </c>
      <c r="AA14" s="75">
        <v>30.020847810979845</v>
      </c>
      <c r="AB14" s="75">
        <v>45</v>
      </c>
      <c r="AC14" s="75">
        <v>38.026407227241144</v>
      </c>
      <c r="AD14" s="174">
        <v>45.633295000000004</v>
      </c>
      <c r="AE14" s="174">
        <v>46.765517432258342</v>
      </c>
      <c r="AF14" s="174">
        <v>41.440869999999997</v>
      </c>
      <c r="AG14" s="76"/>
      <c r="AH14" s="175">
        <v>33</v>
      </c>
      <c r="AI14" s="174">
        <v>37.082322597102525</v>
      </c>
      <c r="AJ14" s="174">
        <v>30</v>
      </c>
    </row>
    <row r="15" spans="1:39">
      <c r="A15" s="40" t="s">
        <v>0</v>
      </c>
      <c r="B15" s="22" t="s">
        <v>14</v>
      </c>
      <c r="C15" s="75" t="s">
        <v>355</v>
      </c>
      <c r="D15" s="75">
        <v>44.985590000000002</v>
      </c>
      <c r="E15" s="97">
        <v>28.949338717244331</v>
      </c>
      <c r="F15" s="97">
        <v>37.136023038114473</v>
      </c>
      <c r="G15" s="75" t="s">
        <v>355</v>
      </c>
      <c r="H15" s="97">
        <v>41.816500042782636</v>
      </c>
      <c r="I15" s="75">
        <v>30.957789999999999</v>
      </c>
      <c r="J15" s="97">
        <v>29.133492555250072</v>
      </c>
      <c r="K15" s="75">
        <v>25.381916666666665</v>
      </c>
      <c r="L15" s="97">
        <v>24.731475112934973</v>
      </c>
      <c r="M15" s="97">
        <v>47.027448532314153</v>
      </c>
      <c r="N15" s="97" t="s">
        <v>355</v>
      </c>
      <c r="O15" s="97">
        <v>32.745228627540328</v>
      </c>
      <c r="P15" s="97">
        <v>32.099218575574909</v>
      </c>
      <c r="Q15" s="97" t="s">
        <v>355</v>
      </c>
      <c r="R15" s="97">
        <v>24.501495823319388</v>
      </c>
      <c r="S15" s="174">
        <v>29.969205368890947</v>
      </c>
      <c r="T15" s="174">
        <v>27.983006875081074</v>
      </c>
      <c r="U15" s="75">
        <v>51.058955114954124</v>
      </c>
      <c r="V15" s="75">
        <v>28.268638668256603</v>
      </c>
      <c r="W15" s="174">
        <v>44</v>
      </c>
      <c r="X15" s="75">
        <v>34.342750000000002</v>
      </c>
      <c r="Y15" s="174">
        <v>54.562462402503989</v>
      </c>
      <c r="Z15" s="75" t="s">
        <v>355</v>
      </c>
      <c r="AA15" s="75">
        <v>30</v>
      </c>
      <c r="AB15" s="75">
        <v>41.895780000000002</v>
      </c>
      <c r="AC15" s="75">
        <v>31.02154273801251</v>
      </c>
      <c r="AD15" s="174">
        <v>43.089390000000002</v>
      </c>
      <c r="AE15" s="174">
        <v>37.342112782946046</v>
      </c>
      <c r="AF15" s="174">
        <v>38.903379999999999</v>
      </c>
      <c r="AG15" s="76"/>
      <c r="AH15" s="175" t="s">
        <v>355</v>
      </c>
      <c r="AI15" s="174" t="s">
        <v>355</v>
      </c>
      <c r="AJ15" s="174">
        <v>28.775390000000002</v>
      </c>
    </row>
    <row r="16" spans="1:39">
      <c r="A16" s="40" t="s">
        <v>1</v>
      </c>
      <c r="B16" s="22" t="s">
        <v>15</v>
      </c>
      <c r="C16" s="82" t="s">
        <v>355</v>
      </c>
      <c r="D16" s="82">
        <v>1.7997700000000001</v>
      </c>
      <c r="E16" s="97" t="s">
        <v>355</v>
      </c>
      <c r="F16" s="97">
        <v>2.0429935492188416</v>
      </c>
      <c r="G16" s="75" t="s">
        <v>355</v>
      </c>
      <c r="H16" s="97" t="s">
        <v>355</v>
      </c>
      <c r="I16" s="75">
        <v>1.199827</v>
      </c>
      <c r="J16" s="97">
        <v>0.96935798502077319</v>
      </c>
      <c r="K16" s="75">
        <v>0.97696649999999996</v>
      </c>
      <c r="L16" s="97" t="s">
        <v>355</v>
      </c>
      <c r="M16" s="148" t="s">
        <v>355</v>
      </c>
      <c r="N16" s="76" t="s">
        <v>355</v>
      </c>
      <c r="O16" s="97">
        <v>2.7242305236826163</v>
      </c>
      <c r="P16" s="314">
        <v>5.74</v>
      </c>
      <c r="Q16" s="97" t="s">
        <v>355</v>
      </c>
      <c r="R16" s="97" t="s">
        <v>355</v>
      </c>
      <c r="S16" s="174" t="s">
        <v>355</v>
      </c>
      <c r="T16" s="174" t="s">
        <v>355</v>
      </c>
      <c r="U16" s="75">
        <v>7.6693294079858534</v>
      </c>
      <c r="V16" s="75">
        <v>0.40795025588718964</v>
      </c>
      <c r="W16" s="174" t="s">
        <v>355</v>
      </c>
      <c r="X16" s="75">
        <v>0</v>
      </c>
      <c r="Y16" s="174" t="s">
        <v>355</v>
      </c>
      <c r="Z16" s="82" t="s">
        <v>355</v>
      </c>
      <c r="AA16" s="82" t="s">
        <v>355</v>
      </c>
      <c r="AB16" s="82">
        <v>3.494494</v>
      </c>
      <c r="AC16" s="82">
        <v>7.0048644892286314</v>
      </c>
      <c r="AD16" s="174">
        <v>2.5439050000000001</v>
      </c>
      <c r="AE16" s="174">
        <v>9.4234046493123014</v>
      </c>
      <c r="AF16" s="174">
        <v>2.5344060000000002</v>
      </c>
      <c r="AG16" s="76"/>
      <c r="AH16" s="175" t="s">
        <v>355</v>
      </c>
      <c r="AI16" s="174" t="s">
        <v>355</v>
      </c>
      <c r="AJ16" s="174">
        <v>1.381982</v>
      </c>
    </row>
    <row r="17" spans="1:36">
      <c r="A17" s="40">
        <v>2.4</v>
      </c>
      <c r="B17" s="22" t="s">
        <v>16</v>
      </c>
      <c r="C17" s="75" t="s">
        <v>355</v>
      </c>
      <c r="D17" s="75">
        <v>1.2100390000000001</v>
      </c>
      <c r="E17" s="97">
        <v>3.2194105539480353</v>
      </c>
      <c r="F17" s="97">
        <v>5.4711058283100185</v>
      </c>
      <c r="G17" s="75">
        <v>8.5649721815693898</v>
      </c>
      <c r="H17" s="97">
        <v>7.9318551323522968</v>
      </c>
      <c r="I17" s="75">
        <v>4.8553189999999997</v>
      </c>
      <c r="J17" s="97">
        <v>3.0886942709042264</v>
      </c>
      <c r="K17" s="75">
        <v>6.8912333333333331</v>
      </c>
      <c r="L17" s="97">
        <v>8.7557822949648845</v>
      </c>
      <c r="M17" s="148">
        <v>7.7090661650841987</v>
      </c>
      <c r="N17" s="76" t="s">
        <v>355</v>
      </c>
      <c r="O17" s="97">
        <v>8.3088103842936363</v>
      </c>
      <c r="P17" s="314"/>
      <c r="Q17" s="97">
        <v>1.3588468127067443</v>
      </c>
      <c r="R17" s="97">
        <v>10.179261082466173</v>
      </c>
      <c r="S17" s="174">
        <v>11.146576556313649</v>
      </c>
      <c r="T17" s="174">
        <v>2.9640355428719678</v>
      </c>
      <c r="U17" s="75">
        <v>19.01196269841283</v>
      </c>
      <c r="V17" s="75">
        <v>8.7309182499159927</v>
      </c>
      <c r="W17" s="174">
        <v>9</v>
      </c>
      <c r="X17" s="75">
        <v>0</v>
      </c>
      <c r="Y17" s="174">
        <v>10.423172728054656</v>
      </c>
      <c r="Z17" s="75">
        <v>10.055865921787708</v>
      </c>
      <c r="AA17" s="75">
        <v>5.0034746351633075</v>
      </c>
      <c r="AB17" s="75">
        <v>7.9897919999999996</v>
      </c>
      <c r="AC17" s="75" t="s">
        <v>355</v>
      </c>
      <c r="AD17" s="174">
        <v>2.1989770000000002</v>
      </c>
      <c r="AE17" s="174">
        <v>8.118703308411197</v>
      </c>
      <c r="AF17" s="174">
        <v>4.7613630000000002</v>
      </c>
      <c r="AG17" s="76"/>
      <c r="AH17" s="175">
        <v>2</v>
      </c>
      <c r="AI17" s="174">
        <v>1.2326431314389206</v>
      </c>
      <c r="AJ17" s="174">
        <v>0.92404090000000005</v>
      </c>
    </row>
    <row r="18" spans="1:36">
      <c r="A18" s="40">
        <v>2.5</v>
      </c>
      <c r="B18" s="22" t="s">
        <v>17</v>
      </c>
      <c r="C18" s="75">
        <v>7.5</v>
      </c>
      <c r="D18" s="75">
        <v>3.0333839999999999</v>
      </c>
      <c r="E18" s="97">
        <v>2.305196161115977</v>
      </c>
      <c r="F18" s="97">
        <v>4</v>
      </c>
      <c r="G18" s="75">
        <v>1.6658599957815678</v>
      </c>
      <c r="H18" s="97">
        <v>0</v>
      </c>
      <c r="I18" s="75">
        <v>3.0340039999999999</v>
      </c>
      <c r="J18" s="97" t="s">
        <v>355</v>
      </c>
      <c r="K18" s="75">
        <v>5.1910749999999997</v>
      </c>
      <c r="L18" s="97">
        <v>8.2201851542875279E-2</v>
      </c>
      <c r="M18" s="97">
        <v>0.39730940507752605</v>
      </c>
      <c r="N18" s="97">
        <v>6.9684686301904595</v>
      </c>
      <c r="O18" s="97">
        <v>2.1858587056037804</v>
      </c>
      <c r="P18" s="97">
        <v>3.7343067649028803</v>
      </c>
      <c r="Q18" s="97">
        <v>1.1107282139451513</v>
      </c>
      <c r="R18" s="97">
        <v>0</v>
      </c>
      <c r="S18" s="174">
        <v>0</v>
      </c>
      <c r="T18" s="174">
        <v>3.2306070826306912</v>
      </c>
      <c r="U18" s="75">
        <v>2.0103913634248607</v>
      </c>
      <c r="V18" s="75">
        <v>4.9861645944909174</v>
      </c>
      <c r="W18" s="174">
        <v>6</v>
      </c>
      <c r="X18" s="75">
        <v>6.0178370000000001</v>
      </c>
      <c r="Y18" s="174">
        <v>0.49100624367507439</v>
      </c>
      <c r="Z18" s="75">
        <v>2.011173184357542</v>
      </c>
      <c r="AA18" s="75">
        <v>0</v>
      </c>
      <c r="AB18" s="75">
        <v>0.80522349999999998</v>
      </c>
      <c r="AC18" s="75" t="s">
        <v>355</v>
      </c>
      <c r="AD18" s="174">
        <v>2.9564270000000001</v>
      </c>
      <c r="AE18" s="174">
        <v>3</v>
      </c>
      <c r="AF18" s="174">
        <v>10.792809999999999</v>
      </c>
      <c r="AG18" s="76"/>
      <c r="AH18" s="175">
        <v>1</v>
      </c>
      <c r="AI18" s="174">
        <v>0.16641100585494642</v>
      </c>
      <c r="AJ18" s="174">
        <v>1.581572</v>
      </c>
    </row>
    <row r="19" spans="1:36">
      <c r="A19" s="40">
        <v>2.6</v>
      </c>
      <c r="B19" s="20" t="s">
        <v>18</v>
      </c>
      <c r="C19" s="75">
        <v>36</v>
      </c>
      <c r="D19" s="75">
        <v>20.52328</v>
      </c>
      <c r="E19" s="97">
        <v>15.783638912768167</v>
      </c>
      <c r="F19" s="97">
        <v>11.982072608757921</v>
      </c>
      <c r="G19" s="75">
        <v>22.418077966302516</v>
      </c>
      <c r="H19" s="97">
        <v>24.858371052141933</v>
      </c>
      <c r="I19" s="75">
        <v>22.795339999999999</v>
      </c>
      <c r="J19" s="97">
        <v>6.9751636117799753</v>
      </c>
      <c r="K19" s="75">
        <v>23.67305</v>
      </c>
      <c r="L19" s="97">
        <v>14.462170697631503</v>
      </c>
      <c r="M19" s="97">
        <v>20.847383770229623</v>
      </c>
      <c r="N19" s="97">
        <v>19.677090165927844</v>
      </c>
      <c r="O19" s="97">
        <v>22.864462363882282</v>
      </c>
      <c r="P19" s="97" t="s">
        <v>46</v>
      </c>
      <c r="Q19" s="97">
        <v>18.210871999160208</v>
      </c>
      <c r="R19" s="97">
        <v>27.825953226348297</v>
      </c>
      <c r="S19" s="174">
        <v>21.928414001213387</v>
      </c>
      <c r="T19" s="174">
        <v>28.037164353353223</v>
      </c>
      <c r="U19" s="75">
        <v>12.961672724774697</v>
      </c>
      <c r="V19" s="75">
        <v>21.786122915062101</v>
      </c>
      <c r="W19" s="174">
        <v>34</v>
      </c>
      <c r="X19" s="75">
        <v>24.53463</v>
      </c>
      <c r="Y19" s="174">
        <v>21.110416413921303</v>
      </c>
      <c r="Z19" s="75">
        <v>17.430167597765362</v>
      </c>
      <c r="AA19" s="75">
        <v>19.013203613620568</v>
      </c>
      <c r="AB19" s="75">
        <v>24.20429</v>
      </c>
      <c r="AC19" s="75">
        <v>27.01876302988186</v>
      </c>
      <c r="AD19" s="174">
        <v>12.354990000000001</v>
      </c>
      <c r="AE19" s="174">
        <v>22.810763527989891</v>
      </c>
      <c r="AF19" s="174">
        <v>30.959160000000001</v>
      </c>
      <c r="AG19" s="76"/>
      <c r="AH19" s="174">
        <v>18</v>
      </c>
      <c r="AI19" s="174">
        <v>6.283225015714768</v>
      </c>
      <c r="AJ19" s="174">
        <v>10.22983</v>
      </c>
    </row>
    <row r="20" spans="1:36">
      <c r="A20" s="40">
        <v>2.7</v>
      </c>
      <c r="B20" s="20" t="s">
        <v>19</v>
      </c>
      <c r="C20" s="82" t="s">
        <v>355</v>
      </c>
      <c r="D20" s="82">
        <v>1.8385849999999999</v>
      </c>
      <c r="E20" s="97" t="s">
        <v>355</v>
      </c>
      <c r="F20" s="97" t="s">
        <v>355</v>
      </c>
      <c r="G20" s="75" t="s">
        <v>355</v>
      </c>
      <c r="H20" s="97" t="s">
        <v>355</v>
      </c>
      <c r="I20" s="75">
        <v>9.8470279999999999</v>
      </c>
      <c r="J20" s="97">
        <v>0.7635131669664672</v>
      </c>
      <c r="K20" s="75">
        <v>4.3636500000000007</v>
      </c>
      <c r="L20" s="97" t="s">
        <v>355</v>
      </c>
      <c r="M20" s="97" t="s">
        <v>355</v>
      </c>
      <c r="N20" s="76" t="s">
        <v>355</v>
      </c>
      <c r="O20" s="97">
        <v>0.10185687703964658</v>
      </c>
      <c r="P20" s="76" t="s">
        <v>355</v>
      </c>
      <c r="Q20" s="97" t="s">
        <v>355</v>
      </c>
      <c r="R20" s="97" t="s">
        <v>355</v>
      </c>
      <c r="S20" s="174" t="s">
        <v>355</v>
      </c>
      <c r="T20" s="174" t="s">
        <v>355</v>
      </c>
      <c r="U20" s="75" t="s">
        <v>355</v>
      </c>
      <c r="V20" s="75">
        <v>0.66401325082297236</v>
      </c>
      <c r="W20" s="174" t="s">
        <v>355</v>
      </c>
      <c r="X20" s="75">
        <v>22.459019999999999</v>
      </c>
      <c r="Y20" s="174" t="s">
        <v>355</v>
      </c>
      <c r="Z20" s="82" t="s">
        <v>355</v>
      </c>
      <c r="AA20" s="82" t="s">
        <v>355</v>
      </c>
      <c r="AB20" s="82">
        <v>16.6724</v>
      </c>
      <c r="AC20" s="82">
        <v>8.005559416261292</v>
      </c>
      <c r="AD20" s="174">
        <v>5.5640260000000001</v>
      </c>
      <c r="AE20" s="174" t="s">
        <v>355</v>
      </c>
      <c r="AF20" s="174">
        <v>3.6328010000000002</v>
      </c>
      <c r="AG20" s="76"/>
      <c r="AH20" s="175" t="s">
        <v>355</v>
      </c>
      <c r="AI20" s="174" t="s">
        <v>355</v>
      </c>
      <c r="AJ20" s="174">
        <v>12.59755</v>
      </c>
    </row>
    <row r="21" spans="1:36">
      <c r="A21" s="39">
        <v>3</v>
      </c>
      <c r="B21" s="23" t="s">
        <v>20</v>
      </c>
      <c r="C21" s="69">
        <v>666</v>
      </c>
      <c r="D21" s="69">
        <v>640.78496000000007</v>
      </c>
      <c r="E21" s="67">
        <v>677.39721737857042</v>
      </c>
      <c r="F21" s="67">
        <v>652.76109666101092</v>
      </c>
      <c r="G21" s="69">
        <v>673.37854405155133</v>
      </c>
      <c r="H21" s="67">
        <v>663.34558812438661</v>
      </c>
      <c r="I21" s="69">
        <v>650.72680000000003</v>
      </c>
      <c r="J21" s="67">
        <v>760.88806673622412</v>
      </c>
      <c r="K21" s="69">
        <v>658.66205000000002</v>
      </c>
      <c r="L21" s="67">
        <v>679.23137045909152</v>
      </c>
      <c r="M21" s="67">
        <v>679.27181516422581</v>
      </c>
      <c r="N21" s="67">
        <v>628.99496244688203</v>
      </c>
      <c r="O21" s="67">
        <v>705.327315056609</v>
      </c>
      <c r="P21" s="67">
        <v>626.42703281982597</v>
      </c>
      <c r="Q21" s="67">
        <v>679.87680469376858</v>
      </c>
      <c r="R21" s="67">
        <v>643.69356534168719</v>
      </c>
      <c r="S21" s="67">
        <v>644.79766665686088</v>
      </c>
      <c r="T21" s="67">
        <v>694.01245297703986</v>
      </c>
      <c r="U21" s="69">
        <v>618.93530078157266</v>
      </c>
      <c r="V21" s="69">
        <v>696.6580496667965</v>
      </c>
      <c r="W21" s="67">
        <v>656</v>
      </c>
      <c r="X21" s="69">
        <v>641.81551999999999</v>
      </c>
      <c r="Y21" s="67">
        <v>666.81374948793905</v>
      </c>
      <c r="Z21" s="69">
        <v>673.74301675977654</v>
      </c>
      <c r="AA21" s="69">
        <v>630.43780403057679</v>
      </c>
      <c r="AB21" s="69">
        <v>686.55228</v>
      </c>
      <c r="AC21" s="69">
        <v>633.43988881167479</v>
      </c>
      <c r="AD21" s="67">
        <v>684.50614000000007</v>
      </c>
      <c r="AE21" s="67">
        <v>655.42715207255912</v>
      </c>
      <c r="AF21" s="67">
        <v>661.01238000000001</v>
      </c>
      <c r="AG21" s="76"/>
      <c r="AH21" s="68">
        <v>692</v>
      </c>
      <c r="AI21" s="67">
        <v>669.86036688275237</v>
      </c>
      <c r="AJ21" s="67">
        <v>694.82945999999993</v>
      </c>
    </row>
    <row r="22" spans="1:36">
      <c r="A22" s="40">
        <v>3.1</v>
      </c>
      <c r="B22" s="24" t="s">
        <v>21</v>
      </c>
      <c r="C22" s="75">
        <v>514</v>
      </c>
      <c r="D22" s="75">
        <v>501.35329999999999</v>
      </c>
      <c r="E22" s="97">
        <v>519.24742497010186</v>
      </c>
      <c r="F22" s="97">
        <v>526.71955649326742</v>
      </c>
      <c r="G22" s="75">
        <v>496.52949144005203</v>
      </c>
      <c r="H22" s="97">
        <v>527.83766378534449</v>
      </c>
      <c r="I22" s="75">
        <v>511.53750000000002</v>
      </c>
      <c r="J22" s="97">
        <v>516.46614529838473</v>
      </c>
      <c r="K22" s="75">
        <v>502.90949999999998</v>
      </c>
      <c r="L22" s="97">
        <v>498.00384402140764</v>
      </c>
      <c r="M22" s="97">
        <v>508.45127871475154</v>
      </c>
      <c r="N22" s="97">
        <v>505.60320426351905</v>
      </c>
      <c r="O22" s="97">
        <v>512.35072045708375</v>
      </c>
      <c r="P22" s="97">
        <v>435.04109845947761</v>
      </c>
      <c r="Q22" s="97">
        <v>471.22712654605806</v>
      </c>
      <c r="R22" s="97">
        <v>515.45215309058938</v>
      </c>
      <c r="S22" s="174">
        <v>504.0151128732935</v>
      </c>
      <c r="T22" s="174">
        <v>520.19204825528607</v>
      </c>
      <c r="U22" s="75">
        <v>479.39840425905015</v>
      </c>
      <c r="V22" s="75">
        <v>509.35365126189106</v>
      </c>
      <c r="W22" s="174">
        <v>529</v>
      </c>
      <c r="X22" s="75">
        <v>501.1259</v>
      </c>
      <c r="Y22" s="174">
        <v>513.5188901202232</v>
      </c>
      <c r="Z22" s="75">
        <v>507.82122905027938</v>
      </c>
      <c r="AA22" s="75">
        <v>504.35024322446139</v>
      </c>
      <c r="AB22" s="75">
        <v>511.10039999999998</v>
      </c>
      <c r="AC22" s="75">
        <v>483.33564975677552</v>
      </c>
      <c r="AD22" s="174">
        <v>518.01980000000003</v>
      </c>
      <c r="AE22" s="174">
        <v>511.74504166764785</v>
      </c>
      <c r="AF22" s="174">
        <v>534.07669999999996</v>
      </c>
      <c r="AG22" s="76"/>
      <c r="AH22" s="175">
        <v>544</v>
      </c>
      <c r="AI22" s="174">
        <v>520.91666886575854</v>
      </c>
      <c r="AJ22" s="174">
        <v>556.59889999999996</v>
      </c>
    </row>
    <row r="23" spans="1:36">
      <c r="A23" s="40">
        <v>3.2</v>
      </c>
      <c r="B23" s="20" t="s">
        <v>22</v>
      </c>
      <c r="C23" s="82">
        <v>91</v>
      </c>
      <c r="D23" s="82">
        <v>81.003410000000002</v>
      </c>
      <c r="E23" s="97">
        <v>101.28596458876265</v>
      </c>
      <c r="F23" s="97">
        <v>64.584258734802503</v>
      </c>
      <c r="G23" s="75">
        <v>120.26470620876209</v>
      </c>
      <c r="H23" s="97">
        <v>76.847403021474804</v>
      </c>
      <c r="I23" s="75">
        <v>81.036709999999999</v>
      </c>
      <c r="J23" s="97">
        <v>131.31381151731554</v>
      </c>
      <c r="K23" s="75">
        <v>96.549516666666662</v>
      </c>
      <c r="L23" s="97">
        <v>121.51797256245685</v>
      </c>
      <c r="M23" s="97">
        <v>96.935229545210646</v>
      </c>
      <c r="N23" s="97">
        <v>75.186484919727292</v>
      </c>
      <c r="O23" s="97">
        <v>124.99706527923414</v>
      </c>
      <c r="P23" s="97">
        <v>95.529761107390058</v>
      </c>
      <c r="Q23" s="97">
        <v>114.76459054704344</v>
      </c>
      <c r="R23" s="97">
        <v>84.887406581411838</v>
      </c>
      <c r="S23" s="174">
        <v>85.085569299893564</v>
      </c>
      <c r="T23" s="174">
        <v>113.40877545725776</v>
      </c>
      <c r="U23" s="75">
        <v>76.842453996524029</v>
      </c>
      <c r="V23" s="75">
        <v>116.55606590916524</v>
      </c>
      <c r="W23" s="174">
        <v>80</v>
      </c>
      <c r="X23" s="75">
        <v>77.485560000000007</v>
      </c>
      <c r="Y23" s="174">
        <v>91.60702101743685</v>
      </c>
      <c r="Z23" s="82">
        <v>107.59776536312849</v>
      </c>
      <c r="AA23" s="82">
        <v>83.057678943710911</v>
      </c>
      <c r="AB23" s="82">
        <v>122.5522</v>
      </c>
      <c r="AC23" s="82">
        <v>85.059068797776234</v>
      </c>
      <c r="AD23" s="174">
        <v>119.53570000000001</v>
      </c>
      <c r="AE23" s="174">
        <v>78.49849104723917</v>
      </c>
      <c r="AF23" s="174">
        <v>60.303699999999999</v>
      </c>
      <c r="AG23" s="76"/>
      <c r="AH23" s="175">
        <v>96</v>
      </c>
      <c r="AI23" s="174">
        <v>79.950084074333091</v>
      </c>
      <c r="AJ23" s="174">
        <v>68.920749999999998</v>
      </c>
    </row>
    <row r="24" spans="1:36" ht="22.5">
      <c r="A24" s="40">
        <v>3.3</v>
      </c>
      <c r="B24" s="20" t="s">
        <v>23</v>
      </c>
      <c r="C24" s="75">
        <v>61</v>
      </c>
      <c r="D24" s="75">
        <v>58.428249999999998</v>
      </c>
      <c r="E24" s="97">
        <v>56.863827819705868</v>
      </c>
      <c r="F24" s="97">
        <v>61.457281432940889</v>
      </c>
      <c r="G24" s="75">
        <v>56.584346402737218</v>
      </c>
      <c r="H24" s="97">
        <v>58.660521317567301</v>
      </c>
      <c r="I24" s="75">
        <v>58.152589999999996</v>
      </c>
      <c r="J24" s="97">
        <v>113.10810992052379</v>
      </c>
      <c r="K24" s="75">
        <v>59.20303333333333</v>
      </c>
      <c r="L24" s="97">
        <v>59.709553875227037</v>
      </c>
      <c r="M24" s="97">
        <v>73.88530690426353</v>
      </c>
      <c r="N24" s="97">
        <v>48.205273263635732</v>
      </c>
      <c r="O24" s="97">
        <v>67.979529320291135</v>
      </c>
      <c r="P24" s="97">
        <v>95.8561732529583</v>
      </c>
      <c r="Q24" s="97">
        <v>93.885087600667177</v>
      </c>
      <c r="R24" s="97">
        <v>43.354005669686018</v>
      </c>
      <c r="S24" s="174">
        <v>55.696984483673731</v>
      </c>
      <c r="T24" s="174">
        <v>60.411629264496042</v>
      </c>
      <c r="U24" s="75">
        <v>62.694442525998383</v>
      </c>
      <c r="V24" s="75">
        <v>70.748332495740172</v>
      </c>
      <c r="W24" s="174">
        <v>47</v>
      </c>
      <c r="X24" s="75">
        <v>63.204059999999998</v>
      </c>
      <c r="Y24" s="174">
        <v>61.687838350278938</v>
      </c>
      <c r="Z24" s="75">
        <v>58.324022346368714</v>
      </c>
      <c r="AA24" s="75">
        <v>43.029881862404444</v>
      </c>
      <c r="AB24" s="75">
        <v>52.899679999999996</v>
      </c>
      <c r="AC24" s="75">
        <v>65.045170257123004</v>
      </c>
      <c r="AD24" s="174">
        <v>46.95064</v>
      </c>
      <c r="AE24" s="174">
        <v>65.1836193576721</v>
      </c>
      <c r="AF24" s="174">
        <v>66.631979999999999</v>
      </c>
      <c r="AG24" s="76"/>
      <c r="AH24" s="175">
        <v>51.999999999999993</v>
      </c>
      <c r="AI24" s="174">
        <v>68.993613942660716</v>
      </c>
      <c r="AJ24" s="174">
        <v>69.309809999999999</v>
      </c>
    </row>
    <row r="25" spans="1:36">
      <c r="A25" s="39">
        <v>4</v>
      </c>
      <c r="B25" s="23" t="s">
        <v>24</v>
      </c>
      <c r="C25" s="69">
        <v>269</v>
      </c>
      <c r="D25" s="69">
        <v>274.27513599999997</v>
      </c>
      <c r="E25" s="67">
        <v>316.70665242045487</v>
      </c>
      <c r="F25" s="67">
        <v>259.66452857907461</v>
      </c>
      <c r="G25" s="69">
        <v>319.61254445197494</v>
      </c>
      <c r="H25" s="67">
        <v>277.80949435540822</v>
      </c>
      <c r="I25" s="69">
        <v>303.60413599999998</v>
      </c>
      <c r="J25" s="67">
        <v>269.74337965874224</v>
      </c>
      <c r="K25" s="69">
        <v>315.76833166666671</v>
      </c>
      <c r="L25" s="67">
        <v>310.60395229526705</v>
      </c>
      <c r="M25" s="67">
        <v>256.84115687738944</v>
      </c>
      <c r="N25" s="67">
        <v>289.72332815738912</v>
      </c>
      <c r="O25" s="67">
        <v>280.92225367741901</v>
      </c>
      <c r="P25" s="67">
        <v>266.19537396740344</v>
      </c>
      <c r="Q25" s="67">
        <v>243.97131854353154</v>
      </c>
      <c r="R25" s="67">
        <v>249.248179830482</v>
      </c>
      <c r="S25" s="67">
        <v>215.29885787094165</v>
      </c>
      <c r="T25" s="67">
        <v>253.02321961343881</v>
      </c>
      <c r="U25" s="69">
        <v>164.64180872168583</v>
      </c>
      <c r="V25" s="69">
        <v>300.22304575042892</v>
      </c>
      <c r="W25" s="67">
        <v>295</v>
      </c>
      <c r="X25" s="69">
        <v>365.84819900000002</v>
      </c>
      <c r="Y25" s="67">
        <v>262.41089071719762</v>
      </c>
      <c r="Z25" s="69">
        <v>199.77653631284915</v>
      </c>
      <c r="AA25" s="69">
        <v>283.19666435024322</v>
      </c>
      <c r="AB25" s="69">
        <v>283.995586</v>
      </c>
      <c r="AC25" s="69">
        <v>306.21264767199443</v>
      </c>
      <c r="AD25" s="67">
        <v>270.44737600000002</v>
      </c>
      <c r="AE25" s="67">
        <v>284.67795888641001</v>
      </c>
      <c r="AF25" s="67">
        <v>268.989957</v>
      </c>
      <c r="AG25" s="76"/>
      <c r="AH25" s="68">
        <v>211</v>
      </c>
      <c r="AI25" s="67">
        <v>220.94849366325897</v>
      </c>
      <c r="AJ25" s="67">
        <v>281.84986400000003</v>
      </c>
    </row>
    <row r="26" spans="1:36">
      <c r="A26" s="40">
        <v>4.0999999999999996</v>
      </c>
      <c r="B26" s="22" t="s">
        <v>25</v>
      </c>
      <c r="C26" s="75">
        <v>16</v>
      </c>
      <c r="D26" s="75">
        <v>30.01925</v>
      </c>
      <c r="E26" s="97">
        <v>16.012503220312784</v>
      </c>
      <c r="F26" s="97">
        <v>16.523755454586826</v>
      </c>
      <c r="G26" s="75">
        <v>19.935430509102254</v>
      </c>
      <c r="H26" s="97">
        <v>22.720845329953427</v>
      </c>
      <c r="I26" s="75">
        <v>35.353200000000001</v>
      </c>
      <c r="J26" s="97">
        <v>7.2194666332073858</v>
      </c>
      <c r="K26" s="75">
        <v>24.520500000000002</v>
      </c>
      <c r="L26" s="97">
        <v>22.597657550305293</v>
      </c>
      <c r="M26" s="97">
        <v>9.8618484178113732</v>
      </c>
      <c r="N26" s="97">
        <v>17.369985860758806</v>
      </c>
      <c r="O26" s="97">
        <v>32.730560759865092</v>
      </c>
      <c r="P26" s="97">
        <v>7.3682697030587185</v>
      </c>
      <c r="Q26" s="97">
        <v>22.96223193495258</v>
      </c>
      <c r="R26" s="97">
        <v>20.429071499167261</v>
      </c>
      <c r="S26" s="174">
        <v>12.718760892894629</v>
      </c>
      <c r="T26" s="174">
        <v>28.077766247243488</v>
      </c>
      <c r="U26" s="75">
        <v>9.8966183141420032</v>
      </c>
      <c r="V26" s="75">
        <v>20.276910797814921</v>
      </c>
      <c r="W26" s="174">
        <v>15</v>
      </c>
      <c r="X26" s="75">
        <v>20.824909999999999</v>
      </c>
      <c r="Y26" s="174">
        <v>21.102630159918338</v>
      </c>
      <c r="Z26" s="75">
        <v>6.033519553072626</v>
      </c>
      <c r="AA26" s="75">
        <v>28.019457956914525</v>
      </c>
      <c r="AB26" s="75">
        <v>36.910620000000002</v>
      </c>
      <c r="AC26" s="75">
        <v>33.022932592077829</v>
      </c>
      <c r="AD26" s="174">
        <v>5.4757540000000002</v>
      </c>
      <c r="AE26" s="174">
        <v>15.505492197926721</v>
      </c>
      <c r="AF26" s="174">
        <v>14.21434</v>
      </c>
      <c r="AG26" s="76"/>
      <c r="AH26" s="175">
        <v>22</v>
      </c>
      <c r="AI26" s="174">
        <v>1.382403540189286</v>
      </c>
      <c r="AJ26" s="174">
        <v>1.6328819999999999</v>
      </c>
    </row>
    <row r="27" spans="1:36">
      <c r="A27" s="40">
        <v>4.2</v>
      </c>
      <c r="B27" s="20" t="s">
        <v>26</v>
      </c>
      <c r="C27" s="75">
        <v>6</v>
      </c>
      <c r="D27" s="75">
        <v>8.9077760000000001</v>
      </c>
      <c r="E27" s="97">
        <v>13.242913006809435</v>
      </c>
      <c r="F27" s="97">
        <v>5.6997505518543949</v>
      </c>
      <c r="G27" s="75">
        <v>7.8288943923415024</v>
      </c>
      <c r="H27" s="97">
        <v>8.2835845715449512</v>
      </c>
      <c r="I27" s="75">
        <v>8.3775259999999996</v>
      </c>
      <c r="J27" s="97">
        <v>13.830911213086168</v>
      </c>
      <c r="K27" s="75">
        <v>13.994531666666667</v>
      </c>
      <c r="L27" s="97">
        <v>5.7186754987796737</v>
      </c>
      <c r="M27" s="97">
        <v>5.8457465667229069</v>
      </c>
      <c r="N27" s="97">
        <v>34.029764572671624</v>
      </c>
      <c r="O27" s="97">
        <v>5.1456461731738905</v>
      </c>
      <c r="P27" s="97" t="s">
        <v>355</v>
      </c>
      <c r="Q27" s="97">
        <v>5.0041318882577466</v>
      </c>
      <c r="R27" s="97">
        <v>4.4726838122604198</v>
      </c>
      <c r="S27" s="174">
        <v>1.731767625451196</v>
      </c>
      <c r="T27" s="174">
        <v>12.568394084835905</v>
      </c>
      <c r="U27" s="75">
        <v>6.6682876261250605</v>
      </c>
      <c r="V27" s="75">
        <v>7.0248530484921821</v>
      </c>
      <c r="W27" s="174">
        <v>7</v>
      </c>
      <c r="X27" s="75">
        <v>8.5761690000000002</v>
      </c>
      <c r="Y27" s="174">
        <v>2.7968603982255322</v>
      </c>
      <c r="Z27" s="75">
        <v>9.050279329608939</v>
      </c>
      <c r="AA27" s="75">
        <v>4.002779708130646</v>
      </c>
      <c r="AB27" s="75">
        <v>8.4045459999999999</v>
      </c>
      <c r="AC27" s="75">
        <v>8.005559416261292</v>
      </c>
      <c r="AD27" s="174">
        <v>2.2064219999999999</v>
      </c>
      <c r="AE27" s="174">
        <v>7.6630509596293033</v>
      </c>
      <c r="AF27" s="174">
        <v>7.8795270000000004</v>
      </c>
      <c r="AG27" s="76"/>
      <c r="AH27" s="175">
        <v>2</v>
      </c>
      <c r="AI27" s="174">
        <v>3.3635429294838408</v>
      </c>
      <c r="AJ27" s="174">
        <v>4.5872419999999998</v>
      </c>
    </row>
    <row r="28" spans="1:36">
      <c r="A28" s="40">
        <v>4.3</v>
      </c>
      <c r="B28" s="24" t="s">
        <v>27</v>
      </c>
      <c r="C28" s="75">
        <v>10</v>
      </c>
      <c r="D28" s="75">
        <v>82.644869999999997</v>
      </c>
      <c r="E28" s="97">
        <v>53.989413238671943</v>
      </c>
      <c r="F28" s="97">
        <v>53.938675939768515</v>
      </c>
      <c r="G28" s="75">
        <v>87.451167879874333</v>
      </c>
      <c r="H28" s="97">
        <v>39.715519617481029</v>
      </c>
      <c r="I28" s="75">
        <v>59.555340000000001</v>
      </c>
      <c r="J28" s="97">
        <v>58.05845509221033</v>
      </c>
      <c r="K28" s="75">
        <v>63.219650000000001</v>
      </c>
      <c r="L28" s="97">
        <v>54.738074156978584</v>
      </c>
      <c r="M28" s="97">
        <v>33.857902436343338</v>
      </c>
      <c r="N28" s="97">
        <v>55.558550468499675</v>
      </c>
      <c r="O28" s="97">
        <v>57.822766851625943</v>
      </c>
      <c r="P28" s="97">
        <v>18.437311899977672</v>
      </c>
      <c r="Q28" s="97">
        <v>46.344236117724662</v>
      </c>
      <c r="R28" s="97">
        <v>35.18567963548</v>
      </c>
      <c r="S28" s="174">
        <v>31.565779520381497</v>
      </c>
      <c r="T28" s="174">
        <v>33.902743546504084</v>
      </c>
      <c r="U28" s="75">
        <v>49.262367297390696</v>
      </c>
      <c r="V28" s="75">
        <v>77.113209488493254</v>
      </c>
      <c r="W28" s="174">
        <v>77</v>
      </c>
      <c r="X28" s="75">
        <v>68.73312</v>
      </c>
      <c r="Y28" s="174">
        <v>44.992931828728175</v>
      </c>
      <c r="Z28" s="75">
        <v>35.195530726256983</v>
      </c>
      <c r="AA28" s="75">
        <v>61.042390548992351</v>
      </c>
      <c r="AB28" s="75">
        <v>48.576279999999997</v>
      </c>
      <c r="AC28" s="75">
        <v>56.038915913829051</v>
      </c>
      <c r="AD28" s="174">
        <v>72.276910000000001</v>
      </c>
      <c r="AE28" s="174">
        <v>52.682351806029516</v>
      </c>
      <c r="AF28" s="174">
        <v>47.241459999999996</v>
      </c>
      <c r="AG28" s="76"/>
      <c r="AH28" s="175">
        <v>24</v>
      </c>
      <c r="AI28" s="174">
        <v>63.786493900199432</v>
      </c>
      <c r="AJ28" s="174">
        <v>74.082300000000004</v>
      </c>
    </row>
    <row r="29" spans="1:36">
      <c r="A29" s="40">
        <v>4.4000000000000004</v>
      </c>
      <c r="B29" s="24" t="s">
        <v>28</v>
      </c>
      <c r="C29" s="75">
        <v>122.99999999999999</v>
      </c>
      <c r="D29" s="75">
        <v>100.5009</v>
      </c>
      <c r="E29" s="97">
        <v>122.00778922476562</v>
      </c>
      <c r="F29" s="97">
        <v>100.21170651389396</v>
      </c>
      <c r="G29" s="75">
        <v>114.7537879426215</v>
      </c>
      <c r="H29" s="97">
        <v>107.01054392338077</v>
      </c>
      <c r="I29" s="75">
        <v>100.8372</v>
      </c>
      <c r="J29" s="97">
        <v>103.57450908434755</v>
      </c>
      <c r="K29" s="75">
        <v>111.03533333333333</v>
      </c>
      <c r="L29" s="97">
        <v>125.5826867431479</v>
      </c>
      <c r="M29" s="97">
        <v>122.736300207916</v>
      </c>
      <c r="N29" s="97">
        <v>76.163654927967329</v>
      </c>
      <c r="O29" s="97">
        <v>90.276009796563685</v>
      </c>
      <c r="P29" s="97">
        <v>103.14957803081045</v>
      </c>
      <c r="Q29" s="97">
        <v>102.75396680009787</v>
      </c>
      <c r="R29" s="97">
        <v>108.37383838177544</v>
      </c>
      <c r="S29" s="174">
        <v>115.07417230573149</v>
      </c>
      <c r="T29" s="174">
        <v>108.23732001556621</v>
      </c>
      <c r="U29" s="75">
        <v>58.158517682469721</v>
      </c>
      <c r="V29" s="75">
        <v>100.36138110687193</v>
      </c>
      <c r="W29" s="174">
        <v>118</v>
      </c>
      <c r="X29" s="75">
        <v>115.6138</v>
      </c>
      <c r="Y29" s="174">
        <v>109.14578044622642</v>
      </c>
      <c r="Z29" s="75">
        <v>103.07262569832402</v>
      </c>
      <c r="AA29" s="75">
        <v>106.07366226546213</v>
      </c>
      <c r="AB29" s="75">
        <v>118.14190000000001</v>
      </c>
      <c r="AC29" s="75">
        <v>104.0722724113968</v>
      </c>
      <c r="AD29" s="174">
        <v>121.9074</v>
      </c>
      <c r="AE29" s="174">
        <v>121.84243699019314</v>
      </c>
      <c r="AF29" s="174">
        <v>133.28829999999999</v>
      </c>
      <c r="AG29" s="76"/>
      <c r="AH29" s="175">
        <v>122</v>
      </c>
      <c r="AI29" s="174">
        <v>54.408020280092366</v>
      </c>
      <c r="AJ29" s="174">
        <v>125.4392</v>
      </c>
    </row>
    <row r="30" spans="1:36">
      <c r="A30" s="40">
        <v>4.5</v>
      </c>
      <c r="B30" s="24" t="s">
        <v>29</v>
      </c>
      <c r="C30" s="75">
        <v>114</v>
      </c>
      <c r="D30" s="75">
        <v>52.20234</v>
      </c>
      <c r="E30" s="97">
        <v>111.45403372989507</v>
      </c>
      <c r="F30" s="97">
        <v>83.290640118970913</v>
      </c>
      <c r="G30" s="75">
        <v>89.643263728035336</v>
      </c>
      <c r="H30" s="97">
        <v>100.07900091304808</v>
      </c>
      <c r="I30" s="75">
        <v>99.480869999999996</v>
      </c>
      <c r="J30" s="97">
        <v>87.060037635890794</v>
      </c>
      <c r="K30" s="75">
        <v>102.99831666666667</v>
      </c>
      <c r="L30" s="97">
        <v>101.96685834605556</v>
      </c>
      <c r="M30" s="97">
        <v>84.539359248595858</v>
      </c>
      <c r="N30" s="97">
        <v>106.60137232749172</v>
      </c>
      <c r="O30" s="97">
        <v>94.947270096190408</v>
      </c>
      <c r="P30" s="97">
        <v>137.24021433355659</v>
      </c>
      <c r="Q30" s="97">
        <v>66.906751802498661</v>
      </c>
      <c r="R30" s="97">
        <v>80.786906501798896</v>
      </c>
      <c r="S30" s="174">
        <v>54.208377526482828</v>
      </c>
      <c r="T30" s="174">
        <v>70.236995719289126</v>
      </c>
      <c r="U30" s="75">
        <v>40.65601780155837</v>
      </c>
      <c r="V30" s="75">
        <v>95.44669130875667</v>
      </c>
      <c r="W30" s="174">
        <v>79</v>
      </c>
      <c r="X30" s="75">
        <v>152.1002</v>
      </c>
      <c r="Y30" s="174">
        <v>84.37268788409915</v>
      </c>
      <c r="Z30" s="75">
        <v>46.424581005586589</v>
      </c>
      <c r="AA30" s="75">
        <v>84.05837387074358</v>
      </c>
      <c r="AB30" s="75">
        <v>71.962239999999994</v>
      </c>
      <c r="AC30" s="75">
        <v>104.0722724113968</v>
      </c>
      <c r="AD30" s="174">
        <v>68.580889999999997</v>
      </c>
      <c r="AE30" s="174">
        <v>86.984626932631329</v>
      </c>
      <c r="AF30" s="174">
        <v>66.366330000000005</v>
      </c>
      <c r="AG30" s="76"/>
      <c r="AH30" s="175">
        <v>41</v>
      </c>
      <c r="AI30" s="174">
        <v>98.008033013294067</v>
      </c>
      <c r="AJ30" s="174">
        <v>76.108239999999995</v>
      </c>
    </row>
    <row r="31" spans="1:36">
      <c r="A31" s="39">
        <v>5</v>
      </c>
      <c r="B31" s="23" t="s">
        <v>30</v>
      </c>
      <c r="C31" s="69">
        <v>22</v>
      </c>
      <c r="D31" s="69">
        <v>7.2275580000000001</v>
      </c>
      <c r="E31" s="67">
        <v>9.0342673822314659</v>
      </c>
      <c r="F31" s="67">
        <v>35.634061432118351</v>
      </c>
      <c r="G31" s="69">
        <v>9.6142049437790345</v>
      </c>
      <c r="H31" s="67">
        <v>4.4668403200515483</v>
      </c>
      <c r="I31" s="69">
        <v>40.008616000000004</v>
      </c>
      <c r="J31" s="67">
        <v>9.9747168748657931</v>
      </c>
      <c r="K31" s="69">
        <v>17.837325</v>
      </c>
      <c r="L31" s="67">
        <v>6.5149976170496755</v>
      </c>
      <c r="M31" s="67">
        <v>7.6134485606417019</v>
      </c>
      <c r="N31" s="67">
        <v>28.055536665150854</v>
      </c>
      <c r="O31" s="67">
        <v>14.294777194752101</v>
      </c>
      <c r="P31" s="67">
        <v>51.403179281089528</v>
      </c>
      <c r="Q31" s="67">
        <v>31.756468338811743</v>
      </c>
      <c r="R31" s="67">
        <v>5.3358333198896233</v>
      </c>
      <c r="S31" s="67">
        <v>8.6944225230513155</v>
      </c>
      <c r="T31" s="67">
        <v>14.512388117784408</v>
      </c>
      <c r="U31" s="69">
        <v>23.014448092219538</v>
      </c>
      <c r="V31" s="69">
        <v>16.739884275353052</v>
      </c>
      <c r="W31" s="67">
        <v>19</v>
      </c>
      <c r="X31" s="69">
        <v>4.9389900000000004</v>
      </c>
      <c r="Y31" s="67">
        <v>12.5665772706338</v>
      </c>
      <c r="Z31" s="69">
        <v>7.039106145251397</v>
      </c>
      <c r="AA31" s="69">
        <v>6.004169562195969</v>
      </c>
      <c r="AB31" s="69">
        <v>13.180323</v>
      </c>
      <c r="AC31" s="69">
        <v>5.0034746351633075</v>
      </c>
      <c r="AD31" s="67">
        <v>46.099934999999995</v>
      </c>
      <c r="AE31" s="67">
        <v>35.057837464993824</v>
      </c>
      <c r="AF31" s="67">
        <v>22.575638000000001</v>
      </c>
      <c r="AG31" s="76"/>
      <c r="AH31" s="68">
        <v>12</v>
      </c>
      <c r="AI31" s="67">
        <v>12.552157820664268</v>
      </c>
      <c r="AJ31" s="67">
        <v>18.698800799999997</v>
      </c>
    </row>
    <row r="32" spans="1:36">
      <c r="A32" s="40">
        <v>5.0999999999999996</v>
      </c>
      <c r="B32" s="20" t="s">
        <v>31</v>
      </c>
      <c r="C32" s="75">
        <v>15</v>
      </c>
      <c r="D32" s="75">
        <v>2.1837780000000002</v>
      </c>
      <c r="E32" s="97">
        <v>2.5171336911157329</v>
      </c>
      <c r="F32" s="97">
        <v>4.6519873381180705</v>
      </c>
      <c r="G32" s="75">
        <v>5.1719129595480311</v>
      </c>
      <c r="H32" s="97">
        <v>1.6181599682022052</v>
      </c>
      <c r="I32" s="75">
        <v>1.1416459999999999</v>
      </c>
      <c r="J32" s="97">
        <v>2.9996872630975702</v>
      </c>
      <c r="K32" s="75">
        <v>2.7406983333333335</v>
      </c>
      <c r="L32" s="97">
        <v>3.6036656879921889</v>
      </c>
      <c r="M32" s="97">
        <v>2.1947590012557825</v>
      </c>
      <c r="N32" s="97">
        <v>6.4274336256281588</v>
      </c>
      <c r="O32" s="97">
        <v>8.1758564263189335</v>
      </c>
      <c r="P32" s="97" t="s">
        <v>355</v>
      </c>
      <c r="Q32" s="97">
        <v>12.201113094715149</v>
      </c>
      <c r="R32" s="97">
        <v>2.7665417496405582</v>
      </c>
      <c r="S32" s="174">
        <v>3.1078879545051654</v>
      </c>
      <c r="T32" s="174">
        <v>4.02425736152549</v>
      </c>
      <c r="U32" s="75">
        <v>22.002132977371858</v>
      </c>
      <c r="V32" s="75">
        <v>7.0648841415363934</v>
      </c>
      <c r="W32" s="174">
        <v>10</v>
      </c>
      <c r="X32" s="75">
        <v>2.1656110000000002</v>
      </c>
      <c r="Y32" s="174">
        <v>9.3742573678389292</v>
      </c>
      <c r="Z32" s="75">
        <v>6.033519553072626</v>
      </c>
      <c r="AA32" s="75">
        <v>4.002779708130646</v>
      </c>
      <c r="AB32" s="75">
        <v>4.3492350000000002</v>
      </c>
      <c r="AC32" s="75" t="s">
        <v>355</v>
      </c>
      <c r="AD32" s="83">
        <v>40.662329999999997</v>
      </c>
      <c r="AE32" s="174">
        <v>4.9716903101558998</v>
      </c>
      <c r="AF32" s="174">
        <v>9.4943880000000007</v>
      </c>
      <c r="AG32" s="76"/>
      <c r="AH32" s="71" t="s">
        <v>355</v>
      </c>
      <c r="AI32" s="174">
        <v>12.552157820664268</v>
      </c>
      <c r="AJ32" s="174">
        <v>18.697299999999998</v>
      </c>
    </row>
    <row r="33" spans="1:36">
      <c r="A33" s="40">
        <v>5.2</v>
      </c>
      <c r="B33" s="20" t="s">
        <v>32</v>
      </c>
      <c r="C33" s="75">
        <v>7.0000000000000018</v>
      </c>
      <c r="D33" s="75">
        <v>5.0437799999999999</v>
      </c>
      <c r="E33" s="97">
        <v>6.5171336911157329</v>
      </c>
      <c r="F33" s="97">
        <v>30.982074094000282</v>
      </c>
      <c r="G33" s="75">
        <v>4.4422919842310016</v>
      </c>
      <c r="H33" s="97">
        <v>2.8486803518493433</v>
      </c>
      <c r="I33" s="75">
        <v>38.866970000000002</v>
      </c>
      <c r="J33" s="97">
        <v>6.975029611768222</v>
      </c>
      <c r="K33" s="75">
        <v>15.096626666666667</v>
      </c>
      <c r="L33" s="97">
        <v>2.9113319290574866</v>
      </c>
      <c r="M33" s="97">
        <v>5.4186895593859186</v>
      </c>
      <c r="N33" s="97">
        <v>21.628103039522692</v>
      </c>
      <c r="O33" s="97">
        <v>6.1189207684331679</v>
      </c>
      <c r="P33" s="97">
        <v>51.403179281089528</v>
      </c>
      <c r="Q33" s="97">
        <v>19.555355244096596</v>
      </c>
      <c r="R33" s="97">
        <v>2.5692915702490646</v>
      </c>
      <c r="S33" s="174">
        <v>5.5865345685461492</v>
      </c>
      <c r="T33" s="174">
        <v>10.488130756258919</v>
      </c>
      <c r="U33" s="75">
        <v>1.0123151148476812</v>
      </c>
      <c r="V33" s="75">
        <v>9.675000133816658</v>
      </c>
      <c r="W33" s="174">
        <v>9</v>
      </c>
      <c r="X33" s="75">
        <v>2.7733789999999998</v>
      </c>
      <c r="Y33" s="174">
        <v>3.1923199027948717</v>
      </c>
      <c r="Z33" s="75">
        <v>1.005586592178771</v>
      </c>
      <c r="AA33" s="75">
        <v>2.001389854065323</v>
      </c>
      <c r="AB33" s="75">
        <v>8.8310879999999994</v>
      </c>
      <c r="AC33" s="75" t="s">
        <v>355</v>
      </c>
      <c r="AD33" s="174">
        <v>5.4376049999999996</v>
      </c>
      <c r="AE33" s="174">
        <v>30.086147154837921</v>
      </c>
      <c r="AF33" s="174">
        <v>13.081250000000001</v>
      </c>
      <c r="AG33" s="76"/>
      <c r="AH33" s="175">
        <v>12</v>
      </c>
      <c r="AI33" s="174" t="s">
        <v>355</v>
      </c>
      <c r="AJ33" s="174" t="s">
        <v>355</v>
      </c>
    </row>
    <row r="34" spans="1:36">
      <c r="A34" s="42" t="s">
        <v>2</v>
      </c>
      <c r="B34" s="16" t="s">
        <v>33</v>
      </c>
      <c r="C34" s="84">
        <v>1440</v>
      </c>
      <c r="D34" s="84">
        <v>1440.2147135</v>
      </c>
      <c r="E34" s="85">
        <v>1440</v>
      </c>
      <c r="F34" s="85">
        <v>1440</v>
      </c>
      <c r="G34" s="84">
        <v>1440</v>
      </c>
      <c r="H34" s="85">
        <v>1439.6875667872612</v>
      </c>
      <c r="I34" s="84">
        <v>1440.0000210000001</v>
      </c>
      <c r="J34" s="85">
        <v>1440</v>
      </c>
      <c r="K34" s="84">
        <v>1439.9999461666666</v>
      </c>
      <c r="L34" s="85">
        <v>1440.3684593729424</v>
      </c>
      <c r="M34" s="85">
        <v>1440</v>
      </c>
      <c r="N34" s="85">
        <v>1440</v>
      </c>
      <c r="O34" s="85">
        <v>1440</v>
      </c>
      <c r="P34" s="85">
        <v>1439.85168683045</v>
      </c>
      <c r="Q34" s="85">
        <v>1440</v>
      </c>
      <c r="R34" s="85">
        <v>1440.0000000000002</v>
      </c>
      <c r="S34" s="85">
        <v>1440</v>
      </c>
      <c r="T34" s="85">
        <v>1440.0318783240368</v>
      </c>
      <c r="U34" s="84">
        <v>1440</v>
      </c>
      <c r="V34" s="84">
        <v>1440</v>
      </c>
      <c r="W34" s="86">
        <v>1440</v>
      </c>
      <c r="X34" s="84">
        <v>1440.000078</v>
      </c>
      <c r="Y34" s="86">
        <v>1440</v>
      </c>
      <c r="Z34" s="87">
        <v>1440</v>
      </c>
      <c r="AA34" s="87">
        <v>1440</v>
      </c>
      <c r="AB34" s="72">
        <v>1439.6097141</v>
      </c>
      <c r="AC34" s="87">
        <v>1440</v>
      </c>
      <c r="AD34" s="84">
        <v>1440.0480827000001</v>
      </c>
      <c r="AE34" s="85">
        <v>1440</v>
      </c>
      <c r="AF34" s="85">
        <v>1439.9999310000001</v>
      </c>
      <c r="AG34" s="76"/>
      <c r="AH34" s="72">
        <v>1440</v>
      </c>
      <c r="AI34" s="73">
        <v>1440</v>
      </c>
      <c r="AJ34" s="73">
        <v>1440</v>
      </c>
    </row>
    <row r="35" spans="1:36">
      <c r="A35" s="47"/>
      <c r="B35" s="47"/>
      <c r="C35" s="47"/>
      <c r="D35" s="47"/>
      <c r="E35" s="45"/>
      <c r="F35" s="45"/>
      <c r="G35" s="47"/>
      <c r="H35" s="45"/>
      <c r="I35" s="47"/>
      <c r="J35" s="45"/>
      <c r="K35" s="47"/>
      <c r="L35" s="45"/>
      <c r="M35" s="26"/>
      <c r="N35" s="45"/>
      <c r="O35" s="26"/>
      <c r="P35" s="45"/>
      <c r="Q35" s="45"/>
      <c r="R35" s="45"/>
      <c r="S35" s="45"/>
      <c r="T35" s="45"/>
      <c r="U35" s="47"/>
      <c r="V35" s="45"/>
      <c r="W35" s="45"/>
      <c r="X35" s="45"/>
      <c r="Y35" s="45"/>
      <c r="AB35" s="47"/>
      <c r="AD35" s="47"/>
      <c r="AE35" s="45"/>
      <c r="AF35" s="45"/>
      <c r="AH35" s="47"/>
      <c r="AI35" s="37"/>
      <c r="AJ35" s="43"/>
    </row>
    <row r="36" spans="1:36" s="55" customFormat="1" ht="371.25">
      <c r="C36" s="77" t="s">
        <v>344</v>
      </c>
      <c r="E36" s="77" t="s">
        <v>604</v>
      </c>
      <c r="F36" s="43"/>
      <c r="H36" s="43"/>
      <c r="J36" s="43"/>
      <c r="L36" s="77" t="s">
        <v>604</v>
      </c>
      <c r="M36" s="77" t="s">
        <v>604</v>
      </c>
      <c r="N36" s="43"/>
      <c r="O36" s="43"/>
      <c r="P36" s="61" t="s">
        <v>47</v>
      </c>
      <c r="Q36" s="43"/>
      <c r="R36" s="43"/>
      <c r="S36" s="77" t="s">
        <v>608</v>
      </c>
      <c r="T36" s="77" t="s">
        <v>604</v>
      </c>
      <c r="W36" s="61"/>
      <c r="Y36" s="77" t="s">
        <v>604</v>
      </c>
      <c r="AA36" s="61"/>
      <c r="AC36" s="77"/>
      <c r="AD36" s="61"/>
      <c r="AE36" s="43"/>
      <c r="AF36" s="43"/>
      <c r="AH36" s="77" t="s">
        <v>453</v>
      </c>
      <c r="AI36" s="43"/>
      <c r="AJ36" s="43"/>
    </row>
    <row r="37" spans="1:36">
      <c r="A37" s="47"/>
      <c r="B37" s="47"/>
      <c r="C37" s="47"/>
      <c r="D37" s="47"/>
      <c r="E37" s="47"/>
      <c r="F37" s="47"/>
      <c r="G37" s="47"/>
      <c r="H37" s="47"/>
      <c r="I37" s="47"/>
      <c r="J37" s="47"/>
      <c r="K37" s="47"/>
      <c r="L37" s="47"/>
      <c r="M37" s="47"/>
      <c r="N37" s="47"/>
      <c r="O37" s="47"/>
      <c r="P37" s="47"/>
      <c r="Q37" s="47"/>
      <c r="R37" s="47"/>
      <c r="S37" s="47"/>
      <c r="T37" s="47"/>
      <c r="U37" s="47"/>
      <c r="V37" s="47"/>
      <c r="W37" s="47"/>
      <c r="X37" s="47"/>
      <c r="Y37" s="47"/>
      <c r="AB37" s="47"/>
      <c r="AD37" s="47"/>
      <c r="AE37" s="47"/>
      <c r="AF37" s="47"/>
    </row>
  </sheetData>
  <mergeCells count="2">
    <mergeCell ref="P16:P17"/>
    <mergeCell ref="P7:P8"/>
  </mergeCells>
  <pageMargins left="0.70866141732283472" right="0.70866141732283472" top="0.74803149606299213" bottom="0.74803149606299213" header="0.31496062992125984" footer="0.31496062992125984"/>
  <pageSetup paperSize="9"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V126"/>
  <sheetViews>
    <sheetView topLeftCell="R1" zoomScaleNormal="100" workbookViewId="0">
      <selection activeCell="C1" sqref="C1"/>
    </sheetView>
  </sheetViews>
  <sheetFormatPr defaultColWidth="8.85546875" defaultRowHeight="12.75"/>
  <cols>
    <col min="1" max="1" width="4.7109375" style="153" customWidth="1"/>
    <col min="2" max="2" width="21.7109375" style="153" customWidth="1"/>
    <col min="3" max="3" width="56.28515625" style="155" customWidth="1"/>
    <col min="4" max="4" width="40.7109375" style="153" bestFit="1" customWidth="1"/>
    <col min="5" max="5" width="101.28515625" style="153" bestFit="1" customWidth="1"/>
    <col min="6" max="7" width="69.85546875" style="153" bestFit="1" customWidth="1"/>
    <col min="8" max="8" width="36.28515625" style="153" bestFit="1" customWidth="1"/>
    <col min="9" max="9" width="48.42578125" style="153" bestFit="1" customWidth="1"/>
    <col min="10" max="10" width="71.5703125" style="153" bestFit="1" customWidth="1"/>
    <col min="11" max="12" width="79.5703125" style="153" bestFit="1" customWidth="1"/>
    <col min="13" max="13" width="61" style="153" bestFit="1" customWidth="1"/>
    <col min="14" max="14" width="71.5703125" style="153" bestFit="1" customWidth="1"/>
    <col min="15" max="15" width="41.140625" style="153" bestFit="1" customWidth="1"/>
    <col min="16" max="16" width="60.140625" style="153" bestFit="1" customWidth="1"/>
    <col min="17" max="17" width="38.42578125" style="153" bestFit="1" customWidth="1"/>
    <col min="18" max="18" width="60.140625" style="153" bestFit="1" customWidth="1"/>
    <col min="19" max="20" width="34.85546875" style="153" bestFit="1" customWidth="1"/>
    <col min="21" max="22" width="45.140625" style="153" bestFit="1" customWidth="1"/>
    <col min="23" max="23" width="62.85546875" style="153" bestFit="1" customWidth="1"/>
    <col min="24" max="24" width="56" style="153" bestFit="1" customWidth="1"/>
    <col min="25" max="25" width="8.85546875" style="153"/>
    <col min="26" max="26" width="71.5703125" style="155" bestFit="1" customWidth="1"/>
    <col min="27" max="28" width="79.5703125" style="155" bestFit="1" customWidth="1"/>
    <col min="29" max="16384" width="8.85546875" style="153"/>
  </cols>
  <sheetData>
    <row r="1" spans="1:178">
      <c r="A1" s="49"/>
      <c r="B1" s="49"/>
      <c r="C1" s="131" t="s">
        <v>504</v>
      </c>
      <c r="D1" s="57" t="s">
        <v>326</v>
      </c>
      <c r="E1" s="57" t="s">
        <v>59</v>
      </c>
      <c r="F1" s="57" t="s">
        <v>447</v>
      </c>
      <c r="G1" s="57" t="s">
        <v>189</v>
      </c>
      <c r="H1" s="57" t="s">
        <v>147</v>
      </c>
      <c r="I1" s="57" t="s">
        <v>101</v>
      </c>
      <c r="J1" s="57" t="s">
        <v>607</v>
      </c>
      <c r="K1" s="57" t="s">
        <v>448</v>
      </c>
      <c r="L1" s="57" t="s">
        <v>126</v>
      </c>
      <c r="M1" s="57" t="s">
        <v>230</v>
      </c>
      <c r="N1" s="57" t="s">
        <v>598</v>
      </c>
      <c r="O1" s="57" t="s">
        <v>258</v>
      </c>
      <c r="P1" s="57" t="s">
        <v>599</v>
      </c>
      <c r="Q1" s="57" t="s">
        <v>449</v>
      </c>
      <c r="R1" s="57" t="s">
        <v>167</v>
      </c>
      <c r="S1" s="57" t="s">
        <v>450</v>
      </c>
      <c r="T1" s="57" t="s">
        <v>246</v>
      </c>
      <c r="U1" s="57" t="s">
        <v>580</v>
      </c>
      <c r="V1" s="57" t="s">
        <v>600</v>
      </c>
      <c r="W1" s="57" t="s">
        <v>78</v>
      </c>
      <c r="X1" s="57" t="s">
        <v>601</v>
      </c>
      <c r="Z1" s="131" t="s">
        <v>506</v>
      </c>
      <c r="AA1" s="131" t="s">
        <v>514</v>
      </c>
      <c r="AB1" s="131" t="s">
        <v>507</v>
      </c>
    </row>
    <row r="2" spans="1:178" s="156" customFormat="1">
      <c r="A2" s="54">
        <v>1</v>
      </c>
      <c r="B2" s="53" t="s">
        <v>3</v>
      </c>
      <c r="C2" s="154"/>
      <c r="D2" s="154">
        <v>0</v>
      </c>
      <c r="E2" s="56"/>
      <c r="F2" s="60" t="s">
        <v>357</v>
      </c>
      <c r="G2" s="60"/>
      <c r="H2" s="60"/>
      <c r="I2" s="56"/>
      <c r="J2" s="19"/>
      <c r="K2" s="60" t="s">
        <v>357</v>
      </c>
      <c r="L2" s="60"/>
      <c r="M2" s="52"/>
      <c r="N2" s="19" t="s">
        <v>357</v>
      </c>
      <c r="O2" s="18"/>
      <c r="P2" s="60" t="s">
        <v>357</v>
      </c>
      <c r="Q2" s="60" t="s">
        <v>357</v>
      </c>
      <c r="R2" s="60"/>
      <c r="S2" s="60" t="s">
        <v>357</v>
      </c>
      <c r="T2" s="60"/>
      <c r="U2" s="60" t="s">
        <v>357</v>
      </c>
      <c r="V2" s="60"/>
      <c r="W2" s="56"/>
      <c r="X2" s="60"/>
      <c r="Y2" s="153"/>
      <c r="Z2" s="19"/>
      <c r="AA2" s="60"/>
      <c r="AB2" s="60"/>
      <c r="AC2" s="153"/>
      <c r="AD2" s="153"/>
      <c r="AE2" s="153"/>
      <c r="AF2" s="153"/>
      <c r="AG2" s="153"/>
      <c r="AH2" s="153"/>
      <c r="AI2" s="153"/>
      <c r="AJ2" s="153"/>
      <c r="AK2" s="153"/>
      <c r="AL2" s="153"/>
      <c r="AM2" s="153"/>
      <c r="AN2" s="153"/>
      <c r="AO2" s="153"/>
      <c r="AP2" s="153"/>
      <c r="AQ2" s="153"/>
      <c r="AR2" s="153"/>
      <c r="AS2" s="153"/>
      <c r="AT2" s="153"/>
      <c r="AU2" s="153"/>
      <c r="AV2" s="153"/>
      <c r="AW2" s="153"/>
      <c r="AX2" s="153"/>
      <c r="AY2" s="153"/>
      <c r="AZ2" s="153"/>
      <c r="BA2" s="153"/>
      <c r="BB2" s="153"/>
      <c r="BC2" s="153"/>
      <c r="BD2" s="153"/>
      <c r="BE2" s="153"/>
      <c r="BF2" s="153"/>
      <c r="BG2" s="153"/>
      <c r="BH2" s="153"/>
      <c r="BI2" s="153"/>
      <c r="BJ2" s="153"/>
      <c r="BK2" s="153"/>
      <c r="BL2" s="153"/>
      <c r="BM2" s="153"/>
      <c r="BN2" s="153"/>
      <c r="BO2" s="153"/>
      <c r="BP2" s="153"/>
      <c r="BQ2" s="153"/>
      <c r="BR2" s="153"/>
      <c r="BS2" s="153"/>
      <c r="BT2" s="153"/>
      <c r="BU2" s="153"/>
      <c r="BV2" s="153"/>
      <c r="BW2" s="153"/>
      <c r="BX2" s="153"/>
      <c r="BY2" s="153"/>
      <c r="BZ2" s="153"/>
      <c r="CA2" s="153"/>
      <c r="CB2" s="155"/>
      <c r="CC2" s="155"/>
      <c r="CD2" s="155"/>
      <c r="CE2" s="153"/>
      <c r="CF2" s="153"/>
      <c r="CG2" s="153"/>
      <c r="CH2" s="153"/>
      <c r="CI2" s="153"/>
      <c r="CJ2" s="153"/>
      <c r="CK2" s="153"/>
      <c r="CL2" s="153"/>
      <c r="CM2" s="153"/>
      <c r="CN2" s="153"/>
      <c r="CO2" s="153"/>
      <c r="CP2" s="153"/>
      <c r="CQ2" s="153"/>
      <c r="CR2" s="153"/>
      <c r="CS2" s="153"/>
      <c r="CT2" s="153"/>
      <c r="CU2" s="153"/>
      <c r="CV2" s="153"/>
      <c r="CW2" s="153"/>
      <c r="CX2" s="153"/>
      <c r="CY2" s="153"/>
      <c r="CZ2" s="153"/>
      <c r="DA2" s="153"/>
      <c r="DB2" s="153"/>
      <c r="DC2" s="153"/>
      <c r="DD2" s="153"/>
      <c r="DE2" s="153"/>
      <c r="DF2" s="153"/>
      <c r="DG2" s="153"/>
      <c r="DH2" s="153"/>
      <c r="DI2" s="153"/>
      <c r="DJ2" s="153"/>
      <c r="DK2" s="153"/>
      <c r="DL2" s="153"/>
      <c r="DM2" s="153"/>
      <c r="DN2" s="153"/>
      <c r="DO2" s="153"/>
      <c r="DP2" s="153"/>
      <c r="DQ2" s="153"/>
      <c r="DR2" s="153"/>
      <c r="DS2" s="153"/>
      <c r="DT2" s="153"/>
      <c r="DU2" s="153"/>
      <c r="DV2" s="153"/>
      <c r="DW2" s="153"/>
      <c r="DX2" s="153"/>
      <c r="DY2" s="153"/>
      <c r="DZ2" s="153"/>
      <c r="EA2" s="153"/>
      <c r="EB2" s="153"/>
      <c r="EC2" s="153"/>
      <c r="ED2" s="153"/>
      <c r="EE2" s="153"/>
      <c r="EF2" s="153"/>
      <c r="EG2" s="153"/>
      <c r="EH2" s="153"/>
      <c r="EI2" s="153"/>
      <c r="EJ2" s="153"/>
      <c r="EK2" s="153"/>
      <c r="EL2" s="153"/>
      <c r="EM2" s="153"/>
      <c r="EN2" s="153"/>
      <c r="EO2" s="153"/>
      <c r="EP2" s="153"/>
      <c r="EQ2" s="153"/>
      <c r="ER2" s="153"/>
      <c r="ES2" s="153"/>
      <c r="ET2" s="153"/>
      <c r="EU2" s="153"/>
      <c r="EV2" s="153"/>
      <c r="EW2" s="153"/>
      <c r="EX2" s="153"/>
      <c r="EY2" s="153"/>
      <c r="EZ2" s="153"/>
      <c r="FA2" s="153"/>
      <c r="FB2" s="153"/>
      <c r="FC2" s="153"/>
      <c r="FD2" s="153"/>
      <c r="FE2" s="153"/>
      <c r="FF2" s="153"/>
      <c r="FG2" s="153"/>
      <c r="FH2" s="153"/>
      <c r="FI2" s="153"/>
      <c r="FJ2" s="153"/>
      <c r="FK2" s="153"/>
      <c r="FL2" s="153"/>
      <c r="FM2" s="153"/>
      <c r="FN2" s="153"/>
      <c r="FO2" s="153"/>
      <c r="FP2" s="153"/>
      <c r="FQ2" s="153"/>
      <c r="FR2" s="153"/>
      <c r="FS2" s="153"/>
      <c r="FT2" s="153"/>
      <c r="FU2" s="153"/>
      <c r="FV2" s="153"/>
    </row>
    <row r="3" spans="1:178" ht="55.15" customHeight="1">
      <c r="A3" s="48">
        <v>1.1000000000000001</v>
      </c>
      <c r="B3" s="88" t="s">
        <v>4</v>
      </c>
      <c r="C3" s="157" t="s">
        <v>358</v>
      </c>
      <c r="D3" s="158" t="s">
        <v>304</v>
      </c>
      <c r="E3" s="151" t="s">
        <v>60</v>
      </c>
      <c r="F3" s="151" t="s">
        <v>378</v>
      </c>
      <c r="G3" s="151" t="s">
        <v>190</v>
      </c>
      <c r="H3" s="151" t="s">
        <v>148</v>
      </c>
      <c r="I3" s="151" t="s">
        <v>102</v>
      </c>
      <c r="J3" s="151" t="s">
        <v>210</v>
      </c>
      <c r="K3" s="151" t="s">
        <v>399</v>
      </c>
      <c r="L3" s="151" t="s">
        <v>127</v>
      </c>
      <c r="M3" s="151" t="s">
        <v>231</v>
      </c>
      <c r="N3" s="135">
        <v>2</v>
      </c>
      <c r="O3" s="151" t="s">
        <v>259</v>
      </c>
      <c r="P3" s="173" t="s">
        <v>546</v>
      </c>
      <c r="Q3" s="151" t="s">
        <v>412</v>
      </c>
      <c r="R3" s="151" t="s">
        <v>168</v>
      </c>
      <c r="S3" s="151" t="s">
        <v>428</v>
      </c>
      <c r="T3" s="151" t="s">
        <v>518</v>
      </c>
      <c r="U3" s="179" t="s">
        <v>569</v>
      </c>
      <c r="V3" s="184" t="s">
        <v>581</v>
      </c>
      <c r="W3" s="151" t="s">
        <v>79</v>
      </c>
      <c r="X3" s="89" t="s">
        <v>281</v>
      </c>
      <c r="Z3" s="132" t="s">
        <v>486</v>
      </c>
      <c r="AA3" s="132" t="s">
        <v>468</v>
      </c>
      <c r="AB3" s="132" t="s">
        <v>455</v>
      </c>
      <c r="CB3" s="155"/>
      <c r="CC3" s="155"/>
      <c r="CD3" s="155"/>
    </row>
    <row r="4" spans="1:178" ht="27.6" customHeight="1">
      <c r="A4" s="48">
        <v>1.2</v>
      </c>
      <c r="B4" s="88" t="s">
        <v>5</v>
      </c>
      <c r="C4" s="157" t="s">
        <v>359</v>
      </c>
      <c r="D4" s="158" t="s">
        <v>305</v>
      </c>
      <c r="E4" s="159" t="s">
        <v>515</v>
      </c>
      <c r="F4" s="151" t="s">
        <v>379</v>
      </c>
      <c r="G4" s="151" t="s">
        <v>191</v>
      </c>
      <c r="H4" s="151">
        <v>811</v>
      </c>
      <c r="I4" s="151" t="s">
        <v>103</v>
      </c>
      <c r="J4" s="151" t="s">
        <v>211</v>
      </c>
      <c r="K4" s="151" t="s">
        <v>394</v>
      </c>
      <c r="L4" s="151" t="s">
        <v>128</v>
      </c>
      <c r="M4" s="151" t="s">
        <v>232</v>
      </c>
      <c r="N4" s="135" t="s">
        <v>535</v>
      </c>
      <c r="O4" s="151" t="s">
        <v>260</v>
      </c>
      <c r="P4" s="173" t="s">
        <v>547</v>
      </c>
      <c r="Q4" s="151" t="s">
        <v>413</v>
      </c>
      <c r="R4" s="151" t="s">
        <v>169</v>
      </c>
      <c r="S4" s="151" t="s">
        <v>429</v>
      </c>
      <c r="T4" s="151" t="s">
        <v>247</v>
      </c>
      <c r="U4" s="179" t="s">
        <v>570</v>
      </c>
      <c r="V4" s="184" t="s">
        <v>582</v>
      </c>
      <c r="W4" s="151" t="s">
        <v>80</v>
      </c>
      <c r="X4" s="89" t="s">
        <v>282</v>
      </c>
      <c r="Z4" s="132" t="s">
        <v>487</v>
      </c>
      <c r="AA4" s="132" t="s">
        <v>469</v>
      </c>
      <c r="AB4" s="132" t="s">
        <v>456</v>
      </c>
      <c r="CB4" s="155"/>
      <c r="CC4" s="155"/>
      <c r="CD4" s="155"/>
    </row>
    <row r="5" spans="1:178" ht="69" customHeight="1">
      <c r="A5" s="48">
        <v>1.3</v>
      </c>
      <c r="B5" s="88" t="s">
        <v>6</v>
      </c>
      <c r="C5" s="157" t="s">
        <v>360</v>
      </c>
      <c r="D5" s="158" t="s">
        <v>306</v>
      </c>
      <c r="E5" s="151" t="s">
        <v>61</v>
      </c>
      <c r="F5" s="151" t="s">
        <v>380</v>
      </c>
      <c r="G5" s="151" t="s">
        <v>192</v>
      </c>
      <c r="H5" s="151" t="s">
        <v>149</v>
      </c>
      <c r="I5" s="151" t="s">
        <v>104</v>
      </c>
      <c r="J5" s="151" t="s">
        <v>212</v>
      </c>
      <c r="K5" s="151" t="s">
        <v>400</v>
      </c>
      <c r="L5" s="151" t="s">
        <v>129</v>
      </c>
      <c r="M5" s="316" t="s">
        <v>233</v>
      </c>
      <c r="N5" s="135" t="s">
        <v>536</v>
      </c>
      <c r="O5" s="151" t="s">
        <v>261</v>
      </c>
      <c r="P5" s="173" t="s">
        <v>548</v>
      </c>
      <c r="Q5" s="151" t="s">
        <v>414</v>
      </c>
      <c r="R5" s="151" t="s">
        <v>170</v>
      </c>
      <c r="S5" s="151" t="s">
        <v>430</v>
      </c>
      <c r="T5" s="151" t="s">
        <v>248</v>
      </c>
      <c r="U5" s="179" t="s">
        <v>395</v>
      </c>
      <c r="V5" s="184">
        <v>211</v>
      </c>
      <c r="W5" s="151" t="s">
        <v>81</v>
      </c>
      <c r="X5" s="89" t="s">
        <v>283</v>
      </c>
      <c r="Z5" s="132" t="s">
        <v>488</v>
      </c>
      <c r="AA5" s="132" t="s">
        <v>470</v>
      </c>
      <c r="AB5" s="132" t="s">
        <v>457</v>
      </c>
      <c r="CB5" s="155"/>
      <c r="CC5" s="155"/>
      <c r="CD5" s="155"/>
    </row>
    <row r="6" spans="1:178" ht="55.15" customHeight="1">
      <c r="A6" s="48">
        <v>1.4</v>
      </c>
      <c r="B6" s="90" t="s">
        <v>7</v>
      </c>
      <c r="C6" s="157" t="s">
        <v>361</v>
      </c>
      <c r="D6" s="158" t="s">
        <v>307</v>
      </c>
      <c r="E6" s="91" t="s">
        <v>62</v>
      </c>
      <c r="F6" s="151" t="s">
        <v>381</v>
      </c>
      <c r="G6" s="151" t="s">
        <v>355</v>
      </c>
      <c r="H6" s="151">
        <v>262</v>
      </c>
      <c r="I6" s="151" t="s">
        <v>105</v>
      </c>
      <c r="J6" s="151" t="s">
        <v>213</v>
      </c>
      <c r="K6" s="151" t="s">
        <v>355</v>
      </c>
      <c r="L6" s="151" t="s">
        <v>130</v>
      </c>
      <c r="M6" s="316"/>
      <c r="N6" s="135">
        <v>323</v>
      </c>
      <c r="O6" s="151" t="s">
        <v>262</v>
      </c>
      <c r="P6" s="173" t="s">
        <v>549</v>
      </c>
      <c r="Q6" s="151" t="s">
        <v>213</v>
      </c>
      <c r="R6" s="151" t="s">
        <v>171</v>
      </c>
      <c r="S6" s="151" t="s">
        <v>213</v>
      </c>
      <c r="T6" s="151">
        <v>212</v>
      </c>
      <c r="U6" s="180" t="s">
        <v>355</v>
      </c>
      <c r="V6" s="184" t="s">
        <v>583</v>
      </c>
      <c r="W6" s="151" t="s">
        <v>82</v>
      </c>
      <c r="X6" s="89" t="s">
        <v>284</v>
      </c>
      <c r="Z6" s="132" t="s">
        <v>355</v>
      </c>
      <c r="AA6" s="132" t="s">
        <v>471</v>
      </c>
      <c r="AB6" s="132">
        <v>720</v>
      </c>
      <c r="CB6" s="155"/>
      <c r="CC6" s="155"/>
      <c r="CD6" s="155"/>
    </row>
    <row r="7" spans="1:178" ht="30.6" customHeight="1">
      <c r="A7" s="48">
        <v>1.5</v>
      </c>
      <c r="B7" s="90" t="s">
        <v>8</v>
      </c>
      <c r="C7" s="157" t="s">
        <v>355</v>
      </c>
      <c r="D7" s="158">
        <v>48</v>
      </c>
      <c r="E7" s="91" t="s">
        <v>63</v>
      </c>
      <c r="F7" s="151" t="s">
        <v>355</v>
      </c>
      <c r="G7" s="151" t="s">
        <v>355</v>
      </c>
      <c r="H7" s="151">
        <v>241</v>
      </c>
      <c r="I7" s="151" t="s">
        <v>106</v>
      </c>
      <c r="J7" s="151" t="s">
        <v>355</v>
      </c>
      <c r="K7" s="151" t="s">
        <v>355</v>
      </c>
      <c r="L7" s="151" t="s">
        <v>106</v>
      </c>
      <c r="M7" s="151" t="s">
        <v>355</v>
      </c>
      <c r="N7" s="135" t="s">
        <v>355</v>
      </c>
      <c r="O7" s="151" t="s">
        <v>263</v>
      </c>
      <c r="P7" s="151">
        <v>1220</v>
      </c>
      <c r="Q7" s="151" t="s">
        <v>355</v>
      </c>
      <c r="R7" s="151" t="s">
        <v>355</v>
      </c>
      <c r="S7" s="151" t="s">
        <v>355</v>
      </c>
      <c r="T7" s="151">
        <v>122</v>
      </c>
      <c r="U7" s="181" t="s">
        <v>355</v>
      </c>
      <c r="V7" s="184"/>
      <c r="W7" s="151" t="s">
        <v>83</v>
      </c>
      <c r="X7" s="89" t="s">
        <v>285</v>
      </c>
      <c r="Z7" s="132" t="s">
        <v>355</v>
      </c>
      <c r="AA7" s="132" t="s">
        <v>355</v>
      </c>
      <c r="AB7" s="132" t="s">
        <v>355</v>
      </c>
      <c r="CB7" s="155"/>
      <c r="CC7" s="155"/>
      <c r="CD7" s="155"/>
    </row>
    <row r="8" spans="1:178" ht="24" customHeight="1">
      <c r="A8" s="48">
        <v>1.6</v>
      </c>
      <c r="B8" s="90" t="s">
        <v>9</v>
      </c>
      <c r="C8" s="157" t="s">
        <v>355</v>
      </c>
      <c r="D8" s="158" t="s">
        <v>308</v>
      </c>
      <c r="E8" s="91" t="s">
        <v>355</v>
      </c>
      <c r="F8" s="151" t="s">
        <v>355</v>
      </c>
      <c r="G8" s="151" t="s">
        <v>193</v>
      </c>
      <c r="H8" s="151" t="s">
        <v>150</v>
      </c>
      <c r="I8" s="151" t="s">
        <v>107</v>
      </c>
      <c r="J8" s="151" t="s">
        <v>355</v>
      </c>
      <c r="K8" s="151" t="s">
        <v>355</v>
      </c>
      <c r="L8" s="151" t="s">
        <v>131</v>
      </c>
      <c r="M8" s="151" t="s">
        <v>355</v>
      </c>
      <c r="N8" s="135" t="s">
        <v>355</v>
      </c>
      <c r="O8" s="151" t="s">
        <v>355</v>
      </c>
      <c r="P8" s="151" t="s">
        <v>550</v>
      </c>
      <c r="Q8" s="151" t="s">
        <v>355</v>
      </c>
      <c r="R8" s="151" t="s">
        <v>172</v>
      </c>
      <c r="S8" s="151" t="s">
        <v>355</v>
      </c>
      <c r="T8" s="151">
        <v>129</v>
      </c>
      <c r="U8" s="181" t="s">
        <v>355</v>
      </c>
      <c r="V8" s="184">
        <v>200</v>
      </c>
      <c r="W8" s="151" t="s">
        <v>84</v>
      </c>
      <c r="X8" s="89" t="s">
        <v>286</v>
      </c>
      <c r="Z8" s="132" t="s">
        <v>355</v>
      </c>
      <c r="AA8" s="132" t="s">
        <v>355</v>
      </c>
      <c r="AB8" s="132" t="s">
        <v>509</v>
      </c>
      <c r="CB8" s="155"/>
      <c r="CC8" s="155"/>
      <c r="CD8" s="155"/>
    </row>
    <row r="9" spans="1:178" s="156" customFormat="1">
      <c r="A9" s="59">
        <v>2</v>
      </c>
      <c r="B9" s="92" t="s">
        <v>10</v>
      </c>
      <c r="C9" s="160"/>
      <c r="D9" s="160"/>
      <c r="E9" s="92"/>
      <c r="F9" s="93"/>
      <c r="G9" s="93"/>
      <c r="H9" s="93"/>
      <c r="I9" s="92"/>
      <c r="J9" s="93"/>
      <c r="K9" s="93" t="s">
        <v>396</v>
      </c>
      <c r="L9" s="93"/>
      <c r="M9" s="93"/>
      <c r="N9" s="93" t="s">
        <v>362</v>
      </c>
      <c r="O9" s="93"/>
      <c r="P9" s="93"/>
      <c r="Q9" s="93" t="s">
        <v>362</v>
      </c>
      <c r="R9" s="93"/>
      <c r="S9" s="93" t="s">
        <v>362</v>
      </c>
      <c r="T9" s="93"/>
      <c r="U9" s="182"/>
      <c r="V9" s="185"/>
      <c r="W9" s="92"/>
      <c r="X9" s="95"/>
      <c r="Y9" s="153"/>
      <c r="Z9" s="93"/>
      <c r="AA9" s="93"/>
      <c r="AB9" s="93"/>
      <c r="AC9" s="153"/>
      <c r="AD9" s="153"/>
      <c r="AE9" s="153"/>
      <c r="AF9" s="153"/>
      <c r="AG9" s="153"/>
      <c r="AH9" s="153"/>
      <c r="AI9" s="153"/>
      <c r="AJ9" s="153"/>
      <c r="AK9" s="153"/>
      <c r="AL9" s="153"/>
      <c r="AM9" s="153"/>
      <c r="AN9" s="153"/>
      <c r="AO9" s="153"/>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5"/>
      <c r="CC9" s="155"/>
      <c r="CD9" s="155"/>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row>
    <row r="10" spans="1:178" ht="24" customHeight="1">
      <c r="A10" s="48">
        <v>2.1</v>
      </c>
      <c r="B10" s="88" t="s">
        <v>11</v>
      </c>
      <c r="C10" s="157" t="s">
        <v>363</v>
      </c>
      <c r="D10" s="158" t="s">
        <v>309</v>
      </c>
      <c r="E10" s="151" t="s">
        <v>64</v>
      </c>
      <c r="F10" s="151" t="s">
        <v>382</v>
      </c>
      <c r="G10" s="151" t="s">
        <v>194</v>
      </c>
      <c r="H10" s="151" t="s">
        <v>151</v>
      </c>
      <c r="I10" s="151" t="s">
        <v>108</v>
      </c>
      <c r="J10" s="151" t="s">
        <v>214</v>
      </c>
      <c r="K10" s="151" t="s">
        <v>401</v>
      </c>
      <c r="L10" s="151" t="s">
        <v>132</v>
      </c>
      <c r="M10" s="151" t="s">
        <v>234</v>
      </c>
      <c r="N10" s="135" t="s">
        <v>537</v>
      </c>
      <c r="O10" s="151" t="s">
        <v>264</v>
      </c>
      <c r="P10" s="173" t="s">
        <v>551</v>
      </c>
      <c r="Q10" s="151" t="s">
        <v>415</v>
      </c>
      <c r="R10" s="151" t="s">
        <v>173</v>
      </c>
      <c r="S10" s="151" t="s">
        <v>431</v>
      </c>
      <c r="T10" s="151" t="s">
        <v>249</v>
      </c>
      <c r="U10" s="180" t="s">
        <v>571</v>
      </c>
      <c r="V10" s="186" t="s">
        <v>584</v>
      </c>
      <c r="W10" s="151" t="s">
        <v>85</v>
      </c>
      <c r="X10" s="159" t="s">
        <v>287</v>
      </c>
      <c r="Z10" s="132" t="s">
        <v>489</v>
      </c>
      <c r="AA10" s="132" t="s">
        <v>472</v>
      </c>
      <c r="AB10" s="132" t="s">
        <v>458</v>
      </c>
      <c r="CB10" s="155"/>
      <c r="CC10" s="155"/>
      <c r="CD10" s="155"/>
    </row>
    <row r="11" spans="1:178" ht="48.6" customHeight="1">
      <c r="A11" s="48">
        <v>2.2000000000000002</v>
      </c>
      <c r="B11" s="88" t="s">
        <v>12</v>
      </c>
      <c r="C11" s="157" t="s">
        <v>364</v>
      </c>
      <c r="D11" s="158" t="s">
        <v>310</v>
      </c>
      <c r="E11" s="151" t="s">
        <v>65</v>
      </c>
      <c r="F11" s="151" t="s">
        <v>383</v>
      </c>
      <c r="G11" s="151" t="s">
        <v>195</v>
      </c>
      <c r="H11" s="151" t="s">
        <v>152</v>
      </c>
      <c r="I11" s="151" t="s">
        <v>109</v>
      </c>
      <c r="J11" s="151" t="s">
        <v>215</v>
      </c>
      <c r="K11" s="151" t="s">
        <v>402</v>
      </c>
      <c r="L11" s="151" t="s">
        <v>133</v>
      </c>
      <c r="M11" s="151" t="s">
        <v>235</v>
      </c>
      <c r="N11" s="135">
        <v>47</v>
      </c>
      <c r="O11" s="151" t="s">
        <v>265</v>
      </c>
      <c r="P11" s="173" t="s">
        <v>552</v>
      </c>
      <c r="Q11" s="151" t="s">
        <v>364</v>
      </c>
      <c r="R11" s="151" t="s">
        <v>174</v>
      </c>
      <c r="S11" s="151" t="s">
        <v>215</v>
      </c>
      <c r="T11" s="151" t="s">
        <v>250</v>
      </c>
      <c r="U11" s="180" t="s">
        <v>572</v>
      </c>
      <c r="V11" s="186" t="s">
        <v>585</v>
      </c>
      <c r="W11" s="151" t="s">
        <v>86</v>
      </c>
      <c r="X11" s="159" t="s">
        <v>288</v>
      </c>
      <c r="Z11" s="132" t="s">
        <v>490</v>
      </c>
      <c r="AA11" s="132">
        <v>441</v>
      </c>
      <c r="AB11" s="132" t="s">
        <v>459</v>
      </c>
      <c r="CB11" s="155"/>
      <c r="CC11" s="155"/>
      <c r="CD11" s="155"/>
    </row>
    <row r="12" spans="1:178" ht="40.9" customHeight="1">
      <c r="A12" s="48" t="s">
        <v>0</v>
      </c>
      <c r="B12" s="96" t="s">
        <v>14</v>
      </c>
      <c r="C12" s="317" t="s">
        <v>365</v>
      </c>
      <c r="D12" s="158" t="s">
        <v>311</v>
      </c>
      <c r="E12" s="151" t="s">
        <v>66</v>
      </c>
      <c r="F12" s="316" t="s">
        <v>384</v>
      </c>
      <c r="G12" s="151" t="s">
        <v>196</v>
      </c>
      <c r="H12" s="151" t="s">
        <v>153</v>
      </c>
      <c r="I12" s="151" t="s">
        <v>110</v>
      </c>
      <c r="J12" s="151" t="s">
        <v>216</v>
      </c>
      <c r="K12" s="316" t="s">
        <v>403</v>
      </c>
      <c r="L12" s="151" t="s">
        <v>134</v>
      </c>
      <c r="M12" s="151" t="s">
        <v>236</v>
      </c>
      <c r="N12" s="315" t="s">
        <v>538</v>
      </c>
      <c r="O12" s="151" t="s">
        <v>266</v>
      </c>
      <c r="P12" s="99" t="s">
        <v>553</v>
      </c>
      <c r="Q12" s="99" t="s">
        <v>416</v>
      </c>
      <c r="R12" s="151" t="s">
        <v>175</v>
      </c>
      <c r="S12" s="316" t="s">
        <v>432</v>
      </c>
      <c r="T12" s="99" t="s">
        <v>519</v>
      </c>
      <c r="U12" s="180" t="s">
        <v>573</v>
      </c>
      <c r="V12" s="186" t="s">
        <v>586</v>
      </c>
      <c r="W12" s="151" t="s">
        <v>87</v>
      </c>
      <c r="X12" s="89" t="s">
        <v>289</v>
      </c>
      <c r="Z12" s="132" t="s">
        <v>491</v>
      </c>
      <c r="AA12" s="132" t="s">
        <v>473</v>
      </c>
      <c r="AB12" s="132" t="s">
        <v>529</v>
      </c>
      <c r="CB12" s="155"/>
      <c r="CC12" s="155"/>
      <c r="CD12" s="155"/>
    </row>
    <row r="13" spans="1:178" ht="91.9" customHeight="1">
      <c r="A13" s="48" t="s">
        <v>1</v>
      </c>
      <c r="B13" s="96" t="s">
        <v>15</v>
      </c>
      <c r="C13" s="317"/>
      <c r="D13" s="158" t="s">
        <v>312</v>
      </c>
      <c r="E13" s="151" t="s">
        <v>67</v>
      </c>
      <c r="F13" s="316"/>
      <c r="G13" s="151">
        <v>391</v>
      </c>
      <c r="H13" s="151" t="s">
        <v>154</v>
      </c>
      <c r="I13" s="151" t="s">
        <v>111</v>
      </c>
      <c r="J13" s="151" t="s">
        <v>355</v>
      </c>
      <c r="K13" s="316"/>
      <c r="L13" s="151" t="s">
        <v>135</v>
      </c>
      <c r="M13" s="316" t="s">
        <v>237</v>
      </c>
      <c r="N13" s="315"/>
      <c r="O13" s="151" t="s">
        <v>267</v>
      </c>
      <c r="P13" s="99" t="s">
        <v>554</v>
      </c>
      <c r="Q13" s="99" t="s">
        <v>355</v>
      </c>
      <c r="R13" s="151">
        <v>250</v>
      </c>
      <c r="S13" s="316"/>
      <c r="T13" s="99" t="s">
        <v>520</v>
      </c>
      <c r="U13" s="180" t="s">
        <v>574</v>
      </c>
      <c r="V13" s="186" t="s">
        <v>520</v>
      </c>
      <c r="W13" s="151" t="s">
        <v>88</v>
      </c>
      <c r="X13" s="89" t="s">
        <v>290</v>
      </c>
      <c r="Z13" s="155" t="s">
        <v>355</v>
      </c>
      <c r="AA13" s="155" t="s">
        <v>355</v>
      </c>
      <c r="AB13" s="155" t="s">
        <v>530</v>
      </c>
      <c r="CB13" s="155"/>
      <c r="CC13" s="155"/>
      <c r="CD13" s="155"/>
    </row>
    <row r="14" spans="1:178" ht="255" customHeight="1">
      <c r="A14" s="48">
        <v>2.4</v>
      </c>
      <c r="B14" s="96" t="s">
        <v>16</v>
      </c>
      <c r="C14" s="157" t="s">
        <v>355</v>
      </c>
      <c r="D14" s="158" t="s">
        <v>313</v>
      </c>
      <c r="E14" s="151" t="s">
        <v>68</v>
      </c>
      <c r="F14" s="151" t="s">
        <v>251</v>
      </c>
      <c r="G14" s="151" t="s">
        <v>197</v>
      </c>
      <c r="H14" s="151" t="s">
        <v>155</v>
      </c>
      <c r="I14" s="151" t="s">
        <v>112</v>
      </c>
      <c r="J14" s="151" t="s">
        <v>217</v>
      </c>
      <c r="K14" s="132" t="s">
        <v>355</v>
      </c>
      <c r="L14" s="151" t="s">
        <v>136</v>
      </c>
      <c r="M14" s="316"/>
      <c r="N14" s="135">
        <v>63</v>
      </c>
      <c r="O14" s="151" t="s">
        <v>268</v>
      </c>
      <c r="P14" s="132" t="s">
        <v>555</v>
      </c>
      <c r="Q14" s="132" t="s">
        <v>417</v>
      </c>
      <c r="R14" s="151" t="s">
        <v>176</v>
      </c>
      <c r="S14" s="132" t="s">
        <v>217</v>
      </c>
      <c r="T14" s="132" t="s">
        <v>197</v>
      </c>
      <c r="U14" s="181" t="s">
        <v>355</v>
      </c>
      <c r="V14" s="186" t="s">
        <v>587</v>
      </c>
      <c r="W14" s="151" t="s">
        <v>89</v>
      </c>
      <c r="X14" s="89" t="s">
        <v>291</v>
      </c>
      <c r="Z14" s="132" t="s">
        <v>492</v>
      </c>
      <c r="AA14" s="132" t="s">
        <v>474</v>
      </c>
      <c r="AB14" s="132" t="s">
        <v>460</v>
      </c>
      <c r="CB14" s="155"/>
      <c r="CC14" s="155"/>
      <c r="CD14" s="155"/>
    </row>
    <row r="15" spans="1:178" ht="30.6" customHeight="1">
      <c r="A15" s="48">
        <v>2.5</v>
      </c>
      <c r="B15" s="96" t="s">
        <v>17</v>
      </c>
      <c r="C15" s="157" t="s">
        <v>366</v>
      </c>
      <c r="D15" s="158" t="s">
        <v>314</v>
      </c>
      <c r="E15" s="151" t="s">
        <v>512</v>
      </c>
      <c r="F15" s="151" t="s">
        <v>385</v>
      </c>
      <c r="G15" s="151" t="s">
        <v>198</v>
      </c>
      <c r="H15" s="151" t="s">
        <v>355</v>
      </c>
      <c r="I15" s="151" t="s">
        <v>113</v>
      </c>
      <c r="J15" s="151" t="s">
        <v>218</v>
      </c>
      <c r="K15" s="132" t="s">
        <v>404</v>
      </c>
      <c r="L15" s="151" t="s">
        <v>137</v>
      </c>
      <c r="M15" s="151" t="s">
        <v>238</v>
      </c>
      <c r="N15" s="135">
        <v>62</v>
      </c>
      <c r="O15" s="151" t="s">
        <v>269</v>
      </c>
      <c r="P15" s="132" t="s">
        <v>556</v>
      </c>
      <c r="Q15" s="132" t="s">
        <v>418</v>
      </c>
      <c r="R15" s="151" t="s">
        <v>177</v>
      </c>
      <c r="S15" s="132" t="s">
        <v>433</v>
      </c>
      <c r="T15" s="132">
        <v>411</v>
      </c>
      <c r="U15" s="181" t="s">
        <v>355</v>
      </c>
      <c r="V15" s="187" t="s">
        <v>588</v>
      </c>
      <c r="W15" s="151" t="s">
        <v>90</v>
      </c>
      <c r="X15" s="89" t="s">
        <v>292</v>
      </c>
      <c r="Z15" s="132" t="s">
        <v>493</v>
      </c>
      <c r="AA15" s="132" t="s">
        <v>475</v>
      </c>
      <c r="AB15" s="132" t="s">
        <v>461</v>
      </c>
      <c r="CB15" s="155"/>
      <c r="CC15" s="155"/>
      <c r="CD15" s="155"/>
    </row>
    <row r="16" spans="1:178" ht="24" customHeight="1">
      <c r="A16" s="48">
        <v>2.6</v>
      </c>
      <c r="B16" s="90" t="s">
        <v>18</v>
      </c>
      <c r="C16" s="157" t="s">
        <v>367</v>
      </c>
      <c r="D16" s="158" t="s">
        <v>315</v>
      </c>
      <c r="E16" s="159" t="s">
        <v>516</v>
      </c>
      <c r="F16" s="151" t="s">
        <v>386</v>
      </c>
      <c r="G16" s="151" t="s">
        <v>199</v>
      </c>
      <c r="H16" s="151" t="s">
        <v>156</v>
      </c>
      <c r="I16" s="151" t="s">
        <v>114</v>
      </c>
      <c r="J16" s="151" t="s">
        <v>219</v>
      </c>
      <c r="K16" s="132" t="s">
        <v>394</v>
      </c>
      <c r="L16" s="151" t="s">
        <v>138</v>
      </c>
      <c r="M16" s="151" t="s">
        <v>528</v>
      </c>
      <c r="N16" s="135" t="s">
        <v>539</v>
      </c>
      <c r="O16" s="151" t="s">
        <v>270</v>
      </c>
      <c r="P16" s="132" t="s">
        <v>557</v>
      </c>
      <c r="Q16" s="132" t="s">
        <v>419</v>
      </c>
      <c r="R16" s="151" t="s">
        <v>178</v>
      </c>
      <c r="S16" s="132"/>
      <c r="T16" s="132" t="s">
        <v>252</v>
      </c>
      <c r="U16" s="180" t="s">
        <v>442</v>
      </c>
      <c r="V16" s="184">
        <v>300</v>
      </c>
      <c r="W16" s="151" t="s">
        <v>511</v>
      </c>
      <c r="X16" s="159" t="s">
        <v>293</v>
      </c>
      <c r="Z16" s="132" t="s">
        <v>494</v>
      </c>
      <c r="AA16" s="132" t="s">
        <v>476</v>
      </c>
      <c r="AB16" s="132">
        <v>680</v>
      </c>
      <c r="CB16" s="155"/>
      <c r="CC16" s="155"/>
      <c r="CD16" s="155"/>
    </row>
    <row r="17" spans="1:178" ht="24" customHeight="1">
      <c r="A17" s="48">
        <v>2.7</v>
      </c>
      <c r="B17" s="90" t="s">
        <v>19</v>
      </c>
      <c r="C17" s="157" t="s">
        <v>355</v>
      </c>
      <c r="D17" s="158" t="s">
        <v>316</v>
      </c>
      <c r="E17" s="151" t="s">
        <v>355</v>
      </c>
      <c r="F17" s="151" t="s">
        <v>355</v>
      </c>
      <c r="G17" s="151" t="s">
        <v>200</v>
      </c>
      <c r="H17" s="151">
        <v>361</v>
      </c>
      <c r="I17" s="151"/>
      <c r="J17" s="151" t="s">
        <v>355</v>
      </c>
      <c r="K17" s="132" t="s">
        <v>355</v>
      </c>
      <c r="L17" s="151" t="s">
        <v>139</v>
      </c>
      <c r="M17" s="151" t="s">
        <v>355</v>
      </c>
      <c r="N17" s="135" t="s">
        <v>355</v>
      </c>
      <c r="O17" s="151" t="s">
        <v>355</v>
      </c>
      <c r="P17" s="132" t="s">
        <v>558</v>
      </c>
      <c r="Q17" s="132" t="s">
        <v>355</v>
      </c>
      <c r="R17" s="151" t="s">
        <v>179</v>
      </c>
      <c r="S17" s="132" t="s">
        <v>355</v>
      </c>
      <c r="T17" s="132" t="s">
        <v>521</v>
      </c>
      <c r="U17" s="180" t="s">
        <v>443</v>
      </c>
      <c r="V17" s="184" t="s">
        <v>589</v>
      </c>
      <c r="W17" s="151"/>
      <c r="X17" s="89" t="s">
        <v>294</v>
      </c>
      <c r="Z17" s="132" t="s">
        <v>355</v>
      </c>
      <c r="AA17" s="132" t="s">
        <v>355</v>
      </c>
      <c r="AB17" s="132" t="s">
        <v>510</v>
      </c>
      <c r="CB17" s="155"/>
      <c r="CC17" s="155"/>
      <c r="CD17" s="155"/>
    </row>
    <row r="18" spans="1:178" s="156" customFormat="1">
      <c r="A18" s="59">
        <v>3</v>
      </c>
      <c r="B18" s="92" t="s">
        <v>20</v>
      </c>
      <c r="C18" s="161"/>
      <c r="D18" s="160"/>
      <c r="E18" s="92"/>
      <c r="F18" s="93"/>
      <c r="G18" s="93"/>
      <c r="H18" s="93"/>
      <c r="I18" s="92"/>
      <c r="J18" s="93"/>
      <c r="K18" s="93"/>
      <c r="L18" s="93"/>
      <c r="M18" s="93"/>
      <c r="N18" s="93"/>
      <c r="O18" s="93"/>
      <c r="P18" s="93"/>
      <c r="Q18" s="93"/>
      <c r="R18" s="93"/>
      <c r="S18" s="93"/>
      <c r="T18" s="93"/>
      <c r="U18" s="182"/>
      <c r="V18" s="185"/>
      <c r="W18" s="92"/>
      <c r="X18" s="94"/>
      <c r="Y18" s="153"/>
      <c r="Z18" s="93"/>
      <c r="AA18" s="93"/>
      <c r="AB18" s="9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5"/>
      <c r="CC18" s="155"/>
      <c r="CD18" s="155"/>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row>
    <row r="19" spans="1:178" ht="51" customHeight="1">
      <c r="A19" s="48">
        <v>3.1</v>
      </c>
      <c r="B19" s="88" t="s">
        <v>21</v>
      </c>
      <c r="C19" s="162" t="s">
        <v>368</v>
      </c>
      <c r="D19" s="163" t="s">
        <v>317</v>
      </c>
      <c r="E19" s="151" t="s">
        <v>69</v>
      </c>
      <c r="F19" s="132" t="s">
        <v>387</v>
      </c>
      <c r="G19" s="151" t="s">
        <v>201</v>
      </c>
      <c r="H19" s="151" t="s">
        <v>157</v>
      </c>
      <c r="I19" s="151" t="s">
        <v>115</v>
      </c>
      <c r="J19" s="151" t="s">
        <v>220</v>
      </c>
      <c r="K19" s="132" t="s">
        <v>21</v>
      </c>
      <c r="L19" s="151" t="s">
        <v>115</v>
      </c>
      <c r="M19" s="151" t="s">
        <v>239</v>
      </c>
      <c r="N19" s="135">
        <v>11</v>
      </c>
      <c r="O19" s="151" t="s">
        <v>271</v>
      </c>
      <c r="P19" s="132" t="s">
        <v>559</v>
      </c>
      <c r="Q19" s="132" t="s">
        <v>21</v>
      </c>
      <c r="R19" s="151" t="s">
        <v>180</v>
      </c>
      <c r="S19" s="132" t="s">
        <v>434</v>
      </c>
      <c r="T19" s="132" t="s">
        <v>253</v>
      </c>
      <c r="U19" s="181" t="s">
        <v>575</v>
      </c>
      <c r="V19" s="184">
        <v>11</v>
      </c>
      <c r="W19" s="151" t="s">
        <v>91</v>
      </c>
      <c r="X19" s="164" t="s">
        <v>295</v>
      </c>
      <c r="Z19" s="132" t="s">
        <v>21</v>
      </c>
      <c r="AA19" s="132" t="s">
        <v>477</v>
      </c>
      <c r="AB19" s="132">
        <v>10</v>
      </c>
      <c r="CB19" s="155"/>
      <c r="CC19" s="155"/>
      <c r="CD19" s="155"/>
    </row>
    <row r="20" spans="1:178" ht="20.45" customHeight="1">
      <c r="A20" s="48">
        <v>3.2</v>
      </c>
      <c r="B20" s="90" t="s">
        <v>22</v>
      </c>
      <c r="C20" s="165" t="s">
        <v>369</v>
      </c>
      <c r="D20" s="172">
        <v>41944</v>
      </c>
      <c r="E20" s="151" t="s">
        <v>70</v>
      </c>
      <c r="F20" s="151">
        <v>21</v>
      </c>
      <c r="G20" s="151" t="s">
        <v>202</v>
      </c>
      <c r="H20" s="151" t="s">
        <v>158</v>
      </c>
      <c r="I20" s="151" t="s">
        <v>116</v>
      </c>
      <c r="J20" s="151" t="s">
        <v>221</v>
      </c>
      <c r="K20" s="132" t="s">
        <v>405</v>
      </c>
      <c r="L20" s="151" t="s">
        <v>140</v>
      </c>
      <c r="M20" s="151" t="s">
        <v>240</v>
      </c>
      <c r="N20" s="135">
        <v>12</v>
      </c>
      <c r="O20" s="151" t="s">
        <v>272</v>
      </c>
      <c r="P20" s="132" t="s">
        <v>560</v>
      </c>
      <c r="Q20" s="132" t="s">
        <v>221</v>
      </c>
      <c r="R20" s="151" t="s">
        <v>181</v>
      </c>
      <c r="S20" s="132" t="s">
        <v>22</v>
      </c>
      <c r="T20" s="132">
        <v>21</v>
      </c>
      <c r="U20" s="181" t="s">
        <v>444</v>
      </c>
      <c r="V20" s="184">
        <v>21</v>
      </c>
      <c r="W20" s="151" t="s">
        <v>92</v>
      </c>
      <c r="X20" s="159">
        <v>11</v>
      </c>
      <c r="Z20" s="132" t="s">
        <v>221</v>
      </c>
      <c r="AA20" s="132" t="s">
        <v>478</v>
      </c>
      <c r="AB20" s="132">
        <v>20</v>
      </c>
      <c r="CB20" s="155"/>
      <c r="CC20" s="155"/>
      <c r="CD20" s="155"/>
    </row>
    <row r="21" spans="1:178" ht="51" customHeight="1">
      <c r="A21" s="48">
        <v>3.3</v>
      </c>
      <c r="B21" s="90" t="s">
        <v>23</v>
      </c>
      <c r="C21" s="157" t="s">
        <v>370</v>
      </c>
      <c r="D21" s="158" t="s">
        <v>318</v>
      </c>
      <c r="E21" s="151" t="s">
        <v>71</v>
      </c>
      <c r="F21" s="151" t="s">
        <v>388</v>
      </c>
      <c r="G21" s="151" t="s">
        <v>203</v>
      </c>
      <c r="H21" s="151" t="s">
        <v>159</v>
      </c>
      <c r="I21" s="151" t="s">
        <v>117</v>
      </c>
      <c r="J21" s="151" t="s">
        <v>222</v>
      </c>
      <c r="K21" s="132" t="s">
        <v>397</v>
      </c>
      <c r="L21" s="151" t="s">
        <v>141</v>
      </c>
      <c r="M21" s="151" t="s">
        <v>241</v>
      </c>
      <c r="N21" s="135" t="s">
        <v>540</v>
      </c>
      <c r="O21" s="151" t="s">
        <v>273</v>
      </c>
      <c r="P21" s="132" t="s">
        <v>561</v>
      </c>
      <c r="Q21" s="132" t="s">
        <v>420</v>
      </c>
      <c r="R21" s="151" t="s">
        <v>182</v>
      </c>
      <c r="S21" s="132" t="s">
        <v>435</v>
      </c>
      <c r="T21" s="132" t="s">
        <v>254</v>
      </c>
      <c r="U21" s="181" t="s">
        <v>576</v>
      </c>
      <c r="V21" s="186" t="s">
        <v>590</v>
      </c>
      <c r="W21" s="151" t="s">
        <v>93</v>
      </c>
      <c r="X21" s="159" t="s">
        <v>296</v>
      </c>
      <c r="Z21" s="132" t="s">
        <v>495</v>
      </c>
      <c r="AA21" s="132" t="s">
        <v>479</v>
      </c>
      <c r="AB21" s="132" t="s">
        <v>462</v>
      </c>
      <c r="CB21" s="155"/>
      <c r="CC21" s="155"/>
      <c r="CD21" s="155"/>
    </row>
    <row r="22" spans="1:178" s="156" customFormat="1">
      <c r="A22" s="59">
        <v>4</v>
      </c>
      <c r="B22" s="92" t="s">
        <v>24</v>
      </c>
      <c r="C22" s="161"/>
      <c r="D22" s="160"/>
      <c r="E22" s="92"/>
      <c r="F22" s="93"/>
      <c r="G22" s="93"/>
      <c r="H22" s="93"/>
      <c r="I22" s="92"/>
      <c r="J22" s="93"/>
      <c r="K22" s="93"/>
      <c r="L22" s="93"/>
      <c r="M22" s="93"/>
      <c r="N22" s="93"/>
      <c r="O22" s="93"/>
      <c r="P22" s="93"/>
      <c r="Q22" s="93"/>
      <c r="R22" s="93"/>
      <c r="S22" s="93"/>
      <c r="T22" s="93"/>
      <c r="U22" s="182"/>
      <c r="V22" s="185"/>
      <c r="W22" s="92"/>
      <c r="X22" s="94"/>
      <c r="Y22" s="153"/>
      <c r="Z22" s="93"/>
      <c r="AA22" s="93"/>
      <c r="AB22" s="9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5"/>
      <c r="CC22" s="155"/>
      <c r="CD22" s="155"/>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row>
    <row r="23" spans="1:178" ht="282.60000000000002" customHeight="1">
      <c r="A23" s="48">
        <v>4.0999999999999996</v>
      </c>
      <c r="B23" s="96" t="s">
        <v>25</v>
      </c>
      <c r="C23" s="162" t="s">
        <v>371</v>
      </c>
      <c r="D23" s="158" t="s">
        <v>319</v>
      </c>
      <c r="E23" s="151" t="s">
        <v>72</v>
      </c>
      <c r="F23" s="132" t="s">
        <v>389</v>
      </c>
      <c r="G23" s="151" t="s">
        <v>204</v>
      </c>
      <c r="H23" s="151" t="s">
        <v>160</v>
      </c>
      <c r="I23" s="151" t="s">
        <v>118</v>
      </c>
      <c r="J23" s="151" t="s">
        <v>223</v>
      </c>
      <c r="K23" s="132" t="s">
        <v>406</v>
      </c>
      <c r="L23" s="151" t="s">
        <v>335</v>
      </c>
      <c r="M23" s="151" t="s">
        <v>125</v>
      </c>
      <c r="N23" s="135">
        <v>75</v>
      </c>
      <c r="O23" s="151" t="s">
        <v>274</v>
      </c>
      <c r="P23" s="132" t="s">
        <v>562</v>
      </c>
      <c r="Q23" s="132" t="s">
        <v>421</v>
      </c>
      <c r="R23" s="151" t="s">
        <v>183</v>
      </c>
      <c r="S23" s="132" t="s">
        <v>25</v>
      </c>
      <c r="T23" s="132" t="s">
        <v>522</v>
      </c>
      <c r="U23" s="181" t="s">
        <v>25</v>
      </c>
      <c r="V23" s="186" t="s">
        <v>591</v>
      </c>
      <c r="W23" s="151" t="s">
        <v>94</v>
      </c>
      <c r="X23" s="159" t="s">
        <v>297</v>
      </c>
      <c r="Z23" s="132" t="s">
        <v>25</v>
      </c>
      <c r="AA23" s="132" t="s">
        <v>480</v>
      </c>
      <c r="AB23" s="132">
        <v>850</v>
      </c>
      <c r="CB23" s="155"/>
      <c r="CC23" s="155"/>
      <c r="CD23" s="155"/>
    </row>
    <row r="24" spans="1:178" ht="24" customHeight="1">
      <c r="A24" s="48">
        <v>4.2</v>
      </c>
      <c r="B24" s="90" t="s">
        <v>26</v>
      </c>
      <c r="C24" s="157" t="s">
        <v>372</v>
      </c>
      <c r="D24" s="158" t="s">
        <v>320</v>
      </c>
      <c r="E24" s="151" t="s">
        <v>73</v>
      </c>
      <c r="F24" s="151" t="s">
        <v>255</v>
      </c>
      <c r="G24" s="151" t="s">
        <v>205</v>
      </c>
      <c r="H24" s="151" t="s">
        <v>161</v>
      </c>
      <c r="I24" s="151" t="s">
        <v>119</v>
      </c>
      <c r="J24" s="151" t="s">
        <v>224</v>
      </c>
      <c r="K24" s="132" t="s">
        <v>407</v>
      </c>
      <c r="L24" s="151" t="s">
        <v>142</v>
      </c>
      <c r="M24" s="151" t="s">
        <v>355</v>
      </c>
      <c r="N24" s="135">
        <v>74</v>
      </c>
      <c r="O24" s="151" t="s">
        <v>275</v>
      </c>
      <c r="P24" s="132" t="s">
        <v>563</v>
      </c>
      <c r="Q24" s="132" t="s">
        <v>422</v>
      </c>
      <c r="R24" s="151" t="s">
        <v>184</v>
      </c>
      <c r="S24" s="132" t="s">
        <v>436</v>
      </c>
      <c r="T24" s="132" t="s">
        <v>523</v>
      </c>
      <c r="U24" s="180" t="s">
        <v>577</v>
      </c>
      <c r="V24" s="186" t="s">
        <v>592</v>
      </c>
      <c r="W24" s="151" t="s">
        <v>95</v>
      </c>
      <c r="X24" s="159" t="s">
        <v>298</v>
      </c>
      <c r="Z24" s="132" t="s">
        <v>496</v>
      </c>
      <c r="AA24" s="132" t="s">
        <v>481</v>
      </c>
      <c r="AB24" s="132" t="s">
        <v>463</v>
      </c>
      <c r="CB24" s="155"/>
      <c r="CC24" s="155"/>
      <c r="CD24" s="155"/>
    </row>
    <row r="25" spans="1:178" ht="24" customHeight="1">
      <c r="A25" s="48">
        <v>4.3</v>
      </c>
      <c r="B25" s="88" t="s">
        <v>27</v>
      </c>
      <c r="C25" s="157" t="s">
        <v>373</v>
      </c>
      <c r="D25" s="158" t="s">
        <v>321</v>
      </c>
      <c r="E25" s="151" t="s">
        <v>74</v>
      </c>
      <c r="F25" s="151" t="s">
        <v>256</v>
      </c>
      <c r="G25" s="151" t="s">
        <v>206</v>
      </c>
      <c r="H25" s="151" t="s">
        <v>162</v>
      </c>
      <c r="I25" s="151" t="s">
        <v>120</v>
      </c>
      <c r="J25" s="151" t="s">
        <v>225</v>
      </c>
      <c r="K25" s="132" t="s">
        <v>408</v>
      </c>
      <c r="L25" s="151" t="s">
        <v>143</v>
      </c>
      <c r="M25" s="151" t="s">
        <v>242</v>
      </c>
      <c r="N25" s="135" t="s">
        <v>541</v>
      </c>
      <c r="O25" s="151" t="s">
        <v>276</v>
      </c>
      <c r="P25" s="132" t="s">
        <v>564</v>
      </c>
      <c r="Q25" s="132" t="s">
        <v>423</v>
      </c>
      <c r="R25" s="151" t="s">
        <v>185</v>
      </c>
      <c r="S25" s="132" t="s">
        <v>437</v>
      </c>
      <c r="T25" s="132" t="s">
        <v>524</v>
      </c>
      <c r="U25" s="181" t="s">
        <v>445</v>
      </c>
      <c r="V25" s="186" t="s">
        <v>593</v>
      </c>
      <c r="W25" s="151" t="s">
        <v>96</v>
      </c>
      <c r="X25" s="159" t="s">
        <v>299</v>
      </c>
      <c r="Z25" s="132" t="s">
        <v>497</v>
      </c>
      <c r="AA25" s="132" t="s">
        <v>482</v>
      </c>
      <c r="AB25" s="132" t="s">
        <v>464</v>
      </c>
      <c r="CB25" s="155"/>
      <c r="CC25" s="155"/>
      <c r="CD25" s="155"/>
    </row>
    <row r="26" spans="1:178" ht="146.44999999999999" customHeight="1">
      <c r="A26" s="48">
        <v>4.4000000000000004</v>
      </c>
      <c r="B26" s="88" t="s">
        <v>28</v>
      </c>
      <c r="C26" s="157" t="s">
        <v>374</v>
      </c>
      <c r="D26" s="158" t="s">
        <v>322</v>
      </c>
      <c r="E26" s="151" t="s">
        <v>75</v>
      </c>
      <c r="F26" s="151" t="s">
        <v>390</v>
      </c>
      <c r="G26" s="151" t="s">
        <v>207</v>
      </c>
      <c r="H26" s="151" t="s">
        <v>163</v>
      </c>
      <c r="I26" s="151" t="s">
        <v>121</v>
      </c>
      <c r="J26" s="151" t="s">
        <v>226</v>
      </c>
      <c r="K26" s="132" t="s">
        <v>409</v>
      </c>
      <c r="L26" s="151" t="s">
        <v>144</v>
      </c>
      <c r="M26" s="151" t="s">
        <v>243</v>
      </c>
      <c r="N26" s="135" t="s">
        <v>542</v>
      </c>
      <c r="O26" s="151" t="s">
        <v>277</v>
      </c>
      <c r="P26" s="132" t="s">
        <v>565</v>
      </c>
      <c r="Q26" s="132" t="s">
        <v>424</v>
      </c>
      <c r="R26" s="151" t="s">
        <v>186</v>
      </c>
      <c r="S26" s="132" t="s">
        <v>438</v>
      </c>
      <c r="T26" s="132" t="s">
        <v>257</v>
      </c>
      <c r="U26" s="181" t="s">
        <v>446</v>
      </c>
      <c r="V26" s="186" t="s">
        <v>594</v>
      </c>
      <c r="W26" s="151" t="s">
        <v>97</v>
      </c>
      <c r="X26" s="159" t="s">
        <v>300</v>
      </c>
      <c r="Z26" s="132" t="s">
        <v>498</v>
      </c>
      <c r="AA26" s="132" t="s">
        <v>483</v>
      </c>
      <c r="AB26" s="132" t="s">
        <v>465</v>
      </c>
      <c r="CB26" s="155"/>
      <c r="CC26" s="155"/>
      <c r="CD26" s="155"/>
    </row>
    <row r="27" spans="1:178" ht="82.5" customHeight="1">
      <c r="A27" s="48">
        <v>4.5</v>
      </c>
      <c r="B27" s="88" t="s">
        <v>29</v>
      </c>
      <c r="C27" s="157" t="s">
        <v>375</v>
      </c>
      <c r="D27" s="158" t="s">
        <v>323</v>
      </c>
      <c r="E27" s="151" t="s">
        <v>517</v>
      </c>
      <c r="F27" s="151" t="s">
        <v>391</v>
      </c>
      <c r="G27" s="151" t="s">
        <v>208</v>
      </c>
      <c r="H27" s="151" t="s">
        <v>164</v>
      </c>
      <c r="I27" s="151" t="s">
        <v>122</v>
      </c>
      <c r="J27" s="151" t="s">
        <v>227</v>
      </c>
      <c r="K27" s="132" t="s">
        <v>410</v>
      </c>
      <c r="L27" s="151" t="s">
        <v>327</v>
      </c>
      <c r="M27" s="151" t="s">
        <v>244</v>
      </c>
      <c r="N27" s="135" t="s">
        <v>543</v>
      </c>
      <c r="O27" s="151" t="s">
        <v>278</v>
      </c>
      <c r="P27" s="132" t="s">
        <v>566</v>
      </c>
      <c r="Q27" s="132" t="s">
        <v>425</v>
      </c>
      <c r="R27" s="151" t="s">
        <v>187</v>
      </c>
      <c r="S27" s="132" t="s">
        <v>439</v>
      </c>
      <c r="T27" s="132" t="s">
        <v>525</v>
      </c>
      <c r="U27" s="183" t="s">
        <v>578</v>
      </c>
      <c r="V27" s="188" t="s">
        <v>595</v>
      </c>
      <c r="W27" s="151" t="s">
        <v>98</v>
      </c>
      <c r="X27" s="159" t="s">
        <v>301</v>
      </c>
      <c r="Z27" s="132" t="s">
        <v>499</v>
      </c>
      <c r="AA27" s="132" t="s">
        <v>484</v>
      </c>
      <c r="AB27" s="132" t="s">
        <v>466</v>
      </c>
      <c r="CB27" s="155"/>
      <c r="CC27" s="155"/>
      <c r="CD27" s="155"/>
    </row>
    <row r="28" spans="1:178" s="156" customFormat="1">
      <c r="A28" s="59">
        <v>5</v>
      </c>
      <c r="B28" s="92" t="s">
        <v>30</v>
      </c>
      <c r="C28" s="161"/>
      <c r="D28" s="160"/>
      <c r="E28" s="92"/>
      <c r="F28" s="93"/>
      <c r="G28" s="93"/>
      <c r="H28" s="93"/>
      <c r="I28" s="92"/>
      <c r="J28" s="93"/>
      <c r="K28" s="93"/>
      <c r="L28" s="93"/>
      <c r="M28" s="93"/>
      <c r="N28" s="93"/>
      <c r="O28" s="93"/>
      <c r="P28" s="93"/>
      <c r="Q28" s="93"/>
      <c r="R28" s="93"/>
      <c r="S28" s="93"/>
      <c r="T28" s="93"/>
      <c r="U28" s="182" t="s">
        <v>579</v>
      </c>
      <c r="V28" s="185"/>
      <c r="W28" s="92"/>
      <c r="X28" s="94"/>
      <c r="Y28" s="153"/>
      <c r="Z28" s="93"/>
      <c r="AA28" s="93"/>
      <c r="AB28" s="9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5"/>
      <c r="CC28" s="155"/>
      <c r="CD28" s="155"/>
      <c r="CE28" s="153"/>
      <c r="CF28" s="153"/>
      <c r="CG28" s="153"/>
      <c r="CH28" s="153"/>
      <c r="CI28" s="153"/>
      <c r="CJ28" s="153"/>
      <c r="CK28" s="153"/>
      <c r="CL28" s="153"/>
      <c r="CM28" s="153"/>
      <c r="CN28" s="153"/>
      <c r="CO28" s="153"/>
      <c r="CP28" s="153"/>
      <c r="CQ28" s="153"/>
      <c r="CR28" s="153"/>
      <c r="CS28" s="153"/>
      <c r="CT28" s="153"/>
      <c r="CU28" s="153"/>
      <c r="CV28" s="153"/>
      <c r="CW28" s="153"/>
      <c r="CX28" s="153"/>
      <c r="CY28" s="153"/>
      <c r="CZ28" s="153"/>
      <c r="DA28" s="153"/>
      <c r="DB28" s="153"/>
      <c r="DC28" s="153"/>
      <c r="DD28" s="153"/>
      <c r="DE28" s="153"/>
      <c r="DF28" s="153"/>
      <c r="DG28" s="153"/>
      <c r="DH28" s="153"/>
      <c r="DI28" s="153"/>
      <c r="DJ28" s="153"/>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153"/>
      <c r="FA28" s="153"/>
      <c r="FB28" s="153"/>
      <c r="FC28" s="153"/>
      <c r="FD28" s="153"/>
      <c r="FE28" s="153"/>
      <c r="FF28" s="153"/>
      <c r="FG28" s="153"/>
      <c r="FH28" s="153"/>
      <c r="FI28" s="153"/>
      <c r="FJ28" s="153"/>
      <c r="FK28" s="153"/>
      <c r="FL28" s="153"/>
      <c r="FM28" s="153"/>
      <c r="FN28" s="153"/>
      <c r="FO28" s="153"/>
      <c r="FP28" s="153"/>
      <c r="FQ28" s="153"/>
      <c r="FR28" s="153"/>
      <c r="FS28" s="153"/>
      <c r="FT28" s="153"/>
      <c r="FU28" s="153"/>
      <c r="FV28" s="153"/>
    </row>
    <row r="29" spans="1:178" ht="61.15" customHeight="1">
      <c r="A29" s="48">
        <v>5.0999999999999996</v>
      </c>
      <c r="B29" s="90" t="s">
        <v>31</v>
      </c>
      <c r="C29" s="162" t="s">
        <v>376</v>
      </c>
      <c r="D29" s="158" t="s">
        <v>324</v>
      </c>
      <c r="E29" s="151" t="s">
        <v>76</v>
      </c>
      <c r="F29" s="132" t="s">
        <v>392</v>
      </c>
      <c r="G29" s="151">
        <v>432</v>
      </c>
      <c r="H29" s="151" t="s">
        <v>165</v>
      </c>
      <c r="I29" s="151" t="s">
        <v>123</v>
      </c>
      <c r="J29" s="151" t="s">
        <v>228</v>
      </c>
      <c r="K29" s="132" t="s">
        <v>398</v>
      </c>
      <c r="L29" s="151" t="s">
        <v>145</v>
      </c>
      <c r="M29" s="151" t="s">
        <v>355</v>
      </c>
      <c r="N29" s="177" t="s">
        <v>544</v>
      </c>
      <c r="O29" s="151" t="s">
        <v>279</v>
      </c>
      <c r="P29" s="132" t="s">
        <v>567</v>
      </c>
      <c r="Q29" s="132" t="s">
        <v>426</v>
      </c>
      <c r="R29" s="151">
        <v>576</v>
      </c>
      <c r="S29" s="132" t="s">
        <v>440</v>
      </c>
      <c r="T29" s="132" t="s">
        <v>526</v>
      </c>
      <c r="U29" s="181" t="s">
        <v>355</v>
      </c>
      <c r="V29" s="186" t="s">
        <v>596</v>
      </c>
      <c r="W29" s="151" t="s">
        <v>99</v>
      </c>
      <c r="X29" s="159" t="s">
        <v>302</v>
      </c>
      <c r="Z29" s="132" t="s">
        <v>355</v>
      </c>
      <c r="AA29" s="132" t="s">
        <v>485</v>
      </c>
      <c r="AB29" s="132" t="s">
        <v>467</v>
      </c>
      <c r="CD29" s="155"/>
      <c r="CE29" s="155"/>
      <c r="CF29" s="155"/>
    </row>
    <row r="30" spans="1:178" ht="44.45" customHeight="1">
      <c r="A30" s="48">
        <v>5.2</v>
      </c>
      <c r="B30" s="90" t="s">
        <v>32</v>
      </c>
      <c r="C30" s="157" t="s">
        <v>377</v>
      </c>
      <c r="D30" s="166" t="s">
        <v>325</v>
      </c>
      <c r="E30" s="134" t="s">
        <v>77</v>
      </c>
      <c r="F30" s="151" t="s">
        <v>393</v>
      </c>
      <c r="G30" s="134" t="s">
        <v>209</v>
      </c>
      <c r="H30" s="134" t="s">
        <v>166</v>
      </c>
      <c r="I30" s="134" t="s">
        <v>124</v>
      </c>
      <c r="J30" s="134" t="s">
        <v>229</v>
      </c>
      <c r="K30" s="132" t="s">
        <v>411</v>
      </c>
      <c r="L30" s="134" t="s">
        <v>146</v>
      </c>
      <c r="M30" s="134" t="s">
        <v>245</v>
      </c>
      <c r="N30" s="178" t="s">
        <v>545</v>
      </c>
      <c r="O30" s="134" t="s">
        <v>280</v>
      </c>
      <c r="P30" s="132" t="s">
        <v>568</v>
      </c>
      <c r="Q30" s="132" t="s">
        <v>427</v>
      </c>
      <c r="R30" s="134" t="s">
        <v>188</v>
      </c>
      <c r="S30" s="132" t="s">
        <v>441</v>
      </c>
      <c r="T30" s="152" t="s">
        <v>527</v>
      </c>
      <c r="U30" s="181" t="s">
        <v>355</v>
      </c>
      <c r="V30" s="186" t="s">
        <v>597</v>
      </c>
      <c r="W30" s="134" t="s">
        <v>100</v>
      </c>
      <c r="X30" s="167" t="s">
        <v>303</v>
      </c>
      <c r="Z30" s="132" t="s">
        <v>500</v>
      </c>
      <c r="AA30" s="132" t="s">
        <v>355</v>
      </c>
      <c r="AB30" s="132" t="s">
        <v>355</v>
      </c>
      <c r="CD30" s="155"/>
      <c r="CE30" s="155"/>
      <c r="CF30" s="155"/>
    </row>
    <row r="31" spans="1:178" s="169" customFormat="1" ht="203.45" customHeight="1">
      <c r="A31" s="168"/>
      <c r="B31" s="168"/>
      <c r="C31" s="144" t="s">
        <v>344</v>
      </c>
      <c r="D31" s="168"/>
      <c r="E31" s="168"/>
      <c r="F31" s="144"/>
      <c r="G31" s="144"/>
      <c r="H31" s="144"/>
      <c r="I31" s="168"/>
      <c r="J31" s="144" t="s">
        <v>609</v>
      </c>
      <c r="K31" s="144" t="s">
        <v>503</v>
      </c>
      <c r="L31" s="144"/>
      <c r="M31" s="144" t="s">
        <v>336</v>
      </c>
      <c r="N31" s="144" t="s">
        <v>508</v>
      </c>
      <c r="O31" s="144"/>
      <c r="P31" s="144"/>
      <c r="Q31" s="144"/>
      <c r="R31" s="168"/>
      <c r="S31" s="144" t="s">
        <v>502</v>
      </c>
      <c r="T31" s="168"/>
      <c r="U31" s="146" t="s">
        <v>602</v>
      </c>
      <c r="V31" s="146"/>
      <c r="W31" s="168"/>
      <c r="X31" s="145"/>
      <c r="Y31" s="168"/>
      <c r="Z31" s="144" t="s">
        <v>505</v>
      </c>
      <c r="AA31" s="144"/>
      <c r="AB31" s="144"/>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5"/>
      <c r="CE31" s="155"/>
      <c r="CF31" s="155"/>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row>
    <row r="32" spans="1:178">
      <c r="A32" s="170"/>
      <c r="B32" s="170"/>
      <c r="C32" s="171"/>
      <c r="D32" s="170"/>
      <c r="E32" s="170"/>
      <c r="F32" s="170"/>
      <c r="G32" s="170"/>
      <c r="H32" s="170"/>
      <c r="I32" s="170"/>
      <c r="J32" s="170"/>
      <c r="K32" s="170"/>
      <c r="L32" s="170"/>
      <c r="M32" s="170"/>
      <c r="N32" s="170"/>
      <c r="O32" s="170"/>
      <c r="P32" s="171"/>
      <c r="Q32" s="135"/>
      <c r="R32" s="170"/>
      <c r="S32" s="170"/>
      <c r="T32" s="136"/>
      <c r="U32" s="170"/>
      <c r="V32" s="170"/>
      <c r="W32" s="170"/>
      <c r="X32" s="170"/>
      <c r="Y32" s="170"/>
      <c r="Z32" s="136"/>
      <c r="AA32" s="171"/>
      <c r="AB32" s="171"/>
      <c r="CD32" s="155"/>
      <c r="CE32" s="155"/>
      <c r="CF32" s="155"/>
    </row>
    <row r="33" spans="1:84">
      <c r="A33" s="170"/>
      <c r="B33" s="170"/>
      <c r="C33" s="171"/>
      <c r="D33" s="170"/>
      <c r="E33" s="170"/>
      <c r="F33" s="137"/>
      <c r="G33" s="137"/>
      <c r="H33" s="137"/>
      <c r="I33" s="170"/>
      <c r="J33" s="137"/>
      <c r="K33" s="171"/>
      <c r="L33" s="137"/>
      <c r="M33" s="137"/>
      <c r="N33" s="171"/>
      <c r="O33" s="137"/>
      <c r="P33" s="137"/>
      <c r="Q33" s="137"/>
      <c r="R33" s="137"/>
      <c r="S33" s="171" t="s">
        <v>501</v>
      </c>
      <c r="T33" s="171"/>
      <c r="U33" s="170"/>
      <c r="V33" s="138"/>
      <c r="W33" s="170"/>
      <c r="X33" s="138"/>
      <c r="Y33" s="170"/>
      <c r="Z33" s="171"/>
      <c r="AA33" s="136"/>
      <c r="AB33" s="136"/>
      <c r="CD33" s="155"/>
      <c r="CE33" s="155"/>
      <c r="CF33" s="155"/>
    </row>
    <row r="34" spans="1:84">
      <c r="A34" s="170"/>
      <c r="B34" s="170"/>
      <c r="C34" s="171"/>
      <c r="D34" s="170"/>
      <c r="E34" s="170"/>
      <c r="F34" s="137"/>
      <c r="G34" s="137"/>
      <c r="H34" s="137"/>
      <c r="I34" s="170"/>
      <c r="J34" s="137"/>
      <c r="K34" s="136"/>
      <c r="L34" s="137"/>
      <c r="M34" s="137"/>
      <c r="N34" s="136"/>
      <c r="O34" s="137"/>
      <c r="P34" s="137"/>
      <c r="Q34" s="137"/>
      <c r="R34" s="137"/>
      <c r="S34" s="136"/>
      <c r="T34" s="136"/>
      <c r="U34" s="138"/>
      <c r="V34" s="137"/>
      <c r="W34" s="170"/>
      <c r="X34" s="137"/>
      <c r="Y34" s="170"/>
      <c r="Z34" s="136"/>
      <c r="AA34" s="136"/>
      <c r="AB34" s="136"/>
      <c r="CD34" s="155"/>
      <c r="CE34" s="155"/>
      <c r="CF34" s="155"/>
    </row>
    <row r="35" spans="1:84">
      <c r="A35" s="170"/>
      <c r="B35" s="170"/>
      <c r="C35" s="171"/>
      <c r="D35" s="170"/>
      <c r="E35" s="170"/>
      <c r="F35" s="137"/>
      <c r="G35" s="137"/>
      <c r="H35" s="137"/>
      <c r="I35" s="170"/>
      <c r="J35" s="137"/>
      <c r="K35" s="137"/>
      <c r="L35" s="137"/>
      <c r="M35" s="137"/>
      <c r="N35" s="137"/>
      <c r="O35" s="137"/>
      <c r="P35" s="137"/>
      <c r="Q35" s="137"/>
      <c r="R35" s="137"/>
      <c r="S35" s="137"/>
      <c r="T35" s="137"/>
      <c r="U35" s="137"/>
      <c r="V35" s="137"/>
      <c r="W35" s="170"/>
      <c r="X35" s="137"/>
      <c r="Y35" s="170"/>
      <c r="Z35" s="136"/>
      <c r="AA35" s="136"/>
      <c r="AB35" s="136"/>
      <c r="CD35" s="155"/>
      <c r="CE35" s="155"/>
      <c r="CF35" s="155"/>
    </row>
    <row r="36" spans="1:84">
      <c r="F36" s="58"/>
      <c r="G36" s="58"/>
      <c r="H36" s="58"/>
      <c r="J36" s="58"/>
      <c r="K36" s="58"/>
      <c r="L36" s="58"/>
      <c r="M36" s="58"/>
      <c r="N36" s="58"/>
      <c r="O36" s="58"/>
      <c r="P36" s="58"/>
      <c r="Q36" s="58"/>
      <c r="R36" s="58"/>
      <c r="S36" s="58"/>
      <c r="T36" s="58"/>
      <c r="U36" s="58"/>
      <c r="V36" s="58"/>
      <c r="X36" s="58"/>
      <c r="Z36" s="133"/>
      <c r="AA36" s="133"/>
      <c r="AB36" s="133"/>
      <c r="CD36" s="155"/>
      <c r="CE36" s="155"/>
      <c r="CF36" s="155"/>
    </row>
    <row r="37" spans="1:84">
      <c r="F37" s="58"/>
      <c r="G37" s="58"/>
      <c r="H37" s="58"/>
      <c r="J37" s="58"/>
      <c r="K37" s="58"/>
      <c r="L37" s="58"/>
      <c r="M37" s="58"/>
      <c r="N37" s="58"/>
      <c r="O37" s="58"/>
      <c r="P37" s="58"/>
      <c r="Q37" s="58"/>
      <c r="R37" s="58"/>
      <c r="S37" s="58"/>
      <c r="T37" s="58"/>
      <c r="U37" s="58"/>
      <c r="V37" s="58"/>
      <c r="X37" s="58"/>
      <c r="Z37" s="133"/>
      <c r="AA37" s="133"/>
      <c r="AB37" s="133"/>
      <c r="CD37" s="155"/>
      <c r="CE37" s="155"/>
      <c r="CF37" s="155"/>
    </row>
    <row r="38" spans="1:84">
      <c r="F38" s="58"/>
      <c r="G38" s="58"/>
      <c r="H38" s="58"/>
      <c r="J38" s="58"/>
      <c r="K38" s="58"/>
      <c r="L38" s="58"/>
      <c r="M38" s="58"/>
      <c r="N38" s="58"/>
      <c r="O38" s="58"/>
      <c r="P38" s="58"/>
      <c r="Q38" s="58"/>
      <c r="R38" s="58"/>
      <c r="S38" s="58"/>
      <c r="T38" s="58"/>
      <c r="U38" s="58"/>
      <c r="V38" s="58"/>
      <c r="X38" s="58"/>
      <c r="Z38" s="133"/>
      <c r="AA38" s="133"/>
      <c r="AB38" s="133"/>
      <c r="CD38" s="155"/>
      <c r="CE38" s="155"/>
      <c r="CF38" s="155"/>
    </row>
    <row r="39" spans="1:84">
      <c r="F39" s="58"/>
      <c r="G39" s="58"/>
      <c r="H39" s="58"/>
      <c r="J39" s="58"/>
      <c r="K39" s="58"/>
      <c r="L39" s="58"/>
      <c r="M39" s="58"/>
      <c r="N39" s="58"/>
      <c r="O39" s="58"/>
      <c r="P39" s="58"/>
      <c r="Q39" s="58"/>
      <c r="R39" s="58"/>
      <c r="S39" s="58"/>
      <c r="T39" s="58"/>
      <c r="U39" s="58"/>
      <c r="V39" s="58"/>
      <c r="X39" s="58"/>
      <c r="Z39" s="133"/>
      <c r="AA39" s="133"/>
      <c r="AB39" s="133"/>
      <c r="CD39" s="155"/>
      <c r="CE39" s="155"/>
      <c r="CF39" s="155"/>
    </row>
    <row r="40" spans="1:84">
      <c r="F40" s="58"/>
      <c r="G40" s="58"/>
      <c r="H40" s="58"/>
      <c r="J40" s="58"/>
      <c r="K40" s="58"/>
      <c r="L40" s="58"/>
      <c r="M40" s="58"/>
      <c r="N40" s="58"/>
      <c r="O40" s="58"/>
      <c r="P40" s="58"/>
      <c r="Q40" s="58"/>
      <c r="R40" s="58"/>
      <c r="S40" s="58"/>
      <c r="T40" s="58"/>
      <c r="U40" s="58"/>
      <c r="V40" s="58"/>
      <c r="X40" s="58"/>
      <c r="Z40" s="133"/>
      <c r="AA40" s="133"/>
      <c r="AB40" s="133"/>
      <c r="CD40" s="155"/>
      <c r="CE40" s="155"/>
      <c r="CF40" s="155"/>
    </row>
    <row r="41" spans="1:84">
      <c r="F41" s="58"/>
      <c r="G41" s="58"/>
      <c r="H41" s="58"/>
      <c r="J41" s="58"/>
      <c r="K41" s="58"/>
      <c r="L41" s="58"/>
      <c r="M41" s="58"/>
      <c r="N41" s="58"/>
      <c r="O41" s="58"/>
      <c r="P41" s="58"/>
      <c r="Q41" s="58"/>
      <c r="R41" s="58"/>
      <c r="S41" s="58"/>
      <c r="T41" s="58"/>
      <c r="U41" s="58"/>
      <c r="V41" s="58"/>
      <c r="X41" s="58"/>
      <c r="Z41" s="133"/>
      <c r="AA41" s="133"/>
      <c r="AB41" s="133"/>
      <c r="CD41" s="155"/>
      <c r="CE41" s="155"/>
      <c r="CF41" s="155"/>
    </row>
    <row r="42" spans="1:84">
      <c r="F42" s="58"/>
      <c r="G42" s="58"/>
      <c r="H42" s="58"/>
      <c r="J42" s="58"/>
      <c r="K42" s="58"/>
      <c r="L42" s="58"/>
      <c r="M42" s="58"/>
      <c r="N42" s="58"/>
      <c r="O42" s="58"/>
      <c r="P42" s="58"/>
      <c r="Q42" s="58"/>
      <c r="R42" s="58"/>
      <c r="S42" s="58"/>
      <c r="T42" s="58"/>
      <c r="U42" s="58"/>
      <c r="V42" s="58"/>
      <c r="X42" s="58"/>
      <c r="Z42" s="133"/>
      <c r="AA42" s="133"/>
      <c r="AB42" s="133"/>
      <c r="CD42" s="155"/>
      <c r="CE42" s="155"/>
      <c r="CF42" s="155"/>
    </row>
    <row r="43" spans="1:84">
      <c r="F43" s="58"/>
      <c r="G43" s="58"/>
      <c r="H43" s="58"/>
      <c r="J43" s="58"/>
      <c r="K43" s="58"/>
      <c r="L43" s="58"/>
      <c r="M43" s="58"/>
      <c r="N43" s="58"/>
      <c r="O43" s="58"/>
      <c r="P43" s="58"/>
      <c r="Q43" s="58"/>
      <c r="R43" s="58"/>
      <c r="S43" s="58"/>
      <c r="T43" s="58"/>
      <c r="U43" s="58"/>
      <c r="V43" s="58"/>
      <c r="X43" s="58"/>
      <c r="Z43" s="133"/>
      <c r="AA43" s="133"/>
      <c r="AB43" s="133"/>
      <c r="CD43" s="155"/>
      <c r="CE43" s="155"/>
      <c r="CF43" s="155"/>
    </row>
    <row r="44" spans="1:84">
      <c r="F44" s="58"/>
      <c r="G44" s="58"/>
      <c r="H44" s="58"/>
      <c r="J44" s="58"/>
      <c r="K44" s="58"/>
      <c r="L44" s="58"/>
      <c r="M44" s="58"/>
      <c r="N44" s="58"/>
      <c r="O44" s="58"/>
      <c r="P44" s="58"/>
      <c r="Q44" s="58"/>
      <c r="R44" s="58"/>
      <c r="S44" s="58"/>
      <c r="T44" s="58"/>
      <c r="U44" s="58"/>
      <c r="V44" s="58"/>
      <c r="X44" s="58"/>
      <c r="Z44" s="133"/>
      <c r="AA44" s="133"/>
      <c r="AB44" s="133"/>
      <c r="CD44" s="155"/>
      <c r="CE44" s="155"/>
      <c r="CF44" s="155"/>
    </row>
    <row r="45" spans="1:84">
      <c r="F45" s="58"/>
      <c r="G45" s="58"/>
      <c r="H45" s="58"/>
      <c r="J45" s="58"/>
      <c r="K45" s="58"/>
      <c r="L45" s="58"/>
      <c r="M45" s="58"/>
      <c r="N45" s="58"/>
      <c r="O45" s="58"/>
      <c r="P45" s="58"/>
      <c r="Q45" s="58"/>
      <c r="R45" s="58"/>
      <c r="S45" s="58"/>
      <c r="T45" s="58"/>
      <c r="U45" s="58"/>
      <c r="V45" s="58"/>
      <c r="X45" s="58"/>
      <c r="Z45" s="133"/>
      <c r="AA45" s="133"/>
      <c r="AB45" s="133"/>
      <c r="CD45" s="155"/>
      <c r="CE45" s="155"/>
      <c r="CF45" s="155"/>
    </row>
    <row r="46" spans="1:84">
      <c r="CD46" s="155"/>
      <c r="CE46" s="155"/>
      <c r="CF46" s="155"/>
    </row>
    <row r="47" spans="1:84">
      <c r="CD47" s="155"/>
      <c r="CE47" s="155"/>
      <c r="CF47" s="155"/>
    </row>
    <row r="48" spans="1:84">
      <c r="CD48" s="155"/>
      <c r="CE48" s="155"/>
      <c r="CF48" s="155"/>
    </row>
    <row r="49" spans="82:84">
      <c r="CD49" s="155"/>
      <c r="CE49" s="155"/>
      <c r="CF49" s="155"/>
    </row>
    <row r="50" spans="82:84">
      <c r="CD50" s="155"/>
      <c r="CE50" s="155"/>
      <c r="CF50" s="155"/>
    </row>
    <row r="51" spans="82:84">
      <c r="CD51" s="155"/>
      <c r="CE51" s="155"/>
      <c r="CF51" s="155"/>
    </row>
    <row r="52" spans="82:84">
      <c r="CD52" s="155"/>
      <c r="CE52" s="155"/>
      <c r="CF52" s="155"/>
    </row>
    <row r="53" spans="82:84">
      <c r="CD53" s="155"/>
      <c r="CE53" s="155"/>
      <c r="CF53" s="155"/>
    </row>
    <row r="54" spans="82:84">
      <c r="CD54" s="155"/>
      <c r="CE54" s="155"/>
      <c r="CF54" s="155"/>
    </row>
    <row r="55" spans="82:84">
      <c r="CD55" s="155"/>
      <c r="CE55" s="155"/>
      <c r="CF55" s="155"/>
    </row>
    <row r="56" spans="82:84">
      <c r="CD56" s="155"/>
      <c r="CE56" s="155"/>
      <c r="CF56" s="155"/>
    </row>
    <row r="57" spans="82:84">
      <c r="CD57" s="155"/>
      <c r="CE57" s="155"/>
      <c r="CF57" s="155"/>
    </row>
    <row r="58" spans="82:84">
      <c r="CD58" s="155"/>
      <c r="CE58" s="155"/>
      <c r="CF58" s="155"/>
    </row>
    <row r="59" spans="82:84">
      <c r="CD59" s="155"/>
      <c r="CE59" s="155"/>
      <c r="CF59" s="155"/>
    </row>
    <row r="60" spans="82:84">
      <c r="CD60" s="155"/>
      <c r="CE60" s="155"/>
      <c r="CF60" s="155"/>
    </row>
    <row r="61" spans="82:84">
      <c r="CD61" s="155"/>
      <c r="CE61" s="155"/>
      <c r="CF61" s="155"/>
    </row>
    <row r="62" spans="82:84">
      <c r="CD62" s="155"/>
      <c r="CE62" s="155"/>
      <c r="CF62" s="155"/>
    </row>
    <row r="63" spans="82:84">
      <c r="CD63" s="155"/>
      <c r="CE63" s="155"/>
      <c r="CF63" s="155"/>
    </row>
    <row r="64" spans="82:84">
      <c r="CD64" s="155"/>
      <c r="CE64" s="155"/>
      <c r="CF64" s="155"/>
    </row>
    <row r="65" spans="82:84">
      <c r="CD65" s="155"/>
      <c r="CE65" s="155"/>
      <c r="CF65" s="155"/>
    </row>
    <row r="66" spans="82:84">
      <c r="CD66" s="155"/>
      <c r="CE66" s="155"/>
      <c r="CF66" s="155"/>
    </row>
    <row r="67" spans="82:84">
      <c r="CD67" s="155"/>
      <c r="CE67" s="155"/>
      <c r="CF67" s="155"/>
    </row>
    <row r="68" spans="82:84">
      <c r="CD68" s="155"/>
      <c r="CE68" s="155"/>
      <c r="CF68" s="155"/>
    </row>
    <row r="69" spans="82:84">
      <c r="CD69" s="155"/>
      <c r="CE69" s="155"/>
      <c r="CF69" s="155"/>
    </row>
    <row r="70" spans="82:84">
      <c r="CD70" s="155"/>
      <c r="CE70" s="155"/>
      <c r="CF70" s="155"/>
    </row>
    <row r="71" spans="82:84">
      <c r="CD71" s="155"/>
      <c r="CE71" s="155"/>
      <c r="CF71" s="155"/>
    </row>
    <row r="72" spans="82:84">
      <c r="CD72" s="155"/>
      <c r="CE72" s="155"/>
      <c r="CF72" s="155"/>
    </row>
    <row r="73" spans="82:84">
      <c r="CD73" s="155"/>
      <c r="CE73" s="155"/>
      <c r="CF73" s="155"/>
    </row>
    <row r="74" spans="82:84">
      <c r="CD74" s="155"/>
      <c r="CE74" s="155"/>
      <c r="CF74" s="155"/>
    </row>
    <row r="75" spans="82:84">
      <c r="CD75" s="155"/>
      <c r="CE75" s="155"/>
      <c r="CF75" s="155"/>
    </row>
    <row r="76" spans="82:84">
      <c r="CD76" s="155"/>
      <c r="CE76" s="155"/>
      <c r="CF76" s="155"/>
    </row>
    <row r="77" spans="82:84">
      <c r="CD77" s="155"/>
      <c r="CE77" s="155"/>
      <c r="CF77" s="155"/>
    </row>
    <row r="78" spans="82:84">
      <c r="CD78" s="155"/>
      <c r="CE78" s="155"/>
      <c r="CF78" s="155"/>
    </row>
    <row r="79" spans="82:84">
      <c r="CD79" s="155"/>
      <c r="CE79" s="155"/>
      <c r="CF79" s="155"/>
    </row>
    <row r="80" spans="82:84">
      <c r="CD80" s="155"/>
      <c r="CE80" s="155"/>
      <c r="CF80" s="155"/>
    </row>
    <row r="81" spans="82:84">
      <c r="CD81" s="155"/>
      <c r="CE81" s="155"/>
      <c r="CF81" s="155"/>
    </row>
    <row r="82" spans="82:84">
      <c r="CD82" s="155"/>
      <c r="CE82" s="155"/>
      <c r="CF82" s="155"/>
    </row>
    <row r="83" spans="82:84">
      <c r="CD83" s="155"/>
      <c r="CE83" s="155"/>
      <c r="CF83" s="155"/>
    </row>
    <row r="84" spans="82:84">
      <c r="CD84" s="155"/>
      <c r="CE84" s="155"/>
      <c r="CF84" s="155"/>
    </row>
    <row r="85" spans="82:84">
      <c r="CD85" s="155"/>
      <c r="CE85" s="155"/>
      <c r="CF85" s="155"/>
    </row>
    <row r="86" spans="82:84">
      <c r="CD86" s="155"/>
      <c r="CE86" s="155"/>
      <c r="CF86" s="155"/>
    </row>
    <row r="87" spans="82:84">
      <c r="CD87" s="155"/>
      <c r="CE87" s="155"/>
      <c r="CF87" s="155"/>
    </row>
    <row r="88" spans="82:84">
      <c r="CD88" s="155"/>
      <c r="CE88" s="155"/>
      <c r="CF88" s="155"/>
    </row>
    <row r="89" spans="82:84">
      <c r="CD89" s="155"/>
      <c r="CE89" s="155"/>
      <c r="CF89" s="155"/>
    </row>
    <row r="90" spans="82:84">
      <c r="CD90" s="155"/>
      <c r="CE90" s="155"/>
      <c r="CF90" s="155"/>
    </row>
    <row r="91" spans="82:84">
      <c r="CD91" s="155"/>
      <c r="CE91" s="155"/>
      <c r="CF91" s="155"/>
    </row>
    <row r="92" spans="82:84">
      <c r="CD92" s="155"/>
      <c r="CE92" s="155"/>
      <c r="CF92" s="155"/>
    </row>
    <row r="93" spans="82:84">
      <c r="CD93" s="155"/>
      <c r="CE93" s="155"/>
      <c r="CF93" s="155"/>
    </row>
    <row r="94" spans="82:84">
      <c r="CD94" s="155"/>
      <c r="CE94" s="155"/>
      <c r="CF94" s="155"/>
    </row>
    <row r="95" spans="82:84">
      <c r="CD95" s="155"/>
      <c r="CE95" s="155"/>
      <c r="CF95" s="155"/>
    </row>
    <row r="96" spans="82:84">
      <c r="CD96" s="155"/>
      <c r="CE96" s="155"/>
      <c r="CF96" s="155"/>
    </row>
    <row r="97" spans="82:84">
      <c r="CD97" s="155"/>
      <c r="CE97" s="155"/>
      <c r="CF97" s="155"/>
    </row>
    <row r="98" spans="82:84">
      <c r="CD98" s="155"/>
      <c r="CE98" s="155"/>
      <c r="CF98" s="155"/>
    </row>
    <row r="99" spans="82:84">
      <c r="CD99" s="155"/>
      <c r="CE99" s="155"/>
      <c r="CF99" s="155"/>
    </row>
    <row r="100" spans="82:84">
      <c r="CD100" s="155"/>
      <c r="CE100" s="155"/>
      <c r="CF100" s="155"/>
    </row>
    <row r="101" spans="82:84">
      <c r="CD101" s="155"/>
      <c r="CE101" s="155"/>
      <c r="CF101" s="155"/>
    </row>
    <row r="102" spans="82:84">
      <c r="CD102" s="155"/>
      <c r="CE102" s="155"/>
      <c r="CF102" s="155"/>
    </row>
    <row r="103" spans="82:84">
      <c r="CD103" s="155"/>
      <c r="CE103" s="155"/>
      <c r="CF103" s="155"/>
    </row>
    <row r="104" spans="82:84">
      <c r="CD104" s="155"/>
      <c r="CE104" s="155"/>
      <c r="CF104" s="155"/>
    </row>
    <row r="105" spans="82:84">
      <c r="CD105" s="155"/>
      <c r="CE105" s="155"/>
      <c r="CF105" s="155"/>
    </row>
    <row r="106" spans="82:84">
      <c r="CD106" s="155"/>
      <c r="CE106" s="155"/>
      <c r="CF106" s="155"/>
    </row>
    <row r="107" spans="82:84">
      <c r="CD107" s="155"/>
      <c r="CE107" s="155"/>
      <c r="CF107" s="155"/>
    </row>
    <row r="108" spans="82:84">
      <c r="CD108" s="155"/>
      <c r="CE108" s="155"/>
      <c r="CF108" s="155"/>
    </row>
    <row r="109" spans="82:84">
      <c r="CD109" s="155"/>
      <c r="CE109" s="155"/>
      <c r="CF109" s="155"/>
    </row>
    <row r="110" spans="82:84">
      <c r="CD110" s="155"/>
      <c r="CE110" s="155"/>
      <c r="CF110" s="155"/>
    </row>
    <row r="111" spans="82:84">
      <c r="CD111" s="155"/>
      <c r="CE111" s="155"/>
      <c r="CF111" s="155"/>
    </row>
    <row r="112" spans="82:84">
      <c r="CD112" s="155"/>
      <c r="CE112" s="155"/>
      <c r="CF112" s="155"/>
    </row>
    <row r="113" spans="82:84">
      <c r="CD113" s="155"/>
      <c r="CE113" s="155"/>
      <c r="CF113" s="155"/>
    </row>
    <row r="114" spans="82:84">
      <c r="CD114" s="155"/>
      <c r="CE114" s="155"/>
      <c r="CF114" s="155"/>
    </row>
    <row r="115" spans="82:84">
      <c r="CD115" s="155"/>
      <c r="CE115" s="155"/>
      <c r="CF115" s="155"/>
    </row>
    <row r="116" spans="82:84">
      <c r="CD116" s="155"/>
      <c r="CE116" s="155"/>
      <c r="CF116" s="155"/>
    </row>
    <row r="117" spans="82:84">
      <c r="CD117" s="155"/>
      <c r="CE117" s="155"/>
      <c r="CF117" s="155"/>
    </row>
    <row r="118" spans="82:84">
      <c r="CD118" s="155"/>
      <c r="CE118" s="155"/>
      <c r="CF118" s="155"/>
    </row>
    <row r="119" spans="82:84">
      <c r="CD119" s="155"/>
      <c r="CE119" s="155"/>
      <c r="CF119" s="155"/>
    </row>
    <row r="120" spans="82:84">
      <c r="CD120" s="155"/>
      <c r="CE120" s="155"/>
      <c r="CF120" s="155"/>
    </row>
    <row r="121" spans="82:84">
      <c r="CD121" s="155"/>
      <c r="CE121" s="155"/>
      <c r="CF121" s="155"/>
    </row>
    <row r="122" spans="82:84">
      <c r="CD122" s="155"/>
      <c r="CE122" s="155"/>
      <c r="CF122" s="155"/>
    </row>
    <row r="123" spans="82:84">
      <c r="CD123" s="155"/>
      <c r="CE123" s="155"/>
      <c r="CF123" s="155"/>
    </row>
    <row r="124" spans="82:84">
      <c r="CD124" s="155"/>
      <c r="CE124" s="155"/>
      <c r="CF124" s="155"/>
    </row>
    <row r="125" spans="82:84">
      <c r="CD125" s="155"/>
      <c r="CE125" s="155"/>
      <c r="CF125" s="155"/>
    </row>
    <row r="126" spans="82:84">
      <c r="CD126" s="155"/>
      <c r="CE126" s="155"/>
      <c r="CF126" s="155"/>
    </row>
  </sheetData>
  <mergeCells count="7">
    <mergeCell ref="N12:N13"/>
    <mergeCell ref="S12:S13"/>
    <mergeCell ref="M5:M6"/>
    <mergeCell ref="M13:M14"/>
    <mergeCell ref="C12:C13"/>
    <mergeCell ref="F12:F13"/>
    <mergeCell ref="K12:K13"/>
  </mergeCells>
  <pageMargins left="0.70866141732283472" right="0.70866141732283472" top="0.74803149606299213" bottom="0.74803149606299213" header="0.31496062992125984" footer="0.31496062992125984"/>
  <pageSetup paperSize="9" scale="25" fitToWidth="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2"/>
  <sheetViews>
    <sheetView workbookViewId="0"/>
  </sheetViews>
  <sheetFormatPr defaultRowHeight="11.25"/>
  <cols>
    <col min="1" max="1" width="9.140625" style="247" customWidth="1"/>
    <col min="2" max="2" width="48.7109375" style="270" customWidth="1"/>
    <col min="3" max="7" width="7.5703125" style="118" customWidth="1"/>
    <col min="8" max="8" width="7.5703125" style="192" customWidth="1"/>
    <col min="9" max="14" width="7.5703125" style="118" customWidth="1"/>
    <col min="15" max="15" width="7.5703125" style="193" customWidth="1"/>
    <col min="16" max="16" width="20.140625" style="117" customWidth="1"/>
    <col min="17" max="18" width="7.5703125" style="117" customWidth="1"/>
    <col min="19" max="19" width="7.5703125" style="118" customWidth="1"/>
    <col min="20" max="20" width="11" style="117" customWidth="1"/>
    <col min="21" max="22" width="7.5703125" style="117" customWidth="1"/>
    <col min="23" max="23" width="14.5703125" style="117" customWidth="1"/>
    <col min="24" max="25" width="10.7109375" style="118" customWidth="1"/>
    <col min="26" max="26" width="11" style="118" customWidth="1"/>
    <col min="27" max="27" width="10.7109375" style="118" customWidth="1"/>
    <col min="28" max="28" width="14.7109375" style="118" customWidth="1"/>
    <col min="29" max="29" width="10.7109375" style="118" customWidth="1"/>
    <col min="30" max="30" width="9.140625" style="117"/>
    <col min="31" max="32" width="7.5703125" style="118" customWidth="1"/>
    <col min="33" max="33" width="9.140625" style="129"/>
    <col min="34" max="256" width="9.140625" style="117"/>
    <col min="257" max="257" width="5.42578125" style="117" customWidth="1"/>
    <col min="258" max="258" width="31.140625" style="117" customWidth="1"/>
    <col min="259" max="275" width="7.5703125" style="117" customWidth="1"/>
    <col min="276" max="276" width="11" style="117" customWidth="1"/>
    <col min="277" max="279" width="7.5703125" style="117" customWidth="1"/>
    <col min="280" max="281" width="10.7109375" style="117" customWidth="1"/>
    <col min="282" max="282" width="11" style="117" customWidth="1"/>
    <col min="283" max="285" width="10.7109375" style="117" customWidth="1"/>
    <col min="286" max="286" width="9.140625" style="117"/>
    <col min="287" max="288" width="7.5703125" style="117" customWidth="1"/>
    <col min="289" max="512" width="9.140625" style="117"/>
    <col min="513" max="513" width="5.42578125" style="117" customWidth="1"/>
    <col min="514" max="514" width="31.140625" style="117" customWidth="1"/>
    <col min="515" max="531" width="7.5703125" style="117" customWidth="1"/>
    <col min="532" max="532" width="11" style="117" customWidth="1"/>
    <col min="533" max="535" width="7.5703125" style="117" customWidth="1"/>
    <col min="536" max="537" width="10.7109375" style="117" customWidth="1"/>
    <col min="538" max="538" width="11" style="117" customWidth="1"/>
    <col min="539" max="541" width="10.7109375" style="117" customWidth="1"/>
    <col min="542" max="542" width="9.140625" style="117"/>
    <col min="543" max="544" width="7.5703125" style="117" customWidth="1"/>
    <col min="545" max="768" width="9.140625" style="117"/>
    <col min="769" max="769" width="5.42578125" style="117" customWidth="1"/>
    <col min="770" max="770" width="31.140625" style="117" customWidth="1"/>
    <col min="771" max="787" width="7.5703125" style="117" customWidth="1"/>
    <col min="788" max="788" width="11" style="117" customWidth="1"/>
    <col min="789" max="791" width="7.5703125" style="117" customWidth="1"/>
    <col min="792" max="793" width="10.7109375" style="117" customWidth="1"/>
    <col min="794" max="794" width="11" style="117" customWidth="1"/>
    <col min="795" max="797" width="10.7109375" style="117" customWidth="1"/>
    <col min="798" max="798" width="9.140625" style="117"/>
    <col min="799" max="800" width="7.5703125" style="117" customWidth="1"/>
    <col min="801" max="1024" width="9.140625" style="117"/>
    <col min="1025" max="1025" width="5.42578125" style="117" customWidth="1"/>
    <col min="1026" max="1026" width="31.140625" style="117" customWidth="1"/>
    <col min="1027" max="1043" width="7.5703125" style="117" customWidth="1"/>
    <col min="1044" max="1044" width="11" style="117" customWidth="1"/>
    <col min="1045" max="1047" width="7.5703125" style="117" customWidth="1"/>
    <col min="1048" max="1049" width="10.7109375" style="117" customWidth="1"/>
    <col min="1050" max="1050" width="11" style="117" customWidth="1"/>
    <col min="1051" max="1053" width="10.7109375" style="117" customWidth="1"/>
    <col min="1054" max="1054" width="9.140625" style="117"/>
    <col min="1055" max="1056" width="7.5703125" style="117" customWidth="1"/>
    <col min="1057" max="1280" width="9.140625" style="117"/>
    <col min="1281" max="1281" width="5.42578125" style="117" customWidth="1"/>
    <col min="1282" max="1282" width="31.140625" style="117" customWidth="1"/>
    <col min="1283" max="1299" width="7.5703125" style="117" customWidth="1"/>
    <col min="1300" max="1300" width="11" style="117" customWidth="1"/>
    <col min="1301" max="1303" width="7.5703125" style="117" customWidth="1"/>
    <col min="1304" max="1305" width="10.7109375" style="117" customWidth="1"/>
    <col min="1306" max="1306" width="11" style="117" customWidth="1"/>
    <col min="1307" max="1309" width="10.7109375" style="117" customWidth="1"/>
    <col min="1310" max="1310" width="9.140625" style="117"/>
    <col min="1311" max="1312" width="7.5703125" style="117" customWidth="1"/>
    <col min="1313" max="1536" width="9.140625" style="117"/>
    <col min="1537" max="1537" width="5.42578125" style="117" customWidth="1"/>
    <col min="1538" max="1538" width="31.140625" style="117" customWidth="1"/>
    <col min="1539" max="1555" width="7.5703125" style="117" customWidth="1"/>
    <col min="1556" max="1556" width="11" style="117" customWidth="1"/>
    <col min="1557" max="1559" width="7.5703125" style="117" customWidth="1"/>
    <col min="1560" max="1561" width="10.7109375" style="117" customWidth="1"/>
    <col min="1562" max="1562" width="11" style="117" customWidth="1"/>
    <col min="1563" max="1565" width="10.7109375" style="117" customWidth="1"/>
    <col min="1566" max="1566" width="9.140625" style="117"/>
    <col min="1567" max="1568" width="7.5703125" style="117" customWidth="1"/>
    <col min="1569" max="1792" width="9.140625" style="117"/>
    <col min="1793" max="1793" width="5.42578125" style="117" customWidth="1"/>
    <col min="1794" max="1794" width="31.140625" style="117" customWidth="1"/>
    <col min="1795" max="1811" width="7.5703125" style="117" customWidth="1"/>
    <col min="1812" max="1812" width="11" style="117" customWidth="1"/>
    <col min="1813" max="1815" width="7.5703125" style="117" customWidth="1"/>
    <col min="1816" max="1817" width="10.7109375" style="117" customWidth="1"/>
    <col min="1818" max="1818" width="11" style="117" customWidth="1"/>
    <col min="1819" max="1821" width="10.7109375" style="117" customWidth="1"/>
    <col min="1822" max="1822" width="9.140625" style="117"/>
    <col min="1823" max="1824" width="7.5703125" style="117" customWidth="1"/>
    <col min="1825" max="2048" width="9.140625" style="117"/>
    <col min="2049" max="2049" width="5.42578125" style="117" customWidth="1"/>
    <col min="2050" max="2050" width="31.140625" style="117" customWidth="1"/>
    <col min="2051" max="2067" width="7.5703125" style="117" customWidth="1"/>
    <col min="2068" max="2068" width="11" style="117" customWidth="1"/>
    <col min="2069" max="2071" width="7.5703125" style="117" customWidth="1"/>
    <col min="2072" max="2073" width="10.7109375" style="117" customWidth="1"/>
    <col min="2074" max="2074" width="11" style="117" customWidth="1"/>
    <col min="2075" max="2077" width="10.7109375" style="117" customWidth="1"/>
    <col min="2078" max="2078" width="9.140625" style="117"/>
    <col min="2079" max="2080" width="7.5703125" style="117" customWidth="1"/>
    <col min="2081" max="2304" width="9.140625" style="117"/>
    <col min="2305" max="2305" width="5.42578125" style="117" customWidth="1"/>
    <col min="2306" max="2306" width="31.140625" style="117" customWidth="1"/>
    <col min="2307" max="2323" width="7.5703125" style="117" customWidth="1"/>
    <col min="2324" max="2324" width="11" style="117" customWidth="1"/>
    <col min="2325" max="2327" width="7.5703125" style="117" customWidth="1"/>
    <col min="2328" max="2329" width="10.7109375" style="117" customWidth="1"/>
    <col min="2330" max="2330" width="11" style="117" customWidth="1"/>
    <col min="2331" max="2333" width="10.7109375" style="117" customWidth="1"/>
    <col min="2334" max="2334" width="9.140625" style="117"/>
    <col min="2335" max="2336" width="7.5703125" style="117" customWidth="1"/>
    <col min="2337" max="2560" width="9.140625" style="117"/>
    <col min="2561" max="2561" width="5.42578125" style="117" customWidth="1"/>
    <col min="2562" max="2562" width="31.140625" style="117" customWidth="1"/>
    <col min="2563" max="2579" width="7.5703125" style="117" customWidth="1"/>
    <col min="2580" max="2580" width="11" style="117" customWidth="1"/>
    <col min="2581" max="2583" width="7.5703125" style="117" customWidth="1"/>
    <col min="2584" max="2585" width="10.7109375" style="117" customWidth="1"/>
    <col min="2586" max="2586" width="11" style="117" customWidth="1"/>
    <col min="2587" max="2589" width="10.7109375" style="117" customWidth="1"/>
    <col min="2590" max="2590" width="9.140625" style="117"/>
    <col min="2591" max="2592" width="7.5703125" style="117" customWidth="1"/>
    <col min="2593" max="2816" width="9.140625" style="117"/>
    <col min="2817" max="2817" width="5.42578125" style="117" customWidth="1"/>
    <col min="2818" max="2818" width="31.140625" style="117" customWidth="1"/>
    <col min="2819" max="2835" width="7.5703125" style="117" customWidth="1"/>
    <col min="2836" max="2836" width="11" style="117" customWidth="1"/>
    <col min="2837" max="2839" width="7.5703125" style="117" customWidth="1"/>
    <col min="2840" max="2841" width="10.7109375" style="117" customWidth="1"/>
    <col min="2842" max="2842" width="11" style="117" customWidth="1"/>
    <col min="2843" max="2845" width="10.7109375" style="117" customWidth="1"/>
    <col min="2846" max="2846" width="9.140625" style="117"/>
    <col min="2847" max="2848" width="7.5703125" style="117" customWidth="1"/>
    <col min="2849" max="3072" width="9.140625" style="117"/>
    <col min="3073" max="3073" width="5.42578125" style="117" customWidth="1"/>
    <col min="3074" max="3074" width="31.140625" style="117" customWidth="1"/>
    <col min="3075" max="3091" width="7.5703125" style="117" customWidth="1"/>
    <col min="3092" max="3092" width="11" style="117" customWidth="1"/>
    <col min="3093" max="3095" width="7.5703125" style="117" customWidth="1"/>
    <col min="3096" max="3097" width="10.7109375" style="117" customWidth="1"/>
    <col min="3098" max="3098" width="11" style="117" customWidth="1"/>
    <col min="3099" max="3101" width="10.7109375" style="117" customWidth="1"/>
    <col min="3102" max="3102" width="9.140625" style="117"/>
    <col min="3103" max="3104" width="7.5703125" style="117" customWidth="1"/>
    <col min="3105" max="3328" width="9.140625" style="117"/>
    <col min="3329" max="3329" width="5.42578125" style="117" customWidth="1"/>
    <col min="3330" max="3330" width="31.140625" style="117" customWidth="1"/>
    <col min="3331" max="3347" width="7.5703125" style="117" customWidth="1"/>
    <col min="3348" max="3348" width="11" style="117" customWidth="1"/>
    <col min="3349" max="3351" width="7.5703125" style="117" customWidth="1"/>
    <col min="3352" max="3353" width="10.7109375" style="117" customWidth="1"/>
    <col min="3354" max="3354" width="11" style="117" customWidth="1"/>
    <col min="3355" max="3357" width="10.7109375" style="117" customWidth="1"/>
    <col min="3358" max="3358" width="9.140625" style="117"/>
    <col min="3359" max="3360" width="7.5703125" style="117" customWidth="1"/>
    <col min="3361" max="3584" width="9.140625" style="117"/>
    <col min="3585" max="3585" width="5.42578125" style="117" customWidth="1"/>
    <col min="3586" max="3586" width="31.140625" style="117" customWidth="1"/>
    <col min="3587" max="3603" width="7.5703125" style="117" customWidth="1"/>
    <col min="3604" max="3604" width="11" style="117" customWidth="1"/>
    <col min="3605" max="3607" width="7.5703125" style="117" customWidth="1"/>
    <col min="3608" max="3609" width="10.7109375" style="117" customWidth="1"/>
    <col min="3610" max="3610" width="11" style="117" customWidth="1"/>
    <col min="3611" max="3613" width="10.7109375" style="117" customWidth="1"/>
    <col min="3614" max="3614" width="9.140625" style="117"/>
    <col min="3615" max="3616" width="7.5703125" style="117" customWidth="1"/>
    <col min="3617" max="3840" width="9.140625" style="117"/>
    <col min="3841" max="3841" width="5.42578125" style="117" customWidth="1"/>
    <col min="3842" max="3842" width="31.140625" style="117" customWidth="1"/>
    <col min="3843" max="3859" width="7.5703125" style="117" customWidth="1"/>
    <col min="3860" max="3860" width="11" style="117" customWidth="1"/>
    <col min="3861" max="3863" width="7.5703125" style="117" customWidth="1"/>
    <col min="3864" max="3865" width="10.7109375" style="117" customWidth="1"/>
    <col min="3866" max="3866" width="11" style="117" customWidth="1"/>
    <col min="3867" max="3869" width="10.7109375" style="117" customWidth="1"/>
    <col min="3870" max="3870" width="9.140625" style="117"/>
    <col min="3871" max="3872" width="7.5703125" style="117" customWidth="1"/>
    <col min="3873" max="4096" width="9.140625" style="117"/>
    <col min="4097" max="4097" width="5.42578125" style="117" customWidth="1"/>
    <col min="4098" max="4098" width="31.140625" style="117" customWidth="1"/>
    <col min="4099" max="4115" width="7.5703125" style="117" customWidth="1"/>
    <col min="4116" max="4116" width="11" style="117" customWidth="1"/>
    <col min="4117" max="4119" width="7.5703125" style="117" customWidth="1"/>
    <col min="4120" max="4121" width="10.7109375" style="117" customWidth="1"/>
    <col min="4122" max="4122" width="11" style="117" customWidth="1"/>
    <col min="4123" max="4125" width="10.7109375" style="117" customWidth="1"/>
    <col min="4126" max="4126" width="9.140625" style="117"/>
    <col min="4127" max="4128" width="7.5703125" style="117" customWidth="1"/>
    <col min="4129" max="4352" width="9.140625" style="117"/>
    <col min="4353" max="4353" width="5.42578125" style="117" customWidth="1"/>
    <col min="4354" max="4354" width="31.140625" style="117" customWidth="1"/>
    <col min="4355" max="4371" width="7.5703125" style="117" customWidth="1"/>
    <col min="4372" max="4372" width="11" style="117" customWidth="1"/>
    <col min="4373" max="4375" width="7.5703125" style="117" customWidth="1"/>
    <col min="4376" max="4377" width="10.7109375" style="117" customWidth="1"/>
    <col min="4378" max="4378" width="11" style="117" customWidth="1"/>
    <col min="4379" max="4381" width="10.7109375" style="117" customWidth="1"/>
    <col min="4382" max="4382" width="9.140625" style="117"/>
    <col min="4383" max="4384" width="7.5703125" style="117" customWidth="1"/>
    <col min="4385" max="4608" width="9.140625" style="117"/>
    <col min="4609" max="4609" width="5.42578125" style="117" customWidth="1"/>
    <col min="4610" max="4610" width="31.140625" style="117" customWidth="1"/>
    <col min="4611" max="4627" width="7.5703125" style="117" customWidth="1"/>
    <col min="4628" max="4628" width="11" style="117" customWidth="1"/>
    <col min="4629" max="4631" width="7.5703125" style="117" customWidth="1"/>
    <col min="4632" max="4633" width="10.7109375" style="117" customWidth="1"/>
    <col min="4634" max="4634" width="11" style="117" customWidth="1"/>
    <col min="4635" max="4637" width="10.7109375" style="117" customWidth="1"/>
    <col min="4638" max="4638" width="9.140625" style="117"/>
    <col min="4639" max="4640" width="7.5703125" style="117" customWidth="1"/>
    <col min="4641" max="4864" width="9.140625" style="117"/>
    <col min="4865" max="4865" width="5.42578125" style="117" customWidth="1"/>
    <col min="4866" max="4866" width="31.140625" style="117" customWidth="1"/>
    <col min="4867" max="4883" width="7.5703125" style="117" customWidth="1"/>
    <col min="4884" max="4884" width="11" style="117" customWidth="1"/>
    <col min="4885" max="4887" width="7.5703125" style="117" customWidth="1"/>
    <col min="4888" max="4889" width="10.7109375" style="117" customWidth="1"/>
    <col min="4890" max="4890" width="11" style="117" customWidth="1"/>
    <col min="4891" max="4893" width="10.7109375" style="117" customWidth="1"/>
    <col min="4894" max="4894" width="9.140625" style="117"/>
    <col min="4895" max="4896" width="7.5703125" style="117" customWidth="1"/>
    <col min="4897" max="5120" width="9.140625" style="117"/>
    <col min="5121" max="5121" width="5.42578125" style="117" customWidth="1"/>
    <col min="5122" max="5122" width="31.140625" style="117" customWidth="1"/>
    <col min="5123" max="5139" width="7.5703125" style="117" customWidth="1"/>
    <col min="5140" max="5140" width="11" style="117" customWidth="1"/>
    <col min="5141" max="5143" width="7.5703125" style="117" customWidth="1"/>
    <col min="5144" max="5145" width="10.7109375" style="117" customWidth="1"/>
    <col min="5146" max="5146" width="11" style="117" customWidth="1"/>
    <col min="5147" max="5149" width="10.7109375" style="117" customWidth="1"/>
    <col min="5150" max="5150" width="9.140625" style="117"/>
    <col min="5151" max="5152" width="7.5703125" style="117" customWidth="1"/>
    <col min="5153" max="5376" width="9.140625" style="117"/>
    <col min="5377" max="5377" width="5.42578125" style="117" customWidth="1"/>
    <col min="5378" max="5378" width="31.140625" style="117" customWidth="1"/>
    <col min="5379" max="5395" width="7.5703125" style="117" customWidth="1"/>
    <col min="5396" max="5396" width="11" style="117" customWidth="1"/>
    <col min="5397" max="5399" width="7.5703125" style="117" customWidth="1"/>
    <col min="5400" max="5401" width="10.7109375" style="117" customWidth="1"/>
    <col min="5402" max="5402" width="11" style="117" customWidth="1"/>
    <col min="5403" max="5405" width="10.7109375" style="117" customWidth="1"/>
    <col min="5406" max="5406" width="9.140625" style="117"/>
    <col min="5407" max="5408" width="7.5703125" style="117" customWidth="1"/>
    <col min="5409" max="5632" width="9.140625" style="117"/>
    <col min="5633" max="5633" width="5.42578125" style="117" customWidth="1"/>
    <col min="5634" max="5634" width="31.140625" style="117" customWidth="1"/>
    <col min="5635" max="5651" width="7.5703125" style="117" customWidth="1"/>
    <col min="5652" max="5652" width="11" style="117" customWidth="1"/>
    <col min="5653" max="5655" width="7.5703125" style="117" customWidth="1"/>
    <col min="5656" max="5657" width="10.7109375" style="117" customWidth="1"/>
    <col min="5658" max="5658" width="11" style="117" customWidth="1"/>
    <col min="5659" max="5661" width="10.7109375" style="117" customWidth="1"/>
    <col min="5662" max="5662" width="9.140625" style="117"/>
    <col min="5663" max="5664" width="7.5703125" style="117" customWidth="1"/>
    <col min="5665" max="5888" width="9.140625" style="117"/>
    <col min="5889" max="5889" width="5.42578125" style="117" customWidth="1"/>
    <col min="5890" max="5890" width="31.140625" style="117" customWidth="1"/>
    <col min="5891" max="5907" width="7.5703125" style="117" customWidth="1"/>
    <col min="5908" max="5908" width="11" style="117" customWidth="1"/>
    <col min="5909" max="5911" width="7.5703125" style="117" customWidth="1"/>
    <col min="5912" max="5913" width="10.7109375" style="117" customWidth="1"/>
    <col min="5914" max="5914" width="11" style="117" customWidth="1"/>
    <col min="5915" max="5917" width="10.7109375" style="117" customWidth="1"/>
    <col min="5918" max="5918" width="9.140625" style="117"/>
    <col min="5919" max="5920" width="7.5703125" style="117" customWidth="1"/>
    <col min="5921" max="6144" width="9.140625" style="117"/>
    <col min="6145" max="6145" width="5.42578125" style="117" customWidth="1"/>
    <col min="6146" max="6146" width="31.140625" style="117" customWidth="1"/>
    <col min="6147" max="6163" width="7.5703125" style="117" customWidth="1"/>
    <col min="6164" max="6164" width="11" style="117" customWidth="1"/>
    <col min="6165" max="6167" width="7.5703125" style="117" customWidth="1"/>
    <col min="6168" max="6169" width="10.7109375" style="117" customWidth="1"/>
    <col min="6170" max="6170" width="11" style="117" customWidth="1"/>
    <col min="6171" max="6173" width="10.7109375" style="117" customWidth="1"/>
    <col min="6174" max="6174" width="9.140625" style="117"/>
    <col min="6175" max="6176" width="7.5703125" style="117" customWidth="1"/>
    <col min="6177" max="6400" width="9.140625" style="117"/>
    <col min="6401" max="6401" width="5.42578125" style="117" customWidth="1"/>
    <col min="6402" max="6402" width="31.140625" style="117" customWidth="1"/>
    <col min="6403" max="6419" width="7.5703125" style="117" customWidth="1"/>
    <col min="6420" max="6420" width="11" style="117" customWidth="1"/>
    <col min="6421" max="6423" width="7.5703125" style="117" customWidth="1"/>
    <col min="6424" max="6425" width="10.7109375" style="117" customWidth="1"/>
    <col min="6426" max="6426" width="11" style="117" customWidth="1"/>
    <col min="6427" max="6429" width="10.7109375" style="117" customWidth="1"/>
    <col min="6430" max="6430" width="9.140625" style="117"/>
    <col min="6431" max="6432" width="7.5703125" style="117" customWidth="1"/>
    <col min="6433" max="6656" width="9.140625" style="117"/>
    <col min="6657" max="6657" width="5.42578125" style="117" customWidth="1"/>
    <col min="6658" max="6658" width="31.140625" style="117" customWidth="1"/>
    <col min="6659" max="6675" width="7.5703125" style="117" customWidth="1"/>
    <col min="6676" max="6676" width="11" style="117" customWidth="1"/>
    <col min="6677" max="6679" width="7.5703125" style="117" customWidth="1"/>
    <col min="6680" max="6681" width="10.7109375" style="117" customWidth="1"/>
    <col min="6682" max="6682" width="11" style="117" customWidth="1"/>
    <col min="6683" max="6685" width="10.7109375" style="117" customWidth="1"/>
    <col min="6686" max="6686" width="9.140625" style="117"/>
    <col min="6687" max="6688" width="7.5703125" style="117" customWidth="1"/>
    <col min="6689" max="6912" width="9.140625" style="117"/>
    <col min="6913" max="6913" width="5.42578125" style="117" customWidth="1"/>
    <col min="6914" max="6914" width="31.140625" style="117" customWidth="1"/>
    <col min="6915" max="6931" width="7.5703125" style="117" customWidth="1"/>
    <col min="6932" max="6932" width="11" style="117" customWidth="1"/>
    <col min="6933" max="6935" width="7.5703125" style="117" customWidth="1"/>
    <col min="6936" max="6937" width="10.7109375" style="117" customWidth="1"/>
    <col min="6938" max="6938" width="11" style="117" customWidth="1"/>
    <col min="6939" max="6941" width="10.7109375" style="117" customWidth="1"/>
    <col min="6942" max="6942" width="9.140625" style="117"/>
    <col min="6943" max="6944" width="7.5703125" style="117" customWidth="1"/>
    <col min="6945" max="7168" width="9.140625" style="117"/>
    <col min="7169" max="7169" width="5.42578125" style="117" customWidth="1"/>
    <col min="7170" max="7170" width="31.140625" style="117" customWidth="1"/>
    <col min="7171" max="7187" width="7.5703125" style="117" customWidth="1"/>
    <col min="7188" max="7188" width="11" style="117" customWidth="1"/>
    <col min="7189" max="7191" width="7.5703125" style="117" customWidth="1"/>
    <col min="7192" max="7193" width="10.7109375" style="117" customWidth="1"/>
    <col min="7194" max="7194" width="11" style="117" customWidth="1"/>
    <col min="7195" max="7197" width="10.7109375" style="117" customWidth="1"/>
    <col min="7198" max="7198" width="9.140625" style="117"/>
    <col min="7199" max="7200" width="7.5703125" style="117" customWidth="1"/>
    <col min="7201" max="7424" width="9.140625" style="117"/>
    <col min="7425" max="7425" width="5.42578125" style="117" customWidth="1"/>
    <col min="7426" max="7426" width="31.140625" style="117" customWidth="1"/>
    <col min="7427" max="7443" width="7.5703125" style="117" customWidth="1"/>
    <col min="7444" max="7444" width="11" style="117" customWidth="1"/>
    <col min="7445" max="7447" width="7.5703125" style="117" customWidth="1"/>
    <col min="7448" max="7449" width="10.7109375" style="117" customWidth="1"/>
    <col min="7450" max="7450" width="11" style="117" customWidth="1"/>
    <col min="7451" max="7453" width="10.7109375" style="117" customWidth="1"/>
    <col min="7454" max="7454" width="9.140625" style="117"/>
    <col min="7455" max="7456" width="7.5703125" style="117" customWidth="1"/>
    <col min="7457" max="7680" width="9.140625" style="117"/>
    <col min="7681" max="7681" width="5.42578125" style="117" customWidth="1"/>
    <col min="7682" max="7682" width="31.140625" style="117" customWidth="1"/>
    <col min="7683" max="7699" width="7.5703125" style="117" customWidth="1"/>
    <col min="7700" max="7700" width="11" style="117" customWidth="1"/>
    <col min="7701" max="7703" width="7.5703125" style="117" customWidth="1"/>
    <col min="7704" max="7705" width="10.7109375" style="117" customWidth="1"/>
    <col min="7706" max="7706" width="11" style="117" customWidth="1"/>
    <col min="7707" max="7709" width="10.7109375" style="117" customWidth="1"/>
    <col min="7710" max="7710" width="9.140625" style="117"/>
    <col min="7711" max="7712" width="7.5703125" style="117" customWidth="1"/>
    <col min="7713" max="7936" width="9.140625" style="117"/>
    <col min="7937" max="7937" width="5.42578125" style="117" customWidth="1"/>
    <col min="7938" max="7938" width="31.140625" style="117" customWidth="1"/>
    <col min="7939" max="7955" width="7.5703125" style="117" customWidth="1"/>
    <col min="7956" max="7956" width="11" style="117" customWidth="1"/>
    <col min="7957" max="7959" width="7.5703125" style="117" customWidth="1"/>
    <col min="7960" max="7961" width="10.7109375" style="117" customWidth="1"/>
    <col min="7962" max="7962" width="11" style="117" customWidth="1"/>
    <col min="7963" max="7965" width="10.7109375" style="117" customWidth="1"/>
    <col min="7966" max="7966" width="9.140625" style="117"/>
    <col min="7967" max="7968" width="7.5703125" style="117" customWidth="1"/>
    <col min="7969" max="8192" width="9.140625" style="117"/>
    <col min="8193" max="8193" width="5.42578125" style="117" customWidth="1"/>
    <col min="8194" max="8194" width="31.140625" style="117" customWidth="1"/>
    <col min="8195" max="8211" width="7.5703125" style="117" customWidth="1"/>
    <col min="8212" max="8212" width="11" style="117" customWidth="1"/>
    <col min="8213" max="8215" width="7.5703125" style="117" customWidth="1"/>
    <col min="8216" max="8217" width="10.7109375" style="117" customWidth="1"/>
    <col min="8218" max="8218" width="11" style="117" customWidth="1"/>
    <col min="8219" max="8221" width="10.7109375" style="117" customWidth="1"/>
    <col min="8222" max="8222" width="9.140625" style="117"/>
    <col min="8223" max="8224" width="7.5703125" style="117" customWidth="1"/>
    <col min="8225" max="8448" width="9.140625" style="117"/>
    <col min="8449" max="8449" width="5.42578125" style="117" customWidth="1"/>
    <col min="8450" max="8450" width="31.140625" style="117" customWidth="1"/>
    <col min="8451" max="8467" width="7.5703125" style="117" customWidth="1"/>
    <col min="8468" max="8468" width="11" style="117" customWidth="1"/>
    <col min="8469" max="8471" width="7.5703125" style="117" customWidth="1"/>
    <col min="8472" max="8473" width="10.7109375" style="117" customWidth="1"/>
    <col min="8474" max="8474" width="11" style="117" customWidth="1"/>
    <col min="8475" max="8477" width="10.7109375" style="117" customWidth="1"/>
    <col min="8478" max="8478" width="9.140625" style="117"/>
    <col min="8479" max="8480" width="7.5703125" style="117" customWidth="1"/>
    <col min="8481" max="8704" width="9.140625" style="117"/>
    <col min="8705" max="8705" width="5.42578125" style="117" customWidth="1"/>
    <col min="8706" max="8706" width="31.140625" style="117" customWidth="1"/>
    <col min="8707" max="8723" width="7.5703125" style="117" customWidth="1"/>
    <col min="8724" max="8724" width="11" style="117" customWidth="1"/>
    <col min="8725" max="8727" width="7.5703125" style="117" customWidth="1"/>
    <col min="8728" max="8729" width="10.7109375" style="117" customWidth="1"/>
    <col min="8730" max="8730" width="11" style="117" customWidth="1"/>
    <col min="8731" max="8733" width="10.7109375" style="117" customWidth="1"/>
    <col min="8734" max="8734" width="9.140625" style="117"/>
    <col min="8735" max="8736" width="7.5703125" style="117" customWidth="1"/>
    <col min="8737" max="8960" width="9.140625" style="117"/>
    <col min="8961" max="8961" width="5.42578125" style="117" customWidth="1"/>
    <col min="8962" max="8962" width="31.140625" style="117" customWidth="1"/>
    <col min="8963" max="8979" width="7.5703125" style="117" customWidth="1"/>
    <col min="8980" max="8980" width="11" style="117" customWidth="1"/>
    <col min="8981" max="8983" width="7.5703125" style="117" customWidth="1"/>
    <col min="8984" max="8985" width="10.7109375" style="117" customWidth="1"/>
    <col min="8986" max="8986" width="11" style="117" customWidth="1"/>
    <col min="8987" max="8989" width="10.7109375" style="117" customWidth="1"/>
    <col min="8990" max="8990" width="9.140625" style="117"/>
    <col min="8991" max="8992" width="7.5703125" style="117" customWidth="1"/>
    <col min="8993" max="9216" width="9.140625" style="117"/>
    <col min="9217" max="9217" width="5.42578125" style="117" customWidth="1"/>
    <col min="9218" max="9218" width="31.140625" style="117" customWidth="1"/>
    <col min="9219" max="9235" width="7.5703125" style="117" customWidth="1"/>
    <col min="9236" max="9236" width="11" style="117" customWidth="1"/>
    <col min="9237" max="9239" width="7.5703125" style="117" customWidth="1"/>
    <col min="9240" max="9241" width="10.7109375" style="117" customWidth="1"/>
    <col min="9242" max="9242" width="11" style="117" customWidth="1"/>
    <col min="9243" max="9245" width="10.7109375" style="117" customWidth="1"/>
    <col min="9246" max="9246" width="9.140625" style="117"/>
    <col min="9247" max="9248" width="7.5703125" style="117" customWidth="1"/>
    <col min="9249" max="9472" width="9.140625" style="117"/>
    <col min="9473" max="9473" width="5.42578125" style="117" customWidth="1"/>
    <col min="9474" max="9474" width="31.140625" style="117" customWidth="1"/>
    <col min="9475" max="9491" width="7.5703125" style="117" customWidth="1"/>
    <col min="9492" max="9492" width="11" style="117" customWidth="1"/>
    <col min="9493" max="9495" width="7.5703125" style="117" customWidth="1"/>
    <col min="9496" max="9497" width="10.7109375" style="117" customWidth="1"/>
    <col min="9498" max="9498" width="11" style="117" customWidth="1"/>
    <col min="9499" max="9501" width="10.7109375" style="117" customWidth="1"/>
    <col min="9502" max="9502" width="9.140625" style="117"/>
    <col min="9503" max="9504" width="7.5703125" style="117" customWidth="1"/>
    <col min="9505" max="9728" width="9.140625" style="117"/>
    <col min="9729" max="9729" width="5.42578125" style="117" customWidth="1"/>
    <col min="9730" max="9730" width="31.140625" style="117" customWidth="1"/>
    <col min="9731" max="9747" width="7.5703125" style="117" customWidth="1"/>
    <col min="9748" max="9748" width="11" style="117" customWidth="1"/>
    <col min="9749" max="9751" width="7.5703125" style="117" customWidth="1"/>
    <col min="9752" max="9753" width="10.7109375" style="117" customWidth="1"/>
    <col min="9754" max="9754" width="11" style="117" customWidth="1"/>
    <col min="9755" max="9757" width="10.7109375" style="117" customWidth="1"/>
    <col min="9758" max="9758" width="9.140625" style="117"/>
    <col min="9759" max="9760" width="7.5703125" style="117" customWidth="1"/>
    <col min="9761" max="9984" width="9.140625" style="117"/>
    <col min="9985" max="9985" width="5.42578125" style="117" customWidth="1"/>
    <col min="9986" max="9986" width="31.140625" style="117" customWidth="1"/>
    <col min="9987" max="10003" width="7.5703125" style="117" customWidth="1"/>
    <col min="10004" max="10004" width="11" style="117" customWidth="1"/>
    <col min="10005" max="10007" width="7.5703125" style="117" customWidth="1"/>
    <col min="10008" max="10009" width="10.7109375" style="117" customWidth="1"/>
    <col min="10010" max="10010" width="11" style="117" customWidth="1"/>
    <col min="10011" max="10013" width="10.7109375" style="117" customWidth="1"/>
    <col min="10014" max="10014" width="9.140625" style="117"/>
    <col min="10015" max="10016" width="7.5703125" style="117" customWidth="1"/>
    <col min="10017" max="10240" width="9.140625" style="117"/>
    <col min="10241" max="10241" width="5.42578125" style="117" customWidth="1"/>
    <col min="10242" max="10242" width="31.140625" style="117" customWidth="1"/>
    <col min="10243" max="10259" width="7.5703125" style="117" customWidth="1"/>
    <col min="10260" max="10260" width="11" style="117" customWidth="1"/>
    <col min="10261" max="10263" width="7.5703125" style="117" customWidth="1"/>
    <col min="10264" max="10265" width="10.7109375" style="117" customWidth="1"/>
    <col min="10266" max="10266" width="11" style="117" customWidth="1"/>
    <col min="10267" max="10269" width="10.7109375" style="117" customWidth="1"/>
    <col min="10270" max="10270" width="9.140625" style="117"/>
    <col min="10271" max="10272" width="7.5703125" style="117" customWidth="1"/>
    <col min="10273" max="10496" width="9.140625" style="117"/>
    <col min="10497" max="10497" width="5.42578125" style="117" customWidth="1"/>
    <col min="10498" max="10498" width="31.140625" style="117" customWidth="1"/>
    <col min="10499" max="10515" width="7.5703125" style="117" customWidth="1"/>
    <col min="10516" max="10516" width="11" style="117" customWidth="1"/>
    <col min="10517" max="10519" width="7.5703125" style="117" customWidth="1"/>
    <col min="10520" max="10521" width="10.7109375" style="117" customWidth="1"/>
    <col min="10522" max="10522" width="11" style="117" customWidth="1"/>
    <col min="10523" max="10525" width="10.7109375" style="117" customWidth="1"/>
    <col min="10526" max="10526" width="9.140625" style="117"/>
    <col min="10527" max="10528" width="7.5703125" style="117" customWidth="1"/>
    <col min="10529" max="10752" width="9.140625" style="117"/>
    <col min="10753" max="10753" width="5.42578125" style="117" customWidth="1"/>
    <col min="10754" max="10754" width="31.140625" style="117" customWidth="1"/>
    <col min="10755" max="10771" width="7.5703125" style="117" customWidth="1"/>
    <col min="10772" max="10772" width="11" style="117" customWidth="1"/>
    <col min="10773" max="10775" width="7.5703125" style="117" customWidth="1"/>
    <col min="10776" max="10777" width="10.7109375" style="117" customWidth="1"/>
    <col min="10778" max="10778" width="11" style="117" customWidth="1"/>
    <col min="10779" max="10781" width="10.7109375" style="117" customWidth="1"/>
    <col min="10782" max="10782" width="9.140625" style="117"/>
    <col min="10783" max="10784" width="7.5703125" style="117" customWidth="1"/>
    <col min="10785" max="11008" width="9.140625" style="117"/>
    <col min="11009" max="11009" width="5.42578125" style="117" customWidth="1"/>
    <col min="11010" max="11010" width="31.140625" style="117" customWidth="1"/>
    <col min="11011" max="11027" width="7.5703125" style="117" customWidth="1"/>
    <col min="11028" max="11028" width="11" style="117" customWidth="1"/>
    <col min="11029" max="11031" width="7.5703125" style="117" customWidth="1"/>
    <col min="11032" max="11033" width="10.7109375" style="117" customWidth="1"/>
    <col min="11034" max="11034" width="11" style="117" customWidth="1"/>
    <col min="11035" max="11037" width="10.7109375" style="117" customWidth="1"/>
    <col min="11038" max="11038" width="9.140625" style="117"/>
    <col min="11039" max="11040" width="7.5703125" style="117" customWidth="1"/>
    <col min="11041" max="11264" width="9.140625" style="117"/>
    <col min="11265" max="11265" width="5.42578125" style="117" customWidth="1"/>
    <col min="11266" max="11266" width="31.140625" style="117" customWidth="1"/>
    <col min="11267" max="11283" width="7.5703125" style="117" customWidth="1"/>
    <col min="11284" max="11284" width="11" style="117" customWidth="1"/>
    <col min="11285" max="11287" width="7.5703125" style="117" customWidth="1"/>
    <col min="11288" max="11289" width="10.7109375" style="117" customWidth="1"/>
    <col min="11290" max="11290" width="11" style="117" customWidth="1"/>
    <col min="11291" max="11293" width="10.7109375" style="117" customWidth="1"/>
    <col min="11294" max="11294" width="9.140625" style="117"/>
    <col min="11295" max="11296" width="7.5703125" style="117" customWidth="1"/>
    <col min="11297" max="11520" width="9.140625" style="117"/>
    <col min="11521" max="11521" width="5.42578125" style="117" customWidth="1"/>
    <col min="11522" max="11522" width="31.140625" style="117" customWidth="1"/>
    <col min="11523" max="11539" width="7.5703125" style="117" customWidth="1"/>
    <col min="11540" max="11540" width="11" style="117" customWidth="1"/>
    <col min="11541" max="11543" width="7.5703125" style="117" customWidth="1"/>
    <col min="11544" max="11545" width="10.7109375" style="117" customWidth="1"/>
    <col min="11546" max="11546" width="11" style="117" customWidth="1"/>
    <col min="11547" max="11549" width="10.7109375" style="117" customWidth="1"/>
    <col min="11550" max="11550" width="9.140625" style="117"/>
    <col min="11551" max="11552" width="7.5703125" style="117" customWidth="1"/>
    <col min="11553" max="11776" width="9.140625" style="117"/>
    <col min="11777" max="11777" width="5.42578125" style="117" customWidth="1"/>
    <col min="11778" max="11778" width="31.140625" style="117" customWidth="1"/>
    <col min="11779" max="11795" width="7.5703125" style="117" customWidth="1"/>
    <col min="11796" max="11796" width="11" style="117" customWidth="1"/>
    <col min="11797" max="11799" width="7.5703125" style="117" customWidth="1"/>
    <col min="11800" max="11801" width="10.7109375" style="117" customWidth="1"/>
    <col min="11802" max="11802" width="11" style="117" customWidth="1"/>
    <col min="11803" max="11805" width="10.7109375" style="117" customWidth="1"/>
    <col min="11806" max="11806" width="9.140625" style="117"/>
    <col min="11807" max="11808" width="7.5703125" style="117" customWidth="1"/>
    <col min="11809" max="12032" width="9.140625" style="117"/>
    <col min="12033" max="12033" width="5.42578125" style="117" customWidth="1"/>
    <col min="12034" max="12034" width="31.140625" style="117" customWidth="1"/>
    <col min="12035" max="12051" width="7.5703125" style="117" customWidth="1"/>
    <col min="12052" max="12052" width="11" style="117" customWidth="1"/>
    <col min="12053" max="12055" width="7.5703125" style="117" customWidth="1"/>
    <col min="12056" max="12057" width="10.7109375" style="117" customWidth="1"/>
    <col min="12058" max="12058" width="11" style="117" customWidth="1"/>
    <col min="12059" max="12061" width="10.7109375" style="117" customWidth="1"/>
    <col min="12062" max="12062" width="9.140625" style="117"/>
    <col min="12063" max="12064" width="7.5703125" style="117" customWidth="1"/>
    <col min="12065" max="12288" width="9.140625" style="117"/>
    <col min="12289" max="12289" width="5.42578125" style="117" customWidth="1"/>
    <col min="12290" max="12290" width="31.140625" style="117" customWidth="1"/>
    <col min="12291" max="12307" width="7.5703125" style="117" customWidth="1"/>
    <col min="12308" max="12308" width="11" style="117" customWidth="1"/>
    <col min="12309" max="12311" width="7.5703125" style="117" customWidth="1"/>
    <col min="12312" max="12313" width="10.7109375" style="117" customWidth="1"/>
    <col min="12314" max="12314" width="11" style="117" customWidth="1"/>
    <col min="12315" max="12317" width="10.7109375" style="117" customWidth="1"/>
    <col min="12318" max="12318" width="9.140625" style="117"/>
    <col min="12319" max="12320" width="7.5703125" style="117" customWidth="1"/>
    <col min="12321" max="12544" width="9.140625" style="117"/>
    <col min="12545" max="12545" width="5.42578125" style="117" customWidth="1"/>
    <col min="12546" max="12546" width="31.140625" style="117" customWidth="1"/>
    <col min="12547" max="12563" width="7.5703125" style="117" customWidth="1"/>
    <col min="12564" max="12564" width="11" style="117" customWidth="1"/>
    <col min="12565" max="12567" width="7.5703125" style="117" customWidth="1"/>
    <col min="12568" max="12569" width="10.7109375" style="117" customWidth="1"/>
    <col min="12570" max="12570" width="11" style="117" customWidth="1"/>
    <col min="12571" max="12573" width="10.7109375" style="117" customWidth="1"/>
    <col min="12574" max="12574" width="9.140625" style="117"/>
    <col min="12575" max="12576" width="7.5703125" style="117" customWidth="1"/>
    <col min="12577" max="12800" width="9.140625" style="117"/>
    <col min="12801" max="12801" width="5.42578125" style="117" customWidth="1"/>
    <col min="12802" max="12802" width="31.140625" style="117" customWidth="1"/>
    <col min="12803" max="12819" width="7.5703125" style="117" customWidth="1"/>
    <col min="12820" max="12820" width="11" style="117" customWidth="1"/>
    <col min="12821" max="12823" width="7.5703125" style="117" customWidth="1"/>
    <col min="12824" max="12825" width="10.7109375" style="117" customWidth="1"/>
    <col min="12826" max="12826" width="11" style="117" customWidth="1"/>
    <col min="12827" max="12829" width="10.7109375" style="117" customWidth="1"/>
    <col min="12830" max="12830" width="9.140625" style="117"/>
    <col min="12831" max="12832" width="7.5703125" style="117" customWidth="1"/>
    <col min="12833" max="13056" width="9.140625" style="117"/>
    <col min="13057" max="13057" width="5.42578125" style="117" customWidth="1"/>
    <col min="13058" max="13058" width="31.140625" style="117" customWidth="1"/>
    <col min="13059" max="13075" width="7.5703125" style="117" customWidth="1"/>
    <col min="13076" max="13076" width="11" style="117" customWidth="1"/>
    <col min="13077" max="13079" width="7.5703125" style="117" customWidth="1"/>
    <col min="13080" max="13081" width="10.7109375" style="117" customWidth="1"/>
    <col min="13082" max="13082" width="11" style="117" customWidth="1"/>
    <col min="13083" max="13085" width="10.7109375" style="117" customWidth="1"/>
    <col min="13086" max="13086" width="9.140625" style="117"/>
    <col min="13087" max="13088" width="7.5703125" style="117" customWidth="1"/>
    <col min="13089" max="13312" width="9.140625" style="117"/>
    <col min="13313" max="13313" width="5.42578125" style="117" customWidth="1"/>
    <col min="13314" max="13314" width="31.140625" style="117" customWidth="1"/>
    <col min="13315" max="13331" width="7.5703125" style="117" customWidth="1"/>
    <col min="13332" max="13332" width="11" style="117" customWidth="1"/>
    <col min="13333" max="13335" width="7.5703125" style="117" customWidth="1"/>
    <col min="13336" max="13337" width="10.7109375" style="117" customWidth="1"/>
    <col min="13338" max="13338" width="11" style="117" customWidth="1"/>
    <col min="13339" max="13341" width="10.7109375" style="117" customWidth="1"/>
    <col min="13342" max="13342" width="9.140625" style="117"/>
    <col min="13343" max="13344" width="7.5703125" style="117" customWidth="1"/>
    <col min="13345" max="13568" width="9.140625" style="117"/>
    <col min="13569" max="13569" width="5.42578125" style="117" customWidth="1"/>
    <col min="13570" max="13570" width="31.140625" style="117" customWidth="1"/>
    <col min="13571" max="13587" width="7.5703125" style="117" customWidth="1"/>
    <col min="13588" max="13588" width="11" style="117" customWidth="1"/>
    <col min="13589" max="13591" width="7.5703125" style="117" customWidth="1"/>
    <col min="13592" max="13593" width="10.7109375" style="117" customWidth="1"/>
    <col min="13594" max="13594" width="11" style="117" customWidth="1"/>
    <col min="13595" max="13597" width="10.7109375" style="117" customWidth="1"/>
    <col min="13598" max="13598" width="9.140625" style="117"/>
    <col min="13599" max="13600" width="7.5703125" style="117" customWidth="1"/>
    <col min="13601" max="13824" width="9.140625" style="117"/>
    <col min="13825" max="13825" width="5.42578125" style="117" customWidth="1"/>
    <col min="13826" max="13826" width="31.140625" style="117" customWidth="1"/>
    <col min="13827" max="13843" width="7.5703125" style="117" customWidth="1"/>
    <col min="13844" max="13844" width="11" style="117" customWidth="1"/>
    <col min="13845" max="13847" width="7.5703125" style="117" customWidth="1"/>
    <col min="13848" max="13849" width="10.7109375" style="117" customWidth="1"/>
    <col min="13850" max="13850" width="11" style="117" customWidth="1"/>
    <col min="13851" max="13853" width="10.7109375" style="117" customWidth="1"/>
    <col min="13854" max="13854" width="9.140625" style="117"/>
    <col min="13855" max="13856" width="7.5703125" style="117" customWidth="1"/>
    <col min="13857" max="14080" width="9.140625" style="117"/>
    <col min="14081" max="14081" width="5.42578125" style="117" customWidth="1"/>
    <col min="14082" max="14082" width="31.140625" style="117" customWidth="1"/>
    <col min="14083" max="14099" width="7.5703125" style="117" customWidth="1"/>
    <col min="14100" max="14100" width="11" style="117" customWidth="1"/>
    <col min="14101" max="14103" width="7.5703125" style="117" customWidth="1"/>
    <col min="14104" max="14105" width="10.7109375" style="117" customWidth="1"/>
    <col min="14106" max="14106" width="11" style="117" customWidth="1"/>
    <col min="14107" max="14109" width="10.7109375" style="117" customWidth="1"/>
    <col min="14110" max="14110" width="9.140625" style="117"/>
    <col min="14111" max="14112" width="7.5703125" style="117" customWidth="1"/>
    <col min="14113" max="14336" width="9.140625" style="117"/>
    <col min="14337" max="14337" width="5.42578125" style="117" customWidth="1"/>
    <col min="14338" max="14338" width="31.140625" style="117" customWidth="1"/>
    <col min="14339" max="14355" width="7.5703125" style="117" customWidth="1"/>
    <col min="14356" max="14356" width="11" style="117" customWidth="1"/>
    <col min="14357" max="14359" width="7.5703125" style="117" customWidth="1"/>
    <col min="14360" max="14361" width="10.7109375" style="117" customWidth="1"/>
    <col min="14362" max="14362" width="11" style="117" customWidth="1"/>
    <col min="14363" max="14365" width="10.7109375" style="117" customWidth="1"/>
    <col min="14366" max="14366" width="9.140625" style="117"/>
    <col min="14367" max="14368" width="7.5703125" style="117" customWidth="1"/>
    <col min="14369" max="14592" width="9.140625" style="117"/>
    <col min="14593" max="14593" width="5.42578125" style="117" customWidth="1"/>
    <col min="14594" max="14594" width="31.140625" style="117" customWidth="1"/>
    <col min="14595" max="14611" width="7.5703125" style="117" customWidth="1"/>
    <col min="14612" max="14612" width="11" style="117" customWidth="1"/>
    <col min="14613" max="14615" width="7.5703125" style="117" customWidth="1"/>
    <col min="14616" max="14617" width="10.7109375" style="117" customWidth="1"/>
    <col min="14618" max="14618" width="11" style="117" customWidth="1"/>
    <col min="14619" max="14621" width="10.7109375" style="117" customWidth="1"/>
    <col min="14622" max="14622" width="9.140625" style="117"/>
    <col min="14623" max="14624" width="7.5703125" style="117" customWidth="1"/>
    <col min="14625" max="14848" width="9.140625" style="117"/>
    <col min="14849" max="14849" width="5.42578125" style="117" customWidth="1"/>
    <col min="14850" max="14850" width="31.140625" style="117" customWidth="1"/>
    <col min="14851" max="14867" width="7.5703125" style="117" customWidth="1"/>
    <col min="14868" max="14868" width="11" style="117" customWidth="1"/>
    <col min="14869" max="14871" width="7.5703125" style="117" customWidth="1"/>
    <col min="14872" max="14873" width="10.7109375" style="117" customWidth="1"/>
    <col min="14874" max="14874" width="11" style="117" customWidth="1"/>
    <col min="14875" max="14877" width="10.7109375" style="117" customWidth="1"/>
    <col min="14878" max="14878" width="9.140625" style="117"/>
    <col min="14879" max="14880" width="7.5703125" style="117" customWidth="1"/>
    <col min="14881" max="15104" width="9.140625" style="117"/>
    <col min="15105" max="15105" width="5.42578125" style="117" customWidth="1"/>
    <col min="15106" max="15106" width="31.140625" style="117" customWidth="1"/>
    <col min="15107" max="15123" width="7.5703125" style="117" customWidth="1"/>
    <col min="15124" max="15124" width="11" style="117" customWidth="1"/>
    <col min="15125" max="15127" width="7.5703125" style="117" customWidth="1"/>
    <col min="15128" max="15129" width="10.7109375" style="117" customWidth="1"/>
    <col min="15130" max="15130" width="11" style="117" customWidth="1"/>
    <col min="15131" max="15133" width="10.7109375" style="117" customWidth="1"/>
    <col min="15134" max="15134" width="9.140625" style="117"/>
    <col min="15135" max="15136" width="7.5703125" style="117" customWidth="1"/>
    <col min="15137" max="15360" width="9.140625" style="117"/>
    <col min="15361" max="15361" width="5.42578125" style="117" customWidth="1"/>
    <col min="15362" max="15362" width="31.140625" style="117" customWidth="1"/>
    <col min="15363" max="15379" width="7.5703125" style="117" customWidth="1"/>
    <col min="15380" max="15380" width="11" style="117" customWidth="1"/>
    <col min="15381" max="15383" width="7.5703125" style="117" customWidth="1"/>
    <col min="15384" max="15385" width="10.7109375" style="117" customWidth="1"/>
    <col min="15386" max="15386" width="11" style="117" customWidth="1"/>
    <col min="15387" max="15389" width="10.7109375" style="117" customWidth="1"/>
    <col min="15390" max="15390" width="9.140625" style="117"/>
    <col min="15391" max="15392" width="7.5703125" style="117" customWidth="1"/>
    <col min="15393" max="15616" width="9.140625" style="117"/>
    <col min="15617" max="15617" width="5.42578125" style="117" customWidth="1"/>
    <col min="15618" max="15618" width="31.140625" style="117" customWidth="1"/>
    <col min="15619" max="15635" width="7.5703125" style="117" customWidth="1"/>
    <col min="15636" max="15636" width="11" style="117" customWidth="1"/>
    <col min="15637" max="15639" width="7.5703125" style="117" customWidth="1"/>
    <col min="15640" max="15641" width="10.7109375" style="117" customWidth="1"/>
    <col min="15642" max="15642" width="11" style="117" customWidth="1"/>
    <col min="15643" max="15645" width="10.7109375" style="117" customWidth="1"/>
    <col min="15646" max="15646" width="9.140625" style="117"/>
    <col min="15647" max="15648" width="7.5703125" style="117" customWidth="1"/>
    <col min="15649" max="15872" width="9.140625" style="117"/>
    <col min="15873" max="15873" width="5.42578125" style="117" customWidth="1"/>
    <col min="15874" max="15874" width="31.140625" style="117" customWidth="1"/>
    <col min="15875" max="15891" width="7.5703125" style="117" customWidth="1"/>
    <col min="15892" max="15892" width="11" style="117" customWidth="1"/>
    <col min="15893" max="15895" width="7.5703125" style="117" customWidth="1"/>
    <col min="15896" max="15897" width="10.7109375" style="117" customWidth="1"/>
    <col min="15898" max="15898" width="11" style="117" customWidth="1"/>
    <col min="15899" max="15901" width="10.7109375" style="117" customWidth="1"/>
    <col min="15902" max="15902" width="9.140625" style="117"/>
    <col min="15903" max="15904" width="7.5703125" style="117" customWidth="1"/>
    <col min="15905" max="16128" width="9.140625" style="117"/>
    <col min="16129" max="16129" width="5.42578125" style="117" customWidth="1"/>
    <col min="16130" max="16130" width="31.140625" style="117" customWidth="1"/>
    <col min="16131" max="16147" width="7.5703125" style="117" customWidth="1"/>
    <col min="16148" max="16148" width="11" style="117" customWidth="1"/>
    <col min="16149" max="16151" width="7.5703125" style="117" customWidth="1"/>
    <col min="16152" max="16153" width="10.7109375" style="117" customWidth="1"/>
    <col min="16154" max="16154" width="11" style="117" customWidth="1"/>
    <col min="16155" max="16157" width="10.7109375" style="117" customWidth="1"/>
    <col min="16158" max="16158" width="9.140625" style="117"/>
    <col min="16159" max="16160" width="7.5703125" style="117" customWidth="1"/>
    <col min="16161" max="16384" width="9.140625" style="117"/>
  </cols>
  <sheetData>
    <row r="1" spans="1:35" s="190" customFormat="1" ht="12.75">
      <c r="A1" s="189" t="s">
        <v>610</v>
      </c>
    </row>
    <row r="2" spans="1:35">
      <c r="A2" s="191" t="s">
        <v>611</v>
      </c>
      <c r="B2" s="191"/>
      <c r="C2" s="191"/>
      <c r="D2" s="191"/>
      <c r="E2" s="191"/>
      <c r="F2" s="191"/>
      <c r="O2" s="118"/>
      <c r="AE2" s="117"/>
      <c r="AG2" s="119"/>
    </row>
    <row r="3" spans="1:35" s="202" customFormat="1" ht="22.5">
      <c r="A3" s="194" t="s">
        <v>612</v>
      </c>
      <c r="B3" s="195"/>
      <c r="C3" s="271" t="s">
        <v>613</v>
      </c>
      <c r="D3" s="271" t="s">
        <v>34</v>
      </c>
      <c r="E3" s="271" t="s">
        <v>614</v>
      </c>
      <c r="F3" s="271" t="s">
        <v>39</v>
      </c>
      <c r="G3" s="271" t="s">
        <v>345</v>
      </c>
      <c r="H3" s="275" t="s">
        <v>346</v>
      </c>
      <c r="I3" s="276" t="s">
        <v>40</v>
      </c>
      <c r="J3" s="271" t="s">
        <v>615</v>
      </c>
      <c r="K3" s="271" t="s">
        <v>43</v>
      </c>
      <c r="L3" s="277" t="s">
        <v>330</v>
      </c>
      <c r="M3" s="271" t="s">
        <v>616</v>
      </c>
      <c r="N3" s="271" t="s">
        <v>347</v>
      </c>
      <c r="O3" s="271" t="s">
        <v>617</v>
      </c>
      <c r="P3" s="271" t="s">
        <v>45</v>
      </c>
      <c r="Q3" s="271" t="s">
        <v>349</v>
      </c>
      <c r="R3" s="277" t="s">
        <v>53</v>
      </c>
      <c r="S3" s="271" t="s">
        <v>50</v>
      </c>
      <c r="T3" s="276" t="s">
        <v>350</v>
      </c>
      <c r="U3" s="276" t="s">
        <v>351</v>
      </c>
      <c r="V3" s="276" t="s">
        <v>618</v>
      </c>
      <c r="W3" s="276" t="s">
        <v>619</v>
      </c>
      <c r="X3" s="276" t="s">
        <v>352</v>
      </c>
      <c r="Y3" s="276" t="s">
        <v>353</v>
      </c>
      <c r="Z3" s="276" t="s">
        <v>54</v>
      </c>
      <c r="AA3" s="276" t="s">
        <v>531</v>
      </c>
      <c r="AB3" s="271" t="s">
        <v>532</v>
      </c>
      <c r="AC3" s="276" t="s">
        <v>620</v>
      </c>
      <c r="AD3" s="276" t="s">
        <v>621</v>
      </c>
      <c r="AE3" s="200" t="s">
        <v>622</v>
      </c>
      <c r="AF3" s="201"/>
      <c r="AG3" s="120" t="s">
        <v>623</v>
      </c>
      <c r="AH3" s="120" t="s">
        <v>451</v>
      </c>
      <c r="AI3" s="121" t="s">
        <v>452</v>
      </c>
    </row>
    <row r="4" spans="1:35" s="211" customFormat="1">
      <c r="A4" s="203"/>
      <c r="B4" s="204"/>
      <c r="C4" s="272">
        <v>2006</v>
      </c>
      <c r="D4" s="272" t="s">
        <v>35</v>
      </c>
      <c r="E4" s="272">
        <v>2013</v>
      </c>
      <c r="F4" s="278">
        <v>2015</v>
      </c>
      <c r="G4" s="272">
        <v>2001</v>
      </c>
      <c r="H4" s="279" t="s">
        <v>41</v>
      </c>
      <c r="I4" s="278" t="s">
        <v>41</v>
      </c>
      <c r="J4" s="272" t="s">
        <v>41</v>
      </c>
      <c r="K4" s="272" t="s">
        <v>44</v>
      </c>
      <c r="L4" s="272">
        <v>2013</v>
      </c>
      <c r="M4" s="272" t="s">
        <v>650</v>
      </c>
      <c r="N4" s="272">
        <v>2005</v>
      </c>
      <c r="O4" s="272" t="s">
        <v>49</v>
      </c>
      <c r="P4" s="272">
        <v>2016</v>
      </c>
      <c r="Q4" s="272">
        <v>2009</v>
      </c>
      <c r="R4" s="117">
        <v>2003</v>
      </c>
      <c r="S4" s="272">
        <v>2014</v>
      </c>
      <c r="T4" s="272" t="s">
        <v>651</v>
      </c>
      <c r="U4" s="278" t="s">
        <v>41</v>
      </c>
      <c r="V4" s="272" t="s">
        <v>52</v>
      </c>
      <c r="W4" s="272">
        <v>2013</v>
      </c>
      <c r="X4" s="272">
        <v>1999</v>
      </c>
      <c r="Y4" s="272" t="s">
        <v>354</v>
      </c>
      <c r="Z4" s="278" t="s">
        <v>41</v>
      </c>
      <c r="AA4" s="278">
        <v>2010</v>
      </c>
      <c r="AB4" s="272" t="s">
        <v>55</v>
      </c>
      <c r="AC4" s="278" t="s">
        <v>58</v>
      </c>
      <c r="AD4" s="278">
        <v>2016</v>
      </c>
      <c r="AE4" s="205"/>
      <c r="AF4" s="210"/>
      <c r="AG4" s="205">
        <v>2008</v>
      </c>
      <c r="AH4" s="205">
        <v>1999</v>
      </c>
      <c r="AI4" s="207">
        <v>2010</v>
      </c>
    </row>
    <row r="5" spans="1:35" s="218" customFormat="1">
      <c r="A5" s="212">
        <v>1</v>
      </c>
      <c r="B5" s="213" t="s">
        <v>3</v>
      </c>
      <c r="C5" s="214">
        <v>238.16539263377345</v>
      </c>
      <c r="D5" s="214">
        <v>306.43021760278043</v>
      </c>
      <c r="E5" s="214">
        <v>190.8674531575295</v>
      </c>
      <c r="F5" s="214">
        <v>304.64124647029814</v>
      </c>
      <c r="G5" s="214">
        <v>224.81659361993823</v>
      </c>
      <c r="H5" s="214">
        <v>255.57736623313485</v>
      </c>
      <c r="I5" s="214">
        <v>229.09699899999998</v>
      </c>
      <c r="J5" s="215">
        <v>204.16514446634596</v>
      </c>
      <c r="K5" s="214">
        <v>247.88114899999997</v>
      </c>
      <c r="L5" s="214">
        <v>181.87369882026368</v>
      </c>
      <c r="M5" s="214">
        <v>277.19249478804727</v>
      </c>
      <c r="N5" s="214">
        <v>270.6018396949857</v>
      </c>
      <c r="O5" s="215">
        <v>176.70905816185982</v>
      </c>
      <c r="P5" s="214">
        <v>362.65459346821046</v>
      </c>
      <c r="Q5" s="214">
        <v>348.23418517079921</v>
      </c>
      <c r="R5" s="214">
        <v>329.93842687466713</v>
      </c>
      <c r="S5" s="214">
        <v>358.63001979063824</v>
      </c>
      <c r="T5" s="215">
        <v>280.69476318359375</v>
      </c>
      <c r="U5" s="214">
        <v>270</v>
      </c>
      <c r="V5" s="216">
        <v>241.265064</v>
      </c>
      <c r="W5" s="214">
        <v>218.09128630705396</v>
      </c>
      <c r="X5" s="214">
        <v>295.04895104895104</v>
      </c>
      <c r="Y5" s="214">
        <v>264.63245492371703</v>
      </c>
      <c r="Z5" s="214">
        <v>202.00473289999999</v>
      </c>
      <c r="AA5" s="214">
        <v>274.21986313729707</v>
      </c>
      <c r="AB5" s="214">
        <v>199.69337979243474</v>
      </c>
      <c r="AC5" s="215">
        <v>262.26490986792737</v>
      </c>
      <c r="AD5" s="214">
        <v>289.50821214344205</v>
      </c>
      <c r="AE5" s="214">
        <v>260.8892677234889</v>
      </c>
      <c r="AF5" s="217"/>
      <c r="AG5" s="214">
        <v>339.76405274115194</v>
      </c>
      <c r="AH5" s="214">
        <v>294.97941550600137</v>
      </c>
      <c r="AI5" s="214">
        <v>240.57606000000001</v>
      </c>
    </row>
    <row r="6" spans="1:35" s="211" customFormat="1">
      <c r="A6" s="219">
        <v>1.1000000000000001</v>
      </c>
      <c r="B6" s="220" t="s">
        <v>4</v>
      </c>
      <c r="C6" s="221">
        <v>186.12925642807505</v>
      </c>
      <c r="D6" s="221">
        <v>247.7713</v>
      </c>
      <c r="E6" s="221">
        <v>126.91186675919501</v>
      </c>
      <c r="F6" s="221">
        <v>238.25006367977633</v>
      </c>
      <c r="G6" s="221">
        <v>176.72095918446934</v>
      </c>
      <c r="H6" s="221">
        <v>201.36443258419771</v>
      </c>
      <c r="I6" s="221">
        <v>177.1891</v>
      </c>
      <c r="J6" s="222">
        <v>144.76130848462111</v>
      </c>
      <c r="K6" s="221">
        <v>190.93699999999998</v>
      </c>
      <c r="L6" s="221">
        <v>119.91672449687718</v>
      </c>
      <c r="M6" s="221">
        <v>214.14871438498957</v>
      </c>
      <c r="N6" s="221">
        <v>210.84219486343449</v>
      </c>
      <c r="O6" s="222">
        <v>121.8345330478835</v>
      </c>
      <c r="P6" s="253">
        <v>282.21841153569386</v>
      </c>
      <c r="Q6" s="221">
        <v>224.8074648587135</v>
      </c>
      <c r="R6" s="221">
        <v>280.03068615108344</v>
      </c>
      <c r="S6" s="221">
        <v>268.66629792741537</v>
      </c>
      <c r="T6" s="222">
        <v>213.3194580078125</v>
      </c>
      <c r="U6" s="221">
        <v>217.99999999999997</v>
      </c>
      <c r="V6" s="224">
        <v>166.65219999999999</v>
      </c>
      <c r="W6" s="221">
        <v>172.28215767634856</v>
      </c>
      <c r="X6" s="221">
        <v>233.62237762237763</v>
      </c>
      <c r="Y6" s="221">
        <v>201.71983356449374</v>
      </c>
      <c r="Z6" s="221">
        <v>151.30969999999999</v>
      </c>
      <c r="AA6" s="221">
        <v>246.008698336929</v>
      </c>
      <c r="AB6" s="221">
        <v>153.53310104644481</v>
      </c>
      <c r="AC6" s="222">
        <v>193.70713094438065</v>
      </c>
      <c r="AD6" s="221">
        <v>231.91019130336781</v>
      </c>
      <c r="AE6" s="214">
        <v>199.80589867459216</v>
      </c>
      <c r="AF6" s="225"/>
      <c r="AG6" s="221">
        <v>267.81401804302567</v>
      </c>
      <c r="AH6" s="221">
        <v>239.51828539850592</v>
      </c>
      <c r="AI6" s="221">
        <v>152.7003</v>
      </c>
    </row>
    <row r="7" spans="1:35" s="211" customFormat="1">
      <c r="A7" s="219">
        <v>1.2</v>
      </c>
      <c r="B7" s="220" t="s">
        <v>5</v>
      </c>
      <c r="C7" s="221">
        <v>25.017373175816541</v>
      </c>
      <c r="D7" s="221">
        <v>29.363549102780446</v>
      </c>
      <c r="E7" s="221">
        <v>21.984732824427478</v>
      </c>
      <c r="F7" s="221">
        <v>28.790462365519993</v>
      </c>
      <c r="G7" s="221">
        <v>23.050636731096279</v>
      </c>
      <c r="H7" s="221">
        <v>29.423588938741627</v>
      </c>
      <c r="I7" s="221">
        <v>20.771329999999999</v>
      </c>
      <c r="J7" s="222">
        <v>22.930911344006191</v>
      </c>
      <c r="K7" s="221">
        <v>28.380100000000002</v>
      </c>
      <c r="L7" s="221">
        <v>17.987508674531576</v>
      </c>
      <c r="M7" s="221">
        <v>30.020847810979845</v>
      </c>
      <c r="N7" s="221">
        <v>22.894492732285595</v>
      </c>
      <c r="O7" s="222">
        <v>21.329230852515245</v>
      </c>
      <c r="P7" s="253">
        <v>43.492960864992533</v>
      </c>
      <c r="Q7" s="221">
        <v>57.950368719135028</v>
      </c>
      <c r="R7" s="221">
        <v>36.527166244306741</v>
      </c>
      <c r="S7" s="221">
        <v>40.294080765857132</v>
      </c>
      <c r="T7" s="222">
        <v>28.023330688476563</v>
      </c>
      <c r="U7" s="221">
        <v>23</v>
      </c>
      <c r="V7" s="224">
        <v>29.730989999999998</v>
      </c>
      <c r="W7" s="221">
        <v>22.904564315352694</v>
      </c>
      <c r="X7" s="221">
        <v>25.174825174825177</v>
      </c>
      <c r="Y7" s="221">
        <v>24.965325936199722</v>
      </c>
      <c r="Z7" s="221">
        <v>21.434830000000002</v>
      </c>
      <c r="AA7" s="221">
        <v>18.176590001223072</v>
      </c>
      <c r="AB7" s="221" t="s">
        <v>655</v>
      </c>
      <c r="AC7" s="222">
        <v>39.168777853055737</v>
      </c>
      <c r="AD7" s="221">
        <v>21.669149187406902</v>
      </c>
      <c r="AE7" s="214">
        <v>27.942878677908602</v>
      </c>
      <c r="AF7" s="225"/>
      <c r="AG7" s="221">
        <v>46.967383761276892</v>
      </c>
      <c r="AH7" s="221">
        <v>32.022697414327233</v>
      </c>
      <c r="AI7" s="221">
        <v>36.102179999999997</v>
      </c>
    </row>
    <row r="8" spans="1:35" s="211" customFormat="1">
      <c r="A8" s="219">
        <v>1.3</v>
      </c>
      <c r="B8" s="220" t="s">
        <v>6</v>
      </c>
      <c r="C8" s="221">
        <v>16.011118832522584</v>
      </c>
      <c r="D8" s="221">
        <v>26.183879999999998</v>
      </c>
      <c r="E8" s="221">
        <v>40.971547536433029</v>
      </c>
      <c r="F8" s="221">
        <v>20.897045467253172</v>
      </c>
      <c r="G8" s="221">
        <v>16.321164845099307</v>
      </c>
      <c r="H8" s="221">
        <v>23.750354926869477</v>
      </c>
      <c r="I8" s="221">
        <v>29.049119999999998</v>
      </c>
      <c r="J8" s="222">
        <v>23.727361390687015</v>
      </c>
      <c r="K8" s="221">
        <v>14.301703333333334</v>
      </c>
      <c r="L8" s="221">
        <v>25</v>
      </c>
      <c r="M8" s="221">
        <v>33.022932592077829</v>
      </c>
      <c r="N8" s="221">
        <v>36.865152099265607</v>
      </c>
      <c r="O8" s="222">
        <v>13.01561670575345</v>
      </c>
      <c r="P8" s="319">
        <v>36.979999999999997</v>
      </c>
      <c r="Q8" s="221">
        <v>56.544611630215066</v>
      </c>
      <c r="R8" s="221">
        <v>9.6898982115359686</v>
      </c>
      <c r="S8" s="221">
        <v>36.172172893529449</v>
      </c>
      <c r="T8" s="222">
        <v>27.459344863891602</v>
      </c>
      <c r="U8" s="221">
        <v>18</v>
      </c>
      <c r="V8" s="224">
        <v>32.128160000000001</v>
      </c>
      <c r="W8" s="221">
        <v>14.937759336099585</v>
      </c>
      <c r="X8" s="221">
        <v>27.18881118881119</v>
      </c>
      <c r="Y8" s="221">
        <v>20.970873786407768</v>
      </c>
      <c r="Z8" s="221">
        <v>17.858779999999999</v>
      </c>
      <c r="AA8" s="221">
        <v>10.03457479914516</v>
      </c>
      <c r="AB8" s="318">
        <v>46.160278745989935</v>
      </c>
      <c r="AC8" s="222">
        <v>13.671940217377509</v>
      </c>
      <c r="AD8" s="221">
        <v>20.606679227249529</v>
      </c>
      <c r="AE8" s="214">
        <v>25.268602951055271</v>
      </c>
      <c r="AF8" s="225"/>
      <c r="AG8" s="221">
        <v>24.98265093684941</v>
      </c>
      <c r="AH8" s="221">
        <v>12.009144181605688</v>
      </c>
      <c r="AI8" s="221">
        <v>25.658950000000001</v>
      </c>
    </row>
    <row r="9" spans="1:35" s="211" customFormat="1">
      <c r="A9" s="219">
        <v>1.4</v>
      </c>
      <c r="B9" s="226" t="s">
        <v>7</v>
      </c>
      <c r="C9" s="221">
        <v>11.007644197359276</v>
      </c>
      <c r="D9" s="221">
        <v>0.71406950000000002</v>
      </c>
      <c r="E9" s="221" t="s">
        <v>355</v>
      </c>
      <c r="F9" s="221">
        <v>15.083591355146345</v>
      </c>
      <c r="G9" s="221">
        <v>8.7238328592733474</v>
      </c>
      <c r="H9" s="221">
        <v>1.03898978332602</v>
      </c>
      <c r="I9" s="221" t="s">
        <v>355</v>
      </c>
      <c r="J9" s="222">
        <v>10.37714060821574</v>
      </c>
      <c r="K9" s="221">
        <v>9.7404333333333337</v>
      </c>
      <c r="L9" s="221">
        <v>17</v>
      </c>
      <c r="M9" s="221" t="s">
        <v>355</v>
      </c>
      <c r="N9" s="221" t="s">
        <v>355</v>
      </c>
      <c r="O9" s="222">
        <v>14.798889788736966</v>
      </c>
      <c r="P9" s="319"/>
      <c r="Q9" s="221">
        <v>8.9317399627356178</v>
      </c>
      <c r="R9" s="221">
        <v>3.6906762677409524</v>
      </c>
      <c r="S9" s="221">
        <v>12.143119662279618</v>
      </c>
      <c r="T9" s="222">
        <v>11.892635345458984</v>
      </c>
      <c r="U9" s="221">
        <v>11</v>
      </c>
      <c r="V9" s="224">
        <v>8.3506839999999993</v>
      </c>
      <c r="W9" s="221">
        <v>7.9668049792531122</v>
      </c>
      <c r="X9" s="221">
        <v>9.0629370629370634</v>
      </c>
      <c r="Y9" s="221">
        <v>16.976421636615811</v>
      </c>
      <c r="Z9" s="221">
        <v>8.3775230000000001</v>
      </c>
      <c r="AA9" s="221" t="s">
        <v>355</v>
      </c>
      <c r="AB9" s="318"/>
      <c r="AC9" s="222">
        <v>13.099735796873963</v>
      </c>
      <c r="AD9" s="221">
        <v>13.119789508007891</v>
      </c>
      <c r="AE9" s="214">
        <v>10.147459935585433</v>
      </c>
      <c r="AF9" s="225"/>
      <c r="AG9" s="221" t="s">
        <v>355</v>
      </c>
      <c r="AH9" s="221">
        <v>11.429288511562502</v>
      </c>
      <c r="AI9" s="221">
        <v>13.15171</v>
      </c>
    </row>
    <row r="10" spans="1:35" s="211" customFormat="1">
      <c r="A10" s="219">
        <v>1.5</v>
      </c>
      <c r="B10" s="226" t="s">
        <v>8</v>
      </c>
      <c r="C10" s="221" t="s">
        <v>355</v>
      </c>
      <c r="D10" s="221">
        <v>1.317898</v>
      </c>
      <c r="E10" s="221">
        <v>0.99930603747397639</v>
      </c>
      <c r="F10" s="221">
        <v>1.6200836026022054</v>
      </c>
      <c r="G10" s="221" t="s">
        <v>355</v>
      </c>
      <c r="H10" s="221" t="s">
        <v>355</v>
      </c>
      <c r="I10" s="221" t="s">
        <v>355</v>
      </c>
      <c r="J10" s="222">
        <v>2.0235601186031063</v>
      </c>
      <c r="K10" s="221">
        <v>0.59800066666666674</v>
      </c>
      <c r="L10" s="221">
        <v>1.9986120749479528</v>
      </c>
      <c r="M10" s="221" t="s">
        <v>355</v>
      </c>
      <c r="N10" s="221" t="s">
        <v>355</v>
      </c>
      <c r="O10" s="222">
        <v>2.5060850026540029</v>
      </c>
      <c r="P10" s="253" t="s">
        <v>355</v>
      </c>
      <c r="Q10" s="221" t="s">
        <v>355</v>
      </c>
      <c r="R10" s="221" t="s">
        <v>355</v>
      </c>
      <c r="S10" s="221">
        <v>1.354348541556736</v>
      </c>
      <c r="T10" s="222" t="s">
        <v>355</v>
      </c>
      <c r="U10" s="221" t="s">
        <v>355</v>
      </c>
      <c r="V10" s="224" t="s">
        <v>355</v>
      </c>
      <c r="W10" s="221" t="s">
        <v>355</v>
      </c>
      <c r="X10" s="221" t="s">
        <v>355</v>
      </c>
      <c r="Y10" s="221" t="s">
        <v>355</v>
      </c>
      <c r="Z10" s="221">
        <v>2.5337700000000001</v>
      </c>
      <c r="AA10" s="221" t="s">
        <v>355</v>
      </c>
      <c r="AB10" s="221" t="s">
        <v>656</v>
      </c>
      <c r="AC10" s="222">
        <v>1.7927450356366266</v>
      </c>
      <c r="AD10" s="221">
        <v>2.2024029174098905</v>
      </c>
      <c r="AE10" s="214">
        <v>1.7224374543228331</v>
      </c>
      <c r="AF10" s="225"/>
      <c r="AG10" s="221" t="s">
        <v>355</v>
      </c>
      <c r="AH10" s="221" t="s">
        <v>355</v>
      </c>
      <c r="AI10" s="221" t="s">
        <v>355</v>
      </c>
    </row>
    <row r="11" spans="1:35" s="211" customFormat="1">
      <c r="A11" s="219">
        <v>1.6</v>
      </c>
      <c r="B11" s="226" t="s">
        <v>9</v>
      </c>
      <c r="C11" s="221" t="s">
        <v>355</v>
      </c>
      <c r="D11" s="221">
        <v>1.079521</v>
      </c>
      <c r="E11" s="221" t="s">
        <v>355</v>
      </c>
      <c r="F11" s="221" t="s">
        <v>355</v>
      </c>
      <c r="G11" s="221" t="s">
        <v>355</v>
      </c>
      <c r="H11" s="221" t="s">
        <v>355</v>
      </c>
      <c r="I11" s="221">
        <v>2.0874489999999999</v>
      </c>
      <c r="J11" s="222">
        <v>0.34486252021277547</v>
      </c>
      <c r="K11" s="221">
        <v>3.9239116666666667</v>
      </c>
      <c r="L11" s="221"/>
      <c r="M11" s="221" t="s">
        <v>355</v>
      </c>
      <c r="N11" s="221" t="s">
        <v>355</v>
      </c>
      <c r="O11" s="222">
        <v>3.2247027643166408</v>
      </c>
      <c r="P11" s="253" t="s">
        <v>355</v>
      </c>
      <c r="Q11" s="221" t="s">
        <v>355</v>
      </c>
      <c r="R11" s="221" t="s">
        <v>355</v>
      </c>
      <c r="S11" s="221" t="s">
        <v>355</v>
      </c>
      <c r="T11" s="222" t="s">
        <v>355</v>
      </c>
      <c r="U11" s="221" t="s">
        <v>355</v>
      </c>
      <c r="V11" s="224">
        <v>4.4030300000000002</v>
      </c>
      <c r="W11" s="221" t="s">
        <v>355</v>
      </c>
      <c r="X11" s="221" t="s">
        <v>355</v>
      </c>
      <c r="Y11" s="221" t="s">
        <v>355</v>
      </c>
      <c r="Z11" s="221">
        <v>0.5</v>
      </c>
      <c r="AA11" s="221" t="s">
        <v>355</v>
      </c>
      <c r="AB11" s="221" t="s">
        <v>656</v>
      </c>
      <c r="AC11" s="222">
        <v>0.82458002060285729</v>
      </c>
      <c r="AD11" s="221">
        <v>0</v>
      </c>
      <c r="AE11" s="214">
        <v>1.8208952190887711</v>
      </c>
      <c r="AF11" s="225"/>
      <c r="AG11" s="221" t="s">
        <v>355</v>
      </c>
      <c r="AH11" s="221" t="s">
        <v>355</v>
      </c>
      <c r="AI11" s="221">
        <v>12.96292</v>
      </c>
    </row>
    <row r="12" spans="1:35" s="218" customFormat="1">
      <c r="A12" s="212">
        <v>2</v>
      </c>
      <c r="B12" s="213" t="s">
        <v>10</v>
      </c>
      <c r="C12" s="214">
        <v>243.16886726893674</v>
      </c>
      <c r="D12" s="214">
        <v>202</v>
      </c>
      <c r="E12" s="214">
        <v>210.85357390700901</v>
      </c>
      <c r="F12" s="214">
        <v>186</v>
      </c>
      <c r="G12" s="214">
        <v>216.62734139108395</v>
      </c>
      <c r="H12" s="214">
        <v>207.68231072831324</v>
      </c>
      <c r="I12" s="214">
        <v>196.87715589999996</v>
      </c>
      <c r="J12" s="227">
        <v>181.09854971438716</v>
      </c>
      <c r="K12" s="214">
        <v>195.93102700000003</v>
      </c>
      <c r="L12" s="214">
        <v>193</v>
      </c>
      <c r="M12" s="214">
        <v>200.13898540653233</v>
      </c>
      <c r="N12" s="214">
        <v>212.5575122468266</v>
      </c>
      <c r="O12" s="215">
        <v>219.0387454375628</v>
      </c>
      <c r="P12" s="215">
        <v>132.01697748952895</v>
      </c>
      <c r="Q12" s="214">
        <v>135.80541260434691</v>
      </c>
      <c r="R12" s="214">
        <v>196.07454389135427</v>
      </c>
      <c r="S12" s="214">
        <v>269.81740043683862</v>
      </c>
      <c r="T12" s="215">
        <v>192.75839233398438</v>
      </c>
      <c r="U12" s="214">
        <v>204</v>
      </c>
      <c r="V12" s="216">
        <v>195.98424800000001</v>
      </c>
      <c r="W12" s="214">
        <v>226.05809128630705</v>
      </c>
      <c r="X12" s="214">
        <v>222.54545454545453</v>
      </c>
      <c r="Y12" s="214">
        <v>230.67961165048544</v>
      </c>
      <c r="Z12" s="214">
        <v>216.72910549999997</v>
      </c>
      <c r="AA12" s="214">
        <v>196.34673102031499</v>
      </c>
      <c r="AB12" s="214">
        <v>198.68989546804863</v>
      </c>
      <c r="AC12" s="227">
        <v>194.52788505857268</v>
      </c>
      <c r="AD12" s="214">
        <v>197.43968559601177</v>
      </c>
      <c r="AE12" s="214">
        <v>202.6588394243536</v>
      </c>
      <c r="AF12" s="217"/>
      <c r="AG12" s="214">
        <v>163.88619014573212</v>
      </c>
      <c r="AH12" s="214">
        <v>191.14614411902261</v>
      </c>
      <c r="AI12" s="214">
        <v>182.2847917</v>
      </c>
    </row>
    <row r="13" spans="1:35" s="211" customFormat="1">
      <c r="A13" s="219">
        <v>2.1</v>
      </c>
      <c r="B13" s="220" t="s">
        <v>11</v>
      </c>
      <c r="C13" s="221">
        <v>132.09173036831132</v>
      </c>
      <c r="D13" s="221">
        <v>124.59176206525849</v>
      </c>
      <c r="E13" s="221">
        <v>128.91047883414294</v>
      </c>
      <c r="F13" s="221">
        <v>114.68344777840595</v>
      </c>
      <c r="G13" s="221">
        <v>127.55955140937537</v>
      </c>
      <c r="H13" s="221">
        <v>120.66609002002623</v>
      </c>
      <c r="I13" s="221">
        <v>109.4122</v>
      </c>
      <c r="J13" s="222">
        <v>128.50020753153993</v>
      </c>
      <c r="K13" s="221">
        <v>109.35420000000001</v>
      </c>
      <c r="L13" s="221">
        <v>131.90839694656489</v>
      </c>
      <c r="M13" s="221">
        <v>128.08895066018067</v>
      </c>
      <c r="N13" s="221">
        <v>92.19470524997628</v>
      </c>
      <c r="O13" s="222">
        <v>134.71427265092865</v>
      </c>
      <c r="P13" s="253">
        <v>80.370472535380202</v>
      </c>
      <c r="Q13" s="221">
        <v>78.932398772614945</v>
      </c>
      <c r="R13" s="221">
        <v>129.98320871142414</v>
      </c>
      <c r="S13" s="221">
        <v>188.99941496848945</v>
      </c>
      <c r="T13" s="222">
        <v>97.993896484375</v>
      </c>
      <c r="U13" s="221">
        <v>110.00000000000001</v>
      </c>
      <c r="V13" s="224">
        <v>82.886830000000003</v>
      </c>
      <c r="W13" s="221">
        <v>144.39834024896265</v>
      </c>
      <c r="X13" s="221">
        <v>161.11888111888112</v>
      </c>
      <c r="Y13" s="221">
        <v>165.76976421636616</v>
      </c>
      <c r="Z13" s="221">
        <v>115.8587</v>
      </c>
      <c r="AA13" s="221">
        <v>91.770088325539263</v>
      </c>
      <c r="AB13" s="221">
        <v>118.06628223693411</v>
      </c>
      <c r="AC13" s="222">
        <v>103.6219686563652</v>
      </c>
      <c r="AD13" s="221">
        <v>101.68129618695137</v>
      </c>
      <c r="AE13" s="214">
        <v>119.79026914203553</v>
      </c>
      <c r="AF13" s="225"/>
      <c r="AG13" s="221">
        <v>102.92852185981958</v>
      </c>
      <c r="AH13" s="221">
        <v>148.40091167636444</v>
      </c>
      <c r="AI13" s="221">
        <v>130.30510000000001</v>
      </c>
    </row>
    <row r="14" spans="1:35" s="211" customFormat="1">
      <c r="A14" s="219">
        <v>2.2000000000000002</v>
      </c>
      <c r="B14" s="220" t="s">
        <v>12</v>
      </c>
      <c r="C14" s="221">
        <v>29.020152883947183</v>
      </c>
      <c r="D14" s="221">
        <v>20.732446111990583</v>
      </c>
      <c r="E14" s="221">
        <v>22.984038861901457</v>
      </c>
      <c r="F14" s="221">
        <v>24.095447924296373</v>
      </c>
      <c r="G14" s="221">
        <v>26.030902859860817</v>
      </c>
      <c r="H14" s="221">
        <v>23.959772801974655</v>
      </c>
      <c r="I14" s="221">
        <v>26.156199999999998</v>
      </c>
      <c r="J14" s="222">
        <v>22.105101295604548</v>
      </c>
      <c r="K14" s="221">
        <v>32.090466666666671</v>
      </c>
      <c r="L14" s="221">
        <v>17.987508674531576</v>
      </c>
      <c r="M14" s="221">
        <v>22.015288394718553</v>
      </c>
      <c r="N14" s="221">
        <v>27.959521592139421</v>
      </c>
      <c r="O14" s="222">
        <v>27.742728221016407</v>
      </c>
      <c r="P14" s="253">
        <v>24.928907504105393</v>
      </c>
      <c r="Q14" s="221">
        <v>13.137810378734891</v>
      </c>
      <c r="R14" s="221">
        <v>15.851147895986966</v>
      </c>
      <c r="S14" s="221">
        <v>14.41102474646928</v>
      </c>
      <c r="T14" s="222">
        <v>29.307332992553711</v>
      </c>
      <c r="U14" s="221">
        <v>24</v>
      </c>
      <c r="V14" s="224">
        <v>20.440919999999998</v>
      </c>
      <c r="W14" s="221">
        <v>25.892116182572618</v>
      </c>
      <c r="X14" s="221">
        <v>15.104895104895105</v>
      </c>
      <c r="Y14" s="221">
        <v>17.975034674063799</v>
      </c>
      <c r="Z14" s="221">
        <v>25.443760000000001</v>
      </c>
      <c r="AA14" s="221">
        <v>14.53665701585364</v>
      </c>
      <c r="AB14" s="221">
        <v>12.879243040669241</v>
      </c>
      <c r="AC14" s="222">
        <v>29.412386202766559</v>
      </c>
      <c r="AD14" s="221">
        <v>22.7613891464479</v>
      </c>
      <c r="AE14" s="214">
        <v>22.462935756205979</v>
      </c>
      <c r="AF14" s="225"/>
      <c r="AG14" s="221">
        <v>19.986120749479529</v>
      </c>
      <c r="AH14" s="221">
        <v>11.568416441556378</v>
      </c>
      <c r="AI14" s="221">
        <v>9.4800880000000003</v>
      </c>
    </row>
    <row r="15" spans="1:35" s="211" customFormat="1">
      <c r="A15" s="219">
        <v>2.2999999999999998</v>
      </c>
      <c r="B15" s="228" t="s">
        <v>13</v>
      </c>
      <c r="C15" s="221">
        <v>44.53092425295344</v>
      </c>
      <c r="D15" s="221">
        <v>33.88775526253324</v>
      </c>
      <c r="E15" s="221">
        <v>21.984732824427478</v>
      </c>
      <c r="F15" s="221">
        <v>29</v>
      </c>
      <c r="G15" s="221">
        <v>28.495650686690823</v>
      </c>
      <c r="H15" s="221">
        <v>27.928427598072435</v>
      </c>
      <c r="I15" s="221">
        <v>22.939862899999998</v>
      </c>
      <c r="J15" s="222">
        <v>22.116559396276116</v>
      </c>
      <c r="K15" s="221">
        <v>18.901665333333334</v>
      </c>
      <c r="L15" s="221">
        <v>16</v>
      </c>
      <c r="M15" s="221">
        <v>20.01389854065323</v>
      </c>
      <c r="N15" s="221">
        <v>61.517909217388883</v>
      </c>
      <c r="O15" s="222">
        <v>26.621509337390592</v>
      </c>
      <c r="P15" s="253" t="s">
        <v>355</v>
      </c>
      <c r="Q15" s="221">
        <v>28.975184359567514</v>
      </c>
      <c r="R15" s="221">
        <v>15</v>
      </c>
      <c r="S15" s="221">
        <v>40.787885886394058</v>
      </c>
      <c r="T15" s="222">
        <v>30.238182067871094</v>
      </c>
      <c r="U15" s="221">
        <v>30</v>
      </c>
      <c r="V15" s="224">
        <v>23</v>
      </c>
      <c r="W15" s="221">
        <v>34.854771784232369</v>
      </c>
      <c r="X15" s="221">
        <v>17.118881118881117</v>
      </c>
      <c r="Y15" s="221">
        <v>20.970873786407768</v>
      </c>
      <c r="Z15" s="221">
        <v>35</v>
      </c>
      <c r="AA15" s="221">
        <v>21.099524078535079</v>
      </c>
      <c r="AB15" s="221">
        <v>24.594544406150323</v>
      </c>
      <c r="AC15" s="222">
        <v>32.05350676738788</v>
      </c>
      <c r="AD15" s="221">
        <v>31.009298837151292</v>
      </c>
      <c r="AE15" s="214">
        <v>28.09783512749252</v>
      </c>
      <c r="AF15" s="225"/>
      <c r="AG15" s="221">
        <v>22.984038861901457</v>
      </c>
      <c r="AH15" s="221">
        <v>21.451138074992837</v>
      </c>
      <c r="AI15" s="221">
        <v>17.751244999999997</v>
      </c>
    </row>
    <row r="16" spans="1:35" s="211" customFormat="1">
      <c r="A16" s="219" t="s">
        <v>0</v>
      </c>
      <c r="B16" s="228" t="s">
        <v>14</v>
      </c>
      <c r="C16" s="221" t="s">
        <v>355</v>
      </c>
      <c r="D16" s="221">
        <v>32.735221350342307</v>
      </c>
      <c r="E16" s="221">
        <v>22</v>
      </c>
      <c r="F16" s="221">
        <v>27.601648240413706</v>
      </c>
      <c r="G16" s="221" t="s">
        <v>355</v>
      </c>
      <c r="H16" s="221">
        <v>27.536424657854379</v>
      </c>
      <c r="I16" s="221">
        <v>22.134709999999998</v>
      </c>
      <c r="J16" s="222">
        <v>21.187871241844675</v>
      </c>
      <c r="K16" s="221">
        <v>17.960899999999999</v>
      </c>
      <c r="L16" s="221">
        <v>13.990284524635669</v>
      </c>
      <c r="M16" s="221">
        <v>20</v>
      </c>
      <c r="N16" s="221" t="s">
        <v>355</v>
      </c>
      <c r="O16" s="222">
        <v>24.566652258315219</v>
      </c>
      <c r="P16" s="253">
        <v>19.410414783106074</v>
      </c>
      <c r="Q16" s="221" t="s">
        <v>355</v>
      </c>
      <c r="R16" s="221">
        <v>15</v>
      </c>
      <c r="S16" s="221">
        <v>34.62295776893211</v>
      </c>
      <c r="T16" s="222">
        <v>27.657573699951172</v>
      </c>
      <c r="U16" s="221">
        <v>30</v>
      </c>
      <c r="V16" s="224">
        <v>23.27684</v>
      </c>
      <c r="W16" s="221">
        <v>32.863070539419084</v>
      </c>
      <c r="X16" s="221" t="s">
        <v>355</v>
      </c>
      <c r="Y16" s="221">
        <v>21</v>
      </c>
      <c r="Z16" s="221">
        <v>32.346319999999999</v>
      </c>
      <c r="AA16" s="221">
        <v>16.598960018924281</v>
      </c>
      <c r="AB16" s="221">
        <v>22.626704185851331</v>
      </c>
      <c r="AC16" s="222">
        <v>25.960302397205588</v>
      </c>
      <c r="AD16" s="221">
        <v>29.223288904126662</v>
      </c>
      <c r="AE16" s="214">
        <v>24.360875850909665</v>
      </c>
      <c r="AF16" s="225"/>
      <c r="AG16" s="221" t="s">
        <v>355</v>
      </c>
      <c r="AH16" s="221" t="s">
        <v>355</v>
      </c>
      <c r="AI16" s="221">
        <v>16.836929999999999</v>
      </c>
    </row>
    <row r="17" spans="1:35" s="211" customFormat="1">
      <c r="A17" s="219" t="s">
        <v>1</v>
      </c>
      <c r="B17" s="228" t="s">
        <v>15</v>
      </c>
      <c r="C17" s="221" t="s">
        <v>355</v>
      </c>
      <c r="D17" s="221">
        <v>1.1525339121909388</v>
      </c>
      <c r="E17" s="221" t="s">
        <v>355</v>
      </c>
      <c r="F17" s="221">
        <v>1.3372793193151422</v>
      </c>
      <c r="G17" s="221" t="s">
        <v>355</v>
      </c>
      <c r="H17" s="221" t="s">
        <v>355</v>
      </c>
      <c r="I17" s="221">
        <v>0.80515289999999995</v>
      </c>
      <c r="J17" s="222">
        <v>0.92868815443144448</v>
      </c>
      <c r="K17" s="221">
        <v>0.94076533333333334</v>
      </c>
      <c r="L17" s="221">
        <v>2</v>
      </c>
      <c r="M17" s="221" t="s">
        <v>355</v>
      </c>
      <c r="N17" s="221" t="s">
        <v>355</v>
      </c>
      <c r="O17" s="222">
        <v>2.054866090157268</v>
      </c>
      <c r="P17" s="319">
        <v>3.7570000000000001</v>
      </c>
      <c r="Q17" s="221" t="s">
        <v>355</v>
      </c>
      <c r="R17" s="221" t="s">
        <v>355</v>
      </c>
      <c r="S17" s="221">
        <v>6.164928117461951</v>
      </c>
      <c r="T17" s="222">
        <v>2.5806069374084473</v>
      </c>
      <c r="U17" s="221" t="s">
        <v>355</v>
      </c>
      <c r="V17" s="224">
        <v>0</v>
      </c>
      <c r="W17" s="221">
        <v>1.991701244813278</v>
      </c>
      <c r="X17" s="221" t="s">
        <v>355</v>
      </c>
      <c r="Y17" s="221" t="s">
        <v>355</v>
      </c>
      <c r="Z17" s="221">
        <v>2.7745519999999999</v>
      </c>
      <c r="AA17" s="221">
        <v>4.5005640596107979</v>
      </c>
      <c r="AB17" s="221">
        <v>1.9678402202989984</v>
      </c>
      <c r="AC17" s="222">
        <v>6.0055039935301062</v>
      </c>
      <c r="AD17" s="221">
        <v>1.7685509336793399</v>
      </c>
      <c r="AE17" s="214">
        <v>2.3959137186018262</v>
      </c>
      <c r="AF17" s="225"/>
      <c r="AG17" s="221" t="s">
        <v>355</v>
      </c>
      <c r="AH17" s="221" t="s">
        <v>355</v>
      </c>
      <c r="AI17" s="221">
        <v>0.91431499999999999</v>
      </c>
    </row>
    <row r="18" spans="1:35" s="211" customFormat="1">
      <c r="A18" s="219">
        <v>2.4</v>
      </c>
      <c r="B18" s="228" t="s">
        <v>16</v>
      </c>
      <c r="C18" s="221" t="s">
        <v>355</v>
      </c>
      <c r="D18" s="221">
        <v>0.78990107404032073</v>
      </c>
      <c r="E18" s="221" t="s">
        <v>355</v>
      </c>
      <c r="F18" s="221">
        <v>4.3925418636955014</v>
      </c>
      <c r="G18" s="221">
        <v>9.8399139169451768</v>
      </c>
      <c r="H18" s="221">
        <v>10.168367392005671</v>
      </c>
      <c r="I18" s="221">
        <v>3.1949649999999998</v>
      </c>
      <c r="J18" s="222">
        <v>1.9716921155630656</v>
      </c>
      <c r="K18" s="221">
        <v>6.352783333333333</v>
      </c>
      <c r="L18" s="221">
        <v>6.9951422623178345</v>
      </c>
      <c r="M18" s="221" t="s">
        <v>355</v>
      </c>
      <c r="N18" s="221" t="s">
        <v>355</v>
      </c>
      <c r="O18" s="222">
        <v>6.6223061631664057</v>
      </c>
      <c r="P18" s="319"/>
      <c r="Q18" s="221">
        <v>0.42492131782356518</v>
      </c>
      <c r="R18" s="221">
        <v>11.298587937506312</v>
      </c>
      <c r="S18" s="221">
        <v>13.395587293524102</v>
      </c>
      <c r="T18" s="222" t="s">
        <v>355</v>
      </c>
      <c r="U18" s="221">
        <v>8</v>
      </c>
      <c r="V18" s="224">
        <v>0</v>
      </c>
      <c r="W18" s="221">
        <v>8.9626556016597512</v>
      </c>
      <c r="X18" s="221">
        <v>7.0489510489510492</v>
      </c>
      <c r="Y18" s="221">
        <v>6.9902912621359219</v>
      </c>
      <c r="Z18" s="221">
        <v>5.6682269999999999</v>
      </c>
      <c r="AA18" s="221" t="s">
        <v>355</v>
      </c>
      <c r="AB18" s="318">
        <v>43.14982578429494</v>
      </c>
      <c r="AC18" s="222">
        <v>6.5941895188265658</v>
      </c>
      <c r="AD18" s="221">
        <v>4.2243298415876307</v>
      </c>
      <c r="AE18" s="214">
        <v>7.9088180822560545</v>
      </c>
      <c r="AF18" s="225"/>
      <c r="AG18" s="221">
        <v>1.9986120749479528</v>
      </c>
      <c r="AH18" s="221">
        <v>1.1764475435982551</v>
      </c>
      <c r="AI18" s="221">
        <v>0.63028169999999994</v>
      </c>
    </row>
    <row r="19" spans="1:35" s="211" customFormat="1">
      <c r="A19" s="219">
        <v>2.5</v>
      </c>
      <c r="B19" s="228" t="s">
        <v>17</v>
      </c>
      <c r="C19" s="221">
        <v>5.5038220986796382</v>
      </c>
      <c r="D19" s="221">
        <v>3.8356070986882957</v>
      </c>
      <c r="E19" s="221">
        <v>5.9958362248438579</v>
      </c>
      <c r="F19" s="221">
        <v>3</v>
      </c>
      <c r="G19" s="221">
        <v>2.6782481149332913</v>
      </c>
      <c r="H19" s="221">
        <v>2.0108212520005453</v>
      </c>
      <c r="I19" s="221">
        <v>3.587208</v>
      </c>
      <c r="J19" s="222" t="s">
        <v>355</v>
      </c>
      <c r="K19" s="221">
        <v>6.0297233333333331</v>
      </c>
      <c r="L19" s="221">
        <v>0</v>
      </c>
      <c r="M19" s="221">
        <v>0</v>
      </c>
      <c r="N19" s="221">
        <v>7.9908834550364194</v>
      </c>
      <c r="O19" s="222">
        <v>2.558667669222674</v>
      </c>
      <c r="P19" s="253">
        <v>3.5501826669372845</v>
      </c>
      <c r="Q19" s="221">
        <v>0.6896184607990179</v>
      </c>
      <c r="R19" s="221">
        <v>0</v>
      </c>
      <c r="S19" s="221">
        <v>2.2795779696312821</v>
      </c>
      <c r="T19" s="222">
        <v>20.102203369140625</v>
      </c>
      <c r="U19" s="221">
        <v>5</v>
      </c>
      <c r="V19" s="224">
        <v>6.1876379999999997</v>
      </c>
      <c r="W19" s="221">
        <v>11.950207468879668</v>
      </c>
      <c r="X19" s="221">
        <v>2.013986013986016</v>
      </c>
      <c r="Y19" s="221">
        <v>0.9986130374479889</v>
      </c>
      <c r="Z19" s="221">
        <v>0.88865649999999996</v>
      </c>
      <c r="AA19" s="221" t="s">
        <v>355</v>
      </c>
      <c r="AB19" s="318"/>
      <c r="AC19" s="222">
        <v>3</v>
      </c>
      <c r="AD19" s="221">
        <v>6.030729773847634</v>
      </c>
      <c r="AE19" s="214">
        <v>4.2352892202963028</v>
      </c>
      <c r="AF19" s="225"/>
      <c r="AG19" s="221">
        <v>0.99930603747397639</v>
      </c>
      <c r="AH19" s="221">
        <v>0.25789098030651336</v>
      </c>
      <c r="AI19" s="221">
        <v>1.5754950000000001</v>
      </c>
    </row>
    <row r="20" spans="1:35" s="211" customFormat="1">
      <c r="A20" s="219">
        <v>2.6</v>
      </c>
      <c r="B20" s="226" t="s">
        <v>18</v>
      </c>
      <c r="C20" s="221">
        <v>32.022237665045168</v>
      </c>
      <c r="D20" s="221">
        <v>16.726628537542545</v>
      </c>
      <c r="E20" s="221">
        <v>30.978487161693266</v>
      </c>
      <c r="F20" s="221">
        <v>10.393487460172024</v>
      </c>
      <c r="G20" s="221">
        <v>22.023074403278443</v>
      </c>
      <c r="H20" s="221">
        <v>22.948831664233687</v>
      </c>
      <c r="I20" s="221">
        <v>21.387869999999999</v>
      </c>
      <c r="J20" s="222">
        <v>5.5820863271722816</v>
      </c>
      <c r="K20" s="221">
        <v>20.281416666666665</v>
      </c>
      <c r="L20" s="221">
        <v>19.986120749479529</v>
      </c>
      <c r="M20" s="221">
        <v>30.020847810979845</v>
      </c>
      <c r="N20" s="221">
        <v>22.894492732285595</v>
      </c>
      <c r="O20" s="222">
        <v>20.519915550318132</v>
      </c>
      <c r="P20" s="253" t="s">
        <v>46</v>
      </c>
      <c r="Q20" s="221">
        <v>13.645479314806932</v>
      </c>
      <c r="R20" s="221">
        <v>24.190282168466112</v>
      </c>
      <c r="S20" s="221">
        <v>9.9439095723305009</v>
      </c>
      <c r="T20" s="222">
        <v>15.116785049438477</v>
      </c>
      <c r="U20" s="221">
        <v>28</v>
      </c>
      <c r="V20" s="224">
        <v>23.620830000000002</v>
      </c>
      <c r="W20" s="221" t="s">
        <v>46</v>
      </c>
      <c r="X20" s="221">
        <v>20.13986013986014</v>
      </c>
      <c r="Y20" s="221">
        <v>17.975034674063799</v>
      </c>
      <c r="Z20" s="221">
        <v>21.72777</v>
      </c>
      <c r="AA20" s="221">
        <v>16.405826819100302</v>
      </c>
      <c r="AB20" s="221" t="s">
        <v>46</v>
      </c>
      <c r="AC20" s="222">
        <v>20.385953553717655</v>
      </c>
      <c r="AD20" s="221">
        <v>28.147538944467289</v>
      </c>
      <c r="AE20" s="214">
        <v>20.602590678604741</v>
      </c>
      <c r="AF20" s="225"/>
      <c r="AG20" s="221">
        <v>14.989590562109647</v>
      </c>
      <c r="AH20" s="221">
        <v>8.2913394022041889</v>
      </c>
      <c r="AI20" s="221">
        <v>9.2822820000000004</v>
      </c>
    </row>
    <row r="21" spans="1:35" s="211" customFormat="1">
      <c r="A21" s="219">
        <v>2.7</v>
      </c>
      <c r="B21" s="226" t="s">
        <v>19</v>
      </c>
      <c r="C21" s="221" t="s">
        <v>355</v>
      </c>
      <c r="D21" s="221">
        <v>1.7793482171824939</v>
      </c>
      <c r="E21" s="221" t="s">
        <v>355</v>
      </c>
      <c r="F21" s="221" t="s">
        <v>355</v>
      </c>
      <c r="G21" s="221" t="s">
        <v>355</v>
      </c>
      <c r="H21" s="221" t="s">
        <v>355</v>
      </c>
      <c r="I21" s="221">
        <v>10.19885</v>
      </c>
      <c r="J21" s="222">
        <v>0.82290304823126192</v>
      </c>
      <c r="K21" s="221">
        <v>2.9207716666666665</v>
      </c>
      <c r="L21" s="221" t="s">
        <v>355</v>
      </c>
      <c r="M21" s="221" t="s">
        <v>355</v>
      </c>
      <c r="N21" s="221" t="s">
        <v>355</v>
      </c>
      <c r="O21" s="222">
        <v>0.25934584551994472</v>
      </c>
      <c r="P21" s="253" t="s">
        <v>355</v>
      </c>
      <c r="Q21" s="221" t="s">
        <v>355</v>
      </c>
      <c r="R21" s="221" t="s">
        <v>355</v>
      </c>
      <c r="S21" s="221" t="s">
        <v>355</v>
      </c>
      <c r="T21" s="222" t="s">
        <v>355</v>
      </c>
      <c r="U21" s="221" t="s">
        <v>355</v>
      </c>
      <c r="V21" s="224">
        <v>39.571190000000001</v>
      </c>
      <c r="W21" s="221" t="s">
        <v>355</v>
      </c>
      <c r="X21" s="221" t="s">
        <v>355</v>
      </c>
      <c r="Y21" s="221" t="s">
        <v>355</v>
      </c>
      <c r="Z21" s="221">
        <v>12.02112</v>
      </c>
      <c r="AA21" s="221">
        <v>4.5346347812870764</v>
      </c>
      <c r="AB21" s="221" t="s">
        <v>355</v>
      </c>
      <c r="AC21" s="222" t="s">
        <v>355</v>
      </c>
      <c r="AD21" s="221">
        <v>3.5851028655586425</v>
      </c>
      <c r="AE21" s="214">
        <v>8.410362936049566</v>
      </c>
      <c r="AF21" s="225"/>
      <c r="AG21" s="221" t="s">
        <v>355</v>
      </c>
      <c r="AH21" s="221" t="s">
        <v>355</v>
      </c>
      <c r="AI21" s="221">
        <v>13.260300000000001</v>
      </c>
    </row>
    <row r="22" spans="1:35" s="218" customFormat="1">
      <c r="A22" s="212">
        <v>3</v>
      </c>
      <c r="B22" s="213" t="s">
        <v>20</v>
      </c>
      <c r="C22" s="214">
        <v>657.45656706045872</v>
      </c>
      <c r="D22" s="214">
        <v>632</v>
      </c>
      <c r="E22" s="214">
        <v>664.5385149201943</v>
      </c>
      <c r="F22" s="214">
        <v>636.57739181561203</v>
      </c>
      <c r="G22" s="214">
        <v>659.35929496339804</v>
      </c>
      <c r="H22" s="214">
        <v>662.67314489379692</v>
      </c>
      <c r="I22" s="214">
        <v>640.48988999999995</v>
      </c>
      <c r="J22" s="215">
        <v>752.24654409000573</v>
      </c>
      <c r="K22" s="214">
        <v>648.02253333333329</v>
      </c>
      <c r="L22" s="214">
        <v>705.51006245662734</v>
      </c>
      <c r="M22" s="214">
        <v>682.47394023627521</v>
      </c>
      <c r="N22" s="214">
        <v>615.70712220395706</v>
      </c>
      <c r="O22" s="215">
        <v>707.80821800252124</v>
      </c>
      <c r="P22" s="214">
        <v>620.03811631640122</v>
      </c>
      <c r="Q22" s="214">
        <v>651.74464969806252</v>
      </c>
      <c r="R22" s="214">
        <v>641.29620771174177</v>
      </c>
      <c r="S22" s="214">
        <v>612.40674166150495</v>
      </c>
      <c r="T22" s="215">
        <v>637.59039306640625</v>
      </c>
      <c r="U22" s="214">
        <v>648</v>
      </c>
      <c r="V22" s="216">
        <v>627.27292999999997</v>
      </c>
      <c r="W22" s="214">
        <v>667.21991701244815</v>
      </c>
      <c r="X22" s="214">
        <v>675.69230769230774</v>
      </c>
      <c r="Y22" s="214">
        <v>628.12760055478498</v>
      </c>
      <c r="Z22" s="214">
        <v>691.79238999999995</v>
      </c>
      <c r="AA22" s="214">
        <v>610.64976119362802</v>
      </c>
      <c r="AB22" s="214">
        <v>695.41463415154408</v>
      </c>
      <c r="AC22" s="215">
        <v>645.20437434277028</v>
      </c>
      <c r="AD22" s="214">
        <v>646.31822576306638</v>
      </c>
      <c r="AE22" s="214">
        <v>655.84398118360161</v>
      </c>
      <c r="AF22" s="217"/>
      <c r="AG22" s="214">
        <v>693.51839000693963</v>
      </c>
      <c r="AH22" s="214">
        <v>687.48991476704919</v>
      </c>
      <c r="AI22" s="214">
        <v>695.07884000000001</v>
      </c>
    </row>
    <row r="23" spans="1:35" s="211" customFormat="1">
      <c r="A23" s="219">
        <v>3.1</v>
      </c>
      <c r="B23" s="220" t="s">
        <v>21</v>
      </c>
      <c r="C23" s="221">
        <v>512.35580264072269</v>
      </c>
      <c r="D23" s="221">
        <v>498.29162266732834</v>
      </c>
      <c r="E23" s="221">
        <v>517.64052741151977</v>
      </c>
      <c r="F23" s="221">
        <v>520</v>
      </c>
      <c r="G23" s="221">
        <v>488.60752360280503</v>
      </c>
      <c r="H23" s="221">
        <v>530.01527932441195</v>
      </c>
      <c r="I23" s="221">
        <v>508.2611</v>
      </c>
      <c r="J23" s="222">
        <v>512.97463006601299</v>
      </c>
      <c r="K23" s="221">
        <v>498.38150000000002</v>
      </c>
      <c r="L23" s="221">
        <v>517.64052741151977</v>
      </c>
      <c r="M23" s="221" t="s">
        <v>355</v>
      </c>
      <c r="N23" s="221">
        <v>496.71457114227815</v>
      </c>
      <c r="O23" s="222">
        <v>513.32088598242979</v>
      </c>
      <c r="P23" s="253">
        <v>442.02093750576597</v>
      </c>
      <c r="Q23" s="221">
        <v>461.05328144317434</v>
      </c>
      <c r="R23" s="221">
        <v>512.28976055896999</v>
      </c>
      <c r="S23" s="221">
        <v>479.18780153289742</v>
      </c>
      <c r="T23" s="222">
        <v>506.68728637695313</v>
      </c>
      <c r="U23" s="221">
        <v>526</v>
      </c>
      <c r="V23" s="224">
        <v>492.12389999999999</v>
      </c>
      <c r="W23" s="221">
        <v>514.85477178423241</v>
      </c>
      <c r="X23" s="221">
        <v>505.51048951048955</v>
      </c>
      <c r="Y23" s="221">
        <v>501.30374479889042</v>
      </c>
      <c r="Z23" s="221">
        <v>515.66189999999995</v>
      </c>
      <c r="AA23" s="221">
        <v>511.97673208291678</v>
      </c>
      <c r="AB23" s="221">
        <v>529.83972125831929</v>
      </c>
      <c r="AC23" s="222">
        <v>508.11057904086522</v>
      </c>
      <c r="AD23" s="221">
        <v>525.06398031010065</v>
      </c>
      <c r="AE23" s="214">
        <v>505.40329097972597</v>
      </c>
      <c r="AF23" s="225"/>
      <c r="AG23" s="221">
        <v>541.62387231089519</v>
      </c>
      <c r="AH23" s="221">
        <v>528.14137472816958</v>
      </c>
      <c r="AI23" s="221">
        <v>553.14170000000001</v>
      </c>
    </row>
    <row r="24" spans="1:35" s="211" customFormat="1">
      <c r="A24" s="219">
        <v>3.2</v>
      </c>
      <c r="B24" s="226" t="s">
        <v>22</v>
      </c>
      <c r="C24" s="221">
        <v>89.06184850590688</v>
      </c>
      <c r="D24" s="221">
        <v>78.83640556233911</v>
      </c>
      <c r="E24" s="221">
        <v>91.936155447605827</v>
      </c>
      <c r="F24" s="221">
        <v>64.819712591585883</v>
      </c>
      <c r="G24" s="221">
        <v>119.15340996707874</v>
      </c>
      <c r="H24" s="221">
        <v>78.996206958996609</v>
      </c>
      <c r="I24" s="221">
        <v>80.645830000000004</v>
      </c>
      <c r="J24" s="222">
        <v>132.75710778104158</v>
      </c>
      <c r="K24" s="221">
        <v>94.963149999999999</v>
      </c>
      <c r="L24" s="221">
        <v>130.90909090909091</v>
      </c>
      <c r="M24" s="221" t="s">
        <v>355</v>
      </c>
      <c r="N24" s="221">
        <v>76.424374351943527</v>
      </c>
      <c r="O24" s="222">
        <v>126.97485465501927</v>
      </c>
      <c r="P24" s="253">
        <v>93.454217945642753</v>
      </c>
      <c r="Q24" s="221">
        <v>105.39341400394422</v>
      </c>
      <c r="R24" s="221">
        <v>88.867320953693778</v>
      </c>
      <c r="S24" s="221">
        <v>75.815602332041024</v>
      </c>
      <c r="T24" s="222">
        <v>65.594261169433594</v>
      </c>
      <c r="U24" s="221">
        <v>80</v>
      </c>
      <c r="V24" s="224">
        <v>79.379769999999994</v>
      </c>
      <c r="W24" s="221">
        <v>93.609958506224075</v>
      </c>
      <c r="X24" s="221">
        <v>111.77622377622379</v>
      </c>
      <c r="Y24" s="221">
        <v>85.88072122052705</v>
      </c>
      <c r="Z24" s="221">
        <v>125.5582</v>
      </c>
      <c r="AA24" s="221">
        <v>74.178114032118003</v>
      </c>
      <c r="AB24" s="318">
        <v>165.57491289322476</v>
      </c>
      <c r="AC24" s="222">
        <v>79.252173945979465</v>
      </c>
      <c r="AD24" s="221">
        <v>61.890367679111208</v>
      </c>
      <c r="AE24" s="214">
        <v>94.50753352551007</v>
      </c>
      <c r="AF24" s="225"/>
      <c r="AG24" s="221">
        <v>99.93060374739764</v>
      </c>
      <c r="AH24" s="221">
        <v>83.855191600655957</v>
      </c>
      <c r="AI24" s="221">
        <v>72.385310000000004</v>
      </c>
    </row>
    <row r="25" spans="1:35" s="211" customFormat="1" ht="22.5">
      <c r="A25" s="219">
        <v>3.3</v>
      </c>
      <c r="B25" s="226" t="s">
        <v>23</v>
      </c>
      <c r="C25" s="221">
        <v>56.038915913829051</v>
      </c>
      <c r="D25" s="221">
        <v>54.956889898288104</v>
      </c>
      <c r="E25" s="221">
        <v>54.961832061068705</v>
      </c>
      <c r="F25" s="221">
        <v>52.03722931810475</v>
      </c>
      <c r="G25" s="221">
        <v>51.598361393514267</v>
      </c>
      <c r="H25" s="221">
        <v>53.661658610388415</v>
      </c>
      <c r="I25" s="221">
        <v>51.58296</v>
      </c>
      <c r="J25" s="222">
        <v>106.51480624295114</v>
      </c>
      <c r="K25" s="221">
        <v>54.677883333333327</v>
      </c>
      <c r="L25" s="221">
        <v>56.960444136016662</v>
      </c>
      <c r="M25" s="221" t="s">
        <v>355</v>
      </c>
      <c r="N25" s="221">
        <v>42.568176709735461</v>
      </c>
      <c r="O25" s="222">
        <v>67.512477365072243</v>
      </c>
      <c r="P25" s="253">
        <v>84.562960864992505</v>
      </c>
      <c r="Q25" s="221">
        <v>85.297954250943747</v>
      </c>
      <c r="R25" s="221">
        <v>40.139126199077957</v>
      </c>
      <c r="S25" s="221">
        <v>57.403337796566518</v>
      </c>
      <c r="T25" s="222">
        <v>65.308830261230469</v>
      </c>
      <c r="U25" s="221">
        <v>42</v>
      </c>
      <c r="V25" s="224">
        <v>55.769260000000003</v>
      </c>
      <c r="W25" s="221">
        <v>58.755186721991706</v>
      </c>
      <c r="X25" s="221">
        <v>58.405594405594407</v>
      </c>
      <c r="Y25" s="221">
        <v>40.943134535367548</v>
      </c>
      <c r="Z25" s="221">
        <v>50.572290000000002</v>
      </c>
      <c r="AA25" s="221">
        <v>24.494915078593237</v>
      </c>
      <c r="AB25" s="318"/>
      <c r="AC25" s="222">
        <v>57.841621355925632</v>
      </c>
      <c r="AD25" s="221">
        <v>59.363877773854583</v>
      </c>
      <c r="AE25" s="214">
        <v>57.074220162555406</v>
      </c>
      <c r="AF25" s="225"/>
      <c r="AG25" s="221">
        <v>51.963913948646777</v>
      </c>
      <c r="AH25" s="221">
        <v>75.493348438223663</v>
      </c>
      <c r="AI25" s="221">
        <v>69.551829999999995</v>
      </c>
    </row>
    <row r="26" spans="1:35" s="218" customFormat="1">
      <c r="A26" s="212">
        <v>4</v>
      </c>
      <c r="B26" s="213" t="s">
        <v>24</v>
      </c>
      <c r="C26" s="214">
        <v>281.19527449617789</v>
      </c>
      <c r="D26" s="214">
        <v>291.20930867475204</v>
      </c>
      <c r="E26" s="214">
        <v>368.74392782789727</v>
      </c>
      <c r="F26" s="214">
        <v>278.93344629218751</v>
      </c>
      <c r="G26" s="214">
        <v>328.84481308687708</v>
      </c>
      <c r="H26" s="214">
        <v>309.40707964466696</v>
      </c>
      <c r="I26" s="214">
        <v>330.988722</v>
      </c>
      <c r="J26" s="215">
        <v>293.54264720486071</v>
      </c>
      <c r="K26" s="214">
        <v>331.15183500000001</v>
      </c>
      <c r="L26" s="214">
        <v>352.75503122831367</v>
      </c>
      <c r="M26" s="214">
        <v>278.19318971507994</v>
      </c>
      <c r="N26" s="214">
        <v>315.41566224688393</v>
      </c>
      <c r="O26" s="215">
        <v>323.25861693889669</v>
      </c>
      <c r="P26" s="214">
        <v>278.31257265162276</v>
      </c>
      <c r="Q26" s="214">
        <v>291.40712631565543</v>
      </c>
      <c r="R26" s="214">
        <v>268.84131411538192</v>
      </c>
      <c r="S26" s="214">
        <v>177.71179499223075</v>
      </c>
      <c r="T26" s="215">
        <v>295.5650634765625</v>
      </c>
      <c r="U26" s="214">
        <v>301</v>
      </c>
      <c r="V26" s="216">
        <v>368.24329699999998</v>
      </c>
      <c r="W26" s="214">
        <v>277.84232365145232</v>
      </c>
      <c r="X26" s="214">
        <v>240.67132867132867</v>
      </c>
      <c r="Y26" s="214">
        <v>310.56865464632455</v>
      </c>
      <c r="Z26" s="214">
        <v>316.04926599999999</v>
      </c>
      <c r="AA26" s="214">
        <v>306.96824048667241</v>
      </c>
      <c r="AB26" s="214">
        <v>282.9825783923776</v>
      </c>
      <c r="AC26" s="215">
        <v>305.5309365147898</v>
      </c>
      <c r="AD26" s="214">
        <v>283.29302737651147</v>
      </c>
      <c r="AE26" s="214">
        <v>299.5938242374109</v>
      </c>
      <c r="AF26" s="217"/>
      <c r="AG26" s="214">
        <v>227.84177654406665</v>
      </c>
      <c r="AH26" s="214">
        <v>253.99612273410077</v>
      </c>
      <c r="AI26" s="214">
        <v>305.89819599999998</v>
      </c>
    </row>
    <row r="27" spans="1:35" s="211" customFormat="1">
      <c r="A27" s="219">
        <v>4.0999999999999996</v>
      </c>
      <c r="B27" s="228" t="s">
        <v>25</v>
      </c>
      <c r="C27" s="221">
        <v>19.013203613620568</v>
      </c>
      <c r="D27" s="221">
        <v>32.078530000000001</v>
      </c>
      <c r="E27" s="221">
        <v>9.9930603747397644</v>
      </c>
      <c r="F27" s="221">
        <v>20.998791182177293</v>
      </c>
      <c r="G27" s="221">
        <v>22.115072429813779</v>
      </c>
      <c r="H27" s="221">
        <v>27.474674349967735</v>
      </c>
      <c r="I27" s="221">
        <v>37.230849999999997</v>
      </c>
      <c r="J27" s="222">
        <v>11.9611007010534</v>
      </c>
      <c r="K27" s="221">
        <v>26.43525</v>
      </c>
      <c r="L27" s="221">
        <v>25.981956974323388</v>
      </c>
      <c r="M27" s="221">
        <v>19.013203613620568</v>
      </c>
      <c r="N27" s="221">
        <v>20.181022577768545</v>
      </c>
      <c r="O27" s="222">
        <v>38.214085977502052</v>
      </c>
      <c r="P27" s="253">
        <v>10.222599959407347</v>
      </c>
      <c r="Q27" s="221">
        <v>27.116180726138609</v>
      </c>
      <c r="R27" s="221">
        <v>24.990631279523889</v>
      </c>
      <c r="S27" s="221">
        <v>13.887562844638765</v>
      </c>
      <c r="T27" s="222">
        <v>20.65290641784668</v>
      </c>
      <c r="U27" s="221">
        <v>17</v>
      </c>
      <c r="V27" s="224">
        <v>20.90907</v>
      </c>
      <c r="W27" s="221">
        <v>23.900414937759336</v>
      </c>
      <c r="X27" s="221">
        <v>12.083916083916083</v>
      </c>
      <c r="Y27" s="221">
        <v>31.955617198335645</v>
      </c>
      <c r="Z27" s="221">
        <v>41.877960000000002</v>
      </c>
      <c r="AA27" s="221">
        <v>19.316991843456481</v>
      </c>
      <c r="AB27" s="221">
        <v>9.5830755688861249</v>
      </c>
      <c r="AC27" s="222">
        <v>19.362315398020446</v>
      </c>
      <c r="AD27" s="221">
        <v>20.071209247329652</v>
      </c>
      <c r="AE27" s="214">
        <v>22.272187617851646</v>
      </c>
      <c r="AF27" s="225"/>
      <c r="AG27" s="221">
        <v>22.984038861901457</v>
      </c>
      <c r="AH27" s="221">
        <v>5.4987046680172682</v>
      </c>
      <c r="AI27" s="221">
        <v>5.085051</v>
      </c>
    </row>
    <row r="28" spans="1:35" s="211" customFormat="1">
      <c r="A28" s="219">
        <v>4.2</v>
      </c>
      <c r="B28" s="226" t="s">
        <v>26</v>
      </c>
      <c r="C28" s="221">
        <v>6.004169562195969</v>
      </c>
      <c r="D28" s="221">
        <v>9.4315519999999999</v>
      </c>
      <c r="E28" s="221">
        <v>6.9951422623178345</v>
      </c>
      <c r="F28" s="221">
        <v>5.6058645351740521</v>
      </c>
      <c r="G28" s="221">
        <v>7.4393849701311812</v>
      </c>
      <c r="H28" s="221">
        <v>7.861109817244885</v>
      </c>
      <c r="I28" s="221">
        <v>7.7142920000000004</v>
      </c>
      <c r="J28" s="222">
        <v>14.842220869919055</v>
      </c>
      <c r="K28" s="221">
        <v>13.528251666666668</v>
      </c>
      <c r="L28" s="221">
        <v>3.9972241498959056</v>
      </c>
      <c r="M28" s="221">
        <v>4.002779708130646</v>
      </c>
      <c r="N28" s="221">
        <v>41.910362386562298</v>
      </c>
      <c r="O28" s="222">
        <v>5.8233125546677647</v>
      </c>
      <c r="P28" s="253" t="s">
        <v>355</v>
      </c>
      <c r="Q28" s="221">
        <v>2.5151420651482241</v>
      </c>
      <c r="R28" s="221">
        <v>4.7963008260519171</v>
      </c>
      <c r="S28" s="221">
        <v>7.5751879200632546</v>
      </c>
      <c r="T28" s="222">
        <v>26.519563674926758</v>
      </c>
      <c r="U28" s="221">
        <v>6</v>
      </c>
      <c r="V28" s="224">
        <v>8.0566270000000006</v>
      </c>
      <c r="W28" s="221">
        <v>1.991701244813278</v>
      </c>
      <c r="X28" s="221">
        <v>10.573426573426573</v>
      </c>
      <c r="Y28" s="221">
        <v>4.993065187239945</v>
      </c>
      <c r="Z28" s="221">
        <v>9.2118359999999999</v>
      </c>
      <c r="AA28" s="221">
        <v>5.2832311771475275</v>
      </c>
      <c r="AB28" s="221">
        <v>2.3807577853623636</v>
      </c>
      <c r="AC28" s="222">
        <v>7.013407728764264</v>
      </c>
      <c r="AD28" s="221">
        <v>6.219167766781208</v>
      </c>
      <c r="AE28" s="214">
        <v>8.8253733863937605</v>
      </c>
      <c r="AF28" s="225"/>
      <c r="AG28" s="221">
        <v>1.9986120749479528</v>
      </c>
      <c r="AH28" s="221">
        <v>4.6092055871927444</v>
      </c>
      <c r="AI28" s="221">
        <v>5.1077050000000002</v>
      </c>
    </row>
    <row r="29" spans="1:35" s="211" customFormat="1">
      <c r="A29" s="219">
        <v>4.3</v>
      </c>
      <c r="B29" s="220" t="s">
        <v>27</v>
      </c>
      <c r="C29" s="221">
        <v>10.006949270326615</v>
      </c>
      <c r="D29" s="221">
        <v>81.770629999999997</v>
      </c>
      <c r="E29" s="221">
        <v>79.944482997918115</v>
      </c>
      <c r="F29" s="221">
        <v>53.476652016212057</v>
      </c>
      <c r="G29" s="221">
        <v>81.371521458505086</v>
      </c>
      <c r="H29" s="221">
        <v>37.624863200050292</v>
      </c>
      <c r="I29" s="221">
        <v>54.645980000000002</v>
      </c>
      <c r="J29" s="222">
        <v>55.20107323539623</v>
      </c>
      <c r="K29" s="221">
        <v>60.646949999999997</v>
      </c>
      <c r="L29" s="221">
        <v>57.959750173490633</v>
      </c>
      <c r="M29" s="221">
        <v>51.035441278665736</v>
      </c>
      <c r="N29" s="221">
        <v>48.76249563389608</v>
      </c>
      <c r="O29" s="222">
        <v>65.35720679671374</v>
      </c>
      <c r="P29" s="253">
        <v>16.912066166023951</v>
      </c>
      <c r="Q29" s="221">
        <v>44.961492971742693</v>
      </c>
      <c r="R29" s="221">
        <v>35.084831672702961</v>
      </c>
      <c r="S29" s="221">
        <v>45.685194028742366</v>
      </c>
      <c r="T29" s="222">
        <v>86.756340026855469</v>
      </c>
      <c r="U29" s="221">
        <v>69</v>
      </c>
      <c r="V29" s="224">
        <v>57.0152</v>
      </c>
      <c r="W29" s="221">
        <v>44.813278008298752</v>
      </c>
      <c r="X29" s="221">
        <v>43.804195804195807</v>
      </c>
      <c r="Y29" s="221">
        <v>61.914008321775313</v>
      </c>
      <c r="Z29" s="221">
        <v>50.793500000000002</v>
      </c>
      <c r="AA29" s="221">
        <v>31.158254639844063</v>
      </c>
      <c r="AB29" s="221">
        <v>70.855910993767836</v>
      </c>
      <c r="AC29" s="222">
        <v>47.42831765130417</v>
      </c>
      <c r="AD29" s="221">
        <v>42.822468394157433</v>
      </c>
      <c r="AE29" s="214">
        <v>53.10032338359234</v>
      </c>
      <c r="AF29" s="225"/>
      <c r="AG29" s="221">
        <v>22.984038861901457</v>
      </c>
      <c r="AH29" s="221">
        <v>73.257531310254521</v>
      </c>
      <c r="AI29" s="221">
        <v>82.146140000000003</v>
      </c>
    </row>
    <row r="30" spans="1:35" s="211" customFormat="1">
      <c r="A30" s="219">
        <v>4.4000000000000004</v>
      </c>
      <c r="B30" s="220" t="s">
        <v>28</v>
      </c>
      <c r="C30" s="221">
        <v>140.09728978457267</v>
      </c>
      <c r="D30" s="221">
        <v>108.82629667475206</v>
      </c>
      <c r="E30" s="221">
        <v>142.90076335877862</v>
      </c>
      <c r="F30" s="221">
        <v>109.37061833330586</v>
      </c>
      <c r="G30" s="221">
        <v>122.97380825958031</v>
      </c>
      <c r="H30" s="221">
        <v>122.16253682495501</v>
      </c>
      <c r="I30" s="221">
        <v>118.1499</v>
      </c>
      <c r="J30" s="222">
        <v>113.84890667281091</v>
      </c>
      <c r="K30" s="221">
        <v>118.46509999999999</v>
      </c>
      <c r="L30" s="221">
        <v>155.89174184594032</v>
      </c>
      <c r="M30" s="221">
        <v>166.11535788742182</v>
      </c>
      <c r="N30" s="221">
        <v>85.829303458930582</v>
      </c>
      <c r="O30" s="222">
        <v>103.69272210894766</v>
      </c>
      <c r="P30" s="253">
        <v>103.22465726885251</v>
      </c>
      <c r="Q30" s="221">
        <v>122.89474745609671</v>
      </c>
      <c r="R30" s="221">
        <v>123.29731679890583</v>
      </c>
      <c r="S30" s="221">
        <v>65.565542695831709</v>
      </c>
      <c r="T30" s="222">
        <v>87.698036193847656</v>
      </c>
      <c r="U30" s="221">
        <v>124</v>
      </c>
      <c r="V30" s="224">
        <v>128.6927</v>
      </c>
      <c r="W30" s="221">
        <v>134.43983402489627</v>
      </c>
      <c r="X30" s="221">
        <v>113.79020979020979</v>
      </c>
      <c r="Y30" s="221">
        <v>119.83356449375867</v>
      </c>
      <c r="Z30" s="221">
        <v>129.44040000000001</v>
      </c>
      <c r="AA30" s="221">
        <v>91.642321508539794</v>
      </c>
      <c r="AB30" s="221">
        <v>131.06276324963139</v>
      </c>
      <c r="AC30" s="222">
        <v>133.31918590437161</v>
      </c>
      <c r="AD30" s="221">
        <v>144.22819459144267</v>
      </c>
      <c r="AE30" s="214">
        <v>120.05192211379929</v>
      </c>
      <c r="AF30" s="225"/>
      <c r="AG30" s="221">
        <v>126.91186675919501</v>
      </c>
      <c r="AH30" s="221">
        <v>61.43724169710584</v>
      </c>
      <c r="AI30" s="221">
        <v>131.7347</v>
      </c>
    </row>
    <row r="31" spans="1:35" s="211" customFormat="1">
      <c r="A31" s="219">
        <v>4.5</v>
      </c>
      <c r="B31" s="220" t="s">
        <v>29</v>
      </c>
      <c r="C31" s="221">
        <v>106.07366226546213</v>
      </c>
      <c r="D31" s="221">
        <v>59.1023</v>
      </c>
      <c r="E31" s="221">
        <v>128.91047883414294</v>
      </c>
      <c r="F31" s="221">
        <v>89.481520225318235</v>
      </c>
      <c r="G31" s="221">
        <v>94.945025968846736</v>
      </c>
      <c r="H31" s="221">
        <v>114.283895452449</v>
      </c>
      <c r="I31" s="221">
        <v>113.24769999999999</v>
      </c>
      <c r="J31" s="222">
        <v>97.689345725681093</v>
      </c>
      <c r="K31" s="221">
        <v>112.07628333333334</v>
      </c>
      <c r="L31" s="221">
        <v>108.92435808466344</v>
      </c>
      <c r="M31" s="221">
        <v>38.026407227241137</v>
      </c>
      <c r="N31" s="221">
        <v>118.73247818972644</v>
      </c>
      <c r="O31" s="222">
        <v>110.17128950106543</v>
      </c>
      <c r="P31" s="253">
        <v>147.95324925733897</v>
      </c>
      <c r="Q31" s="221">
        <v>93.919563096529174</v>
      </c>
      <c r="R31" s="221">
        <v>80.672233538197347</v>
      </c>
      <c r="S31" s="221">
        <v>44.998307502954667</v>
      </c>
      <c r="T31" s="222">
        <v>73.938201904296875</v>
      </c>
      <c r="U31" s="221">
        <v>85</v>
      </c>
      <c r="V31" s="224">
        <v>153.56970000000001</v>
      </c>
      <c r="W31" s="221">
        <v>72.697095435684645</v>
      </c>
      <c r="X31" s="221">
        <v>60.41958041958042</v>
      </c>
      <c r="Y31" s="221">
        <v>91.872399445214981</v>
      </c>
      <c r="Z31" s="221">
        <v>84.725570000000005</v>
      </c>
      <c r="AA31" s="221">
        <v>159.56744131768454</v>
      </c>
      <c r="AB31" s="221">
        <v>69.100070794729888</v>
      </c>
      <c r="AC31" s="222">
        <v>98.407709832329331</v>
      </c>
      <c r="AD31" s="221">
        <v>69.95198737680046</v>
      </c>
      <c r="AE31" s="214">
        <v>95.659209097473962</v>
      </c>
      <c r="AF31" s="225"/>
      <c r="AG31" s="221">
        <v>52.963219986120748</v>
      </c>
      <c r="AH31" s="221">
        <v>109.19343947153037</v>
      </c>
      <c r="AI31" s="221">
        <v>81.824600000000004</v>
      </c>
    </row>
    <row r="32" spans="1:35" s="218" customFormat="1">
      <c r="A32" s="212">
        <v>5</v>
      </c>
      <c r="B32" s="213" t="s">
        <v>30</v>
      </c>
      <c r="C32" s="214">
        <v>20.01389854065323</v>
      </c>
      <c r="D32" s="214">
        <v>8.4071387431152047</v>
      </c>
      <c r="E32" s="214">
        <v>4.9965301873698822</v>
      </c>
      <c r="F32" s="214">
        <v>33.913959624558181</v>
      </c>
      <c r="G32" s="214">
        <v>10.351956938702461</v>
      </c>
      <c r="H32" s="214">
        <v>5</v>
      </c>
      <c r="I32" s="214">
        <v>42.547142000000001</v>
      </c>
      <c r="J32" s="215">
        <v>8.9471145244003232</v>
      </c>
      <c r="K32" s="214">
        <v>17.013493333333333</v>
      </c>
      <c r="L32" s="214">
        <v>7</v>
      </c>
      <c r="M32" s="214">
        <v>2.001389854065323</v>
      </c>
      <c r="N32" s="214">
        <v>25.717863607346597</v>
      </c>
      <c r="O32" s="215">
        <v>13.185361459159635</v>
      </c>
      <c r="P32" s="214">
        <v>47.087000000000003</v>
      </c>
      <c r="Q32" s="214">
        <v>12.808626211135893</v>
      </c>
      <c r="R32" s="214">
        <v>3.8495074068550146</v>
      </c>
      <c r="S32" s="214">
        <v>21.434043118787514</v>
      </c>
      <c r="T32" s="215">
        <v>33.391407012939453</v>
      </c>
      <c r="U32" s="214">
        <v>17</v>
      </c>
      <c r="V32" s="216">
        <v>7.2344950000000008</v>
      </c>
      <c r="W32" s="214">
        <v>50.788381742738586</v>
      </c>
      <c r="X32" s="214">
        <v>6.0419580419580416</v>
      </c>
      <c r="Y32" s="214">
        <v>5.9916782246879334</v>
      </c>
      <c r="Z32" s="214">
        <v>13.424608000000001</v>
      </c>
      <c r="AA32" s="214">
        <v>51.815404162087532</v>
      </c>
      <c r="AB32" s="214">
        <v>63.219512195594916</v>
      </c>
      <c r="AC32" s="215">
        <v>32.471894215939798</v>
      </c>
      <c r="AD32" s="214">
        <v>23.440849120968156</v>
      </c>
      <c r="AE32" s="214">
        <v>21.039114759514177</v>
      </c>
      <c r="AF32" s="217"/>
      <c r="AG32" s="214">
        <v>14.989590562109647</v>
      </c>
      <c r="AH32" s="214">
        <v>12.388402873825923</v>
      </c>
      <c r="AI32" s="214">
        <v>16.162131299999999</v>
      </c>
    </row>
    <row r="33" spans="1:36" s="211" customFormat="1">
      <c r="A33" s="219">
        <v>5.0999999999999996</v>
      </c>
      <c r="B33" s="226" t="s">
        <v>31</v>
      </c>
      <c r="C33" s="221">
        <v>13.009034051424599</v>
      </c>
      <c r="D33" s="221">
        <v>3.303075899072681</v>
      </c>
      <c r="E33" s="221" t="s">
        <v>355</v>
      </c>
      <c r="F33" s="221">
        <v>3.9343417053583352</v>
      </c>
      <c r="G33" s="221">
        <v>5.8841604402159895</v>
      </c>
      <c r="H33" s="221">
        <v>1</v>
      </c>
      <c r="I33" s="221">
        <v>1.087882</v>
      </c>
      <c r="J33" s="222">
        <v>2.661367155985686</v>
      </c>
      <c r="K33" s="221">
        <v>2.6110766666666669</v>
      </c>
      <c r="L33" s="221">
        <v>4.9965301873698822</v>
      </c>
      <c r="M33" s="221">
        <v>2.001389854065323</v>
      </c>
      <c r="N33" s="221">
        <v>5.7084696107799155</v>
      </c>
      <c r="O33" s="222">
        <v>6.9229959537887309</v>
      </c>
      <c r="P33" s="253" t="s">
        <v>355</v>
      </c>
      <c r="Q33" s="221">
        <v>11.401712125119845</v>
      </c>
      <c r="R33" s="221">
        <v>1.715576090028234</v>
      </c>
      <c r="S33" s="221">
        <v>20.300251232124332</v>
      </c>
      <c r="T33" s="222">
        <v>6.5896773338317871</v>
      </c>
      <c r="U33" s="221">
        <v>9</v>
      </c>
      <c r="V33" s="224">
        <v>2.2869280000000001</v>
      </c>
      <c r="W33" s="221">
        <v>10.954356846473029</v>
      </c>
      <c r="X33" s="221">
        <v>5.034965034965035</v>
      </c>
      <c r="Y33" s="221">
        <v>3.9944521497919556</v>
      </c>
      <c r="Z33" s="221">
        <v>4.2196870000000004</v>
      </c>
      <c r="AA33" s="221" t="s">
        <v>355</v>
      </c>
      <c r="AB33" s="221" t="s">
        <v>355</v>
      </c>
      <c r="AC33" s="222">
        <v>4.3576177197214188</v>
      </c>
      <c r="AD33" s="196">
        <v>10.231079616334513</v>
      </c>
      <c r="AE33" s="229">
        <v>5.9669427780465822</v>
      </c>
      <c r="AF33" s="201"/>
      <c r="AG33" s="196" t="s">
        <v>355</v>
      </c>
      <c r="AH33" s="221">
        <v>12.388402873825923</v>
      </c>
      <c r="AI33" s="221">
        <v>16.16132</v>
      </c>
    </row>
    <row r="34" spans="1:36" s="211" customFormat="1">
      <c r="A34" s="230">
        <v>5.2</v>
      </c>
      <c r="B34" s="231" t="s">
        <v>32</v>
      </c>
      <c r="C34" s="207">
        <v>7.0048644892286314</v>
      </c>
      <c r="D34" s="207">
        <v>5.1040628440425246</v>
      </c>
      <c r="E34" s="207">
        <v>4.9965301873698822</v>
      </c>
      <c r="F34" s="207">
        <v>29.97961791919985</v>
      </c>
      <c r="G34" s="207">
        <v>4.4677964984864715</v>
      </c>
      <c r="H34" s="207">
        <v>4</v>
      </c>
      <c r="I34" s="207">
        <v>41.45926</v>
      </c>
      <c r="J34" s="222">
        <v>6.2857473684146363</v>
      </c>
      <c r="K34" s="207">
        <v>14.402416666666666</v>
      </c>
      <c r="L34" s="221">
        <v>2</v>
      </c>
      <c r="M34" s="221" t="s">
        <v>355</v>
      </c>
      <c r="N34" s="196">
        <v>20.009393996566683</v>
      </c>
      <c r="O34" s="222">
        <v>6.262365505370906</v>
      </c>
      <c r="P34" s="279">
        <v>47.087000000000003</v>
      </c>
      <c r="Q34" s="207">
        <v>1.4069140860160476</v>
      </c>
      <c r="R34" s="207">
        <v>2.1339313168267804</v>
      </c>
      <c r="S34" s="207">
        <v>1.1337918866631831</v>
      </c>
      <c r="T34" s="222">
        <v>26.801729202270508</v>
      </c>
      <c r="U34" s="207">
        <v>9</v>
      </c>
      <c r="V34" s="233">
        <v>4.9475670000000003</v>
      </c>
      <c r="W34" s="207">
        <v>39.834024896265561</v>
      </c>
      <c r="X34" s="207">
        <v>1.0069930069930071</v>
      </c>
      <c r="Y34" s="207">
        <v>1.9972260748959778</v>
      </c>
      <c r="Z34" s="207">
        <v>9.2049210000000006</v>
      </c>
      <c r="AA34" s="196" t="s">
        <v>355</v>
      </c>
      <c r="AB34" s="221">
        <v>63.219512195594916</v>
      </c>
      <c r="AC34" s="222">
        <v>28.114276496218384</v>
      </c>
      <c r="AD34" s="207">
        <v>13.209769504633643</v>
      </c>
      <c r="AE34" s="234">
        <v>15.194988928527859</v>
      </c>
      <c r="AF34" s="210"/>
      <c r="AG34" s="207">
        <v>14.989590562109647</v>
      </c>
      <c r="AH34" s="196" t="s">
        <v>355</v>
      </c>
      <c r="AI34" s="207" t="s">
        <v>355</v>
      </c>
    </row>
    <row r="35" spans="1:36" s="218" customFormat="1">
      <c r="A35" s="212" t="s">
        <v>2</v>
      </c>
      <c r="B35" s="213" t="s">
        <v>33</v>
      </c>
      <c r="C35" s="214">
        <v>1440</v>
      </c>
      <c r="D35" s="214">
        <v>1440</v>
      </c>
      <c r="E35" s="214">
        <v>1440</v>
      </c>
      <c r="F35" s="214">
        <v>1440.066044202656</v>
      </c>
      <c r="G35" s="214">
        <v>1440</v>
      </c>
      <c r="H35" s="214">
        <v>1440.339901499912</v>
      </c>
      <c r="I35" s="214">
        <v>1439.9999088999998</v>
      </c>
      <c r="J35" s="235">
        <v>1440</v>
      </c>
      <c r="K35" s="214">
        <v>1440.0000376666665</v>
      </c>
      <c r="L35" s="235">
        <v>1439.9999999999998</v>
      </c>
      <c r="M35" s="235">
        <v>1440</v>
      </c>
      <c r="N35" s="235">
        <v>1440</v>
      </c>
      <c r="O35" s="235">
        <v>1440</v>
      </c>
      <c r="P35" s="214">
        <v>1440.1092599257634</v>
      </c>
      <c r="Q35" s="214">
        <v>1440</v>
      </c>
      <c r="R35" s="214">
        <v>1440.0000000000002</v>
      </c>
      <c r="S35" s="214">
        <v>1440</v>
      </c>
      <c r="T35" s="236">
        <v>1440</v>
      </c>
      <c r="U35" s="214">
        <v>1440</v>
      </c>
      <c r="V35" s="216">
        <v>1440.0000339999999</v>
      </c>
      <c r="W35" s="214">
        <v>1440</v>
      </c>
      <c r="X35" s="214">
        <v>1440</v>
      </c>
      <c r="Y35" s="214">
        <v>1440</v>
      </c>
      <c r="Z35" s="214">
        <v>1440.0001023999998</v>
      </c>
      <c r="AA35" s="235">
        <v>1440</v>
      </c>
      <c r="AB35" s="235">
        <v>1440</v>
      </c>
      <c r="AC35" s="235">
        <v>1439.9999999999998</v>
      </c>
      <c r="AD35" s="214">
        <v>1439.9999999999998</v>
      </c>
      <c r="AE35" s="214">
        <v>1440.0184031641072</v>
      </c>
      <c r="AF35" s="217"/>
      <c r="AG35" s="214">
        <v>1440</v>
      </c>
      <c r="AH35" s="235">
        <v>1440</v>
      </c>
      <c r="AI35" s="214">
        <v>1440.0000190000001</v>
      </c>
    </row>
    <row r="36" spans="1:36" s="211" customFormat="1">
      <c r="A36" s="237" t="s">
        <v>635</v>
      </c>
      <c r="B36" s="238"/>
      <c r="C36" s="122" t="s">
        <v>636</v>
      </c>
      <c r="D36" s="123"/>
      <c r="E36" s="122" t="s">
        <v>653</v>
      </c>
      <c r="F36" s="123"/>
      <c r="G36" s="123"/>
      <c r="H36" s="239"/>
      <c r="I36" s="123"/>
      <c r="J36" s="123"/>
      <c r="K36" s="123"/>
      <c r="L36" s="122" t="s">
        <v>652</v>
      </c>
      <c r="M36" s="122" t="s">
        <v>637</v>
      </c>
      <c r="N36" s="123"/>
      <c r="O36" s="273"/>
      <c r="P36" s="273"/>
      <c r="Q36" s="123"/>
      <c r="R36" s="123"/>
      <c r="S36" s="123"/>
      <c r="T36" s="123"/>
      <c r="U36" s="123"/>
      <c r="V36" s="123"/>
      <c r="W36" s="122" t="s">
        <v>636</v>
      </c>
      <c r="X36" s="123"/>
      <c r="Y36" s="123"/>
      <c r="Z36" s="123"/>
      <c r="AA36" s="122" t="s">
        <v>654</v>
      </c>
      <c r="AB36" s="122" t="s">
        <v>652</v>
      </c>
      <c r="AC36" s="123"/>
      <c r="AD36" s="123"/>
      <c r="AG36" s="122" t="s">
        <v>637</v>
      </c>
      <c r="AH36" s="124"/>
    </row>
    <row r="37" spans="1:36" s="211" customFormat="1" ht="146.25">
      <c r="A37" s="241"/>
      <c r="B37" s="238"/>
      <c r="C37" s="122"/>
      <c r="D37" s="123"/>
      <c r="E37" s="123"/>
      <c r="F37" s="123"/>
      <c r="G37" s="123"/>
      <c r="H37" s="239"/>
      <c r="I37" s="123"/>
      <c r="J37" s="123"/>
      <c r="K37" s="123"/>
      <c r="L37" s="122"/>
      <c r="M37" s="123"/>
      <c r="N37" s="273"/>
      <c r="O37" s="273"/>
      <c r="P37" s="310" t="s">
        <v>661</v>
      </c>
      <c r="Q37" s="243"/>
      <c r="R37" s="243"/>
      <c r="S37" s="243"/>
      <c r="T37" s="311"/>
      <c r="U37" s="243"/>
      <c r="V37" s="312"/>
      <c r="W37" s="313" t="s">
        <v>663</v>
      </c>
      <c r="X37" s="243"/>
      <c r="Y37" s="311"/>
      <c r="Z37" s="243"/>
      <c r="AA37" s="311" t="s">
        <v>639</v>
      </c>
      <c r="AB37" s="313" t="s">
        <v>662</v>
      </c>
      <c r="AC37" s="123"/>
      <c r="AE37" s="122"/>
      <c r="AF37" s="123"/>
      <c r="AG37" s="124"/>
    </row>
    <row r="38" spans="1:36" s="211" customFormat="1">
      <c r="A38" s="241"/>
      <c r="B38" s="238"/>
      <c r="C38" s="122"/>
      <c r="D38" s="123"/>
      <c r="E38" s="123"/>
      <c r="F38" s="123"/>
      <c r="G38" s="123"/>
      <c r="H38" s="239"/>
      <c r="I38" s="123"/>
      <c r="J38" s="123"/>
      <c r="K38" s="123"/>
      <c r="L38" s="122"/>
      <c r="M38" s="123"/>
      <c r="N38" s="273"/>
      <c r="O38" s="273"/>
      <c r="P38" s="273"/>
      <c r="Q38" s="123"/>
      <c r="R38" s="123"/>
      <c r="S38" s="123"/>
      <c r="T38" s="123"/>
      <c r="U38" s="123"/>
      <c r="V38" s="122"/>
      <c r="W38" s="123"/>
      <c r="X38" s="123"/>
      <c r="Y38" s="123"/>
      <c r="Z38" s="123"/>
      <c r="AA38" s="123"/>
      <c r="AB38" s="123"/>
      <c r="AC38" s="123"/>
      <c r="AE38" s="122"/>
      <c r="AF38" s="123"/>
      <c r="AG38" s="124"/>
    </row>
    <row r="39" spans="1:36" s="211" customFormat="1">
      <c r="A39" s="243" t="s">
        <v>640</v>
      </c>
      <c r="B39" s="243"/>
      <c r="C39" s="243"/>
      <c r="D39" s="243"/>
      <c r="E39" s="243"/>
      <c r="F39" s="125"/>
      <c r="G39" s="125"/>
      <c r="H39" s="244"/>
      <c r="I39" s="125"/>
      <c r="J39" s="125"/>
      <c r="K39" s="125"/>
      <c r="L39" s="125"/>
      <c r="M39" s="125"/>
      <c r="N39" s="125"/>
      <c r="O39" s="193"/>
      <c r="P39" s="125"/>
      <c r="Q39" s="125"/>
      <c r="R39" s="125"/>
      <c r="S39" s="125"/>
      <c r="T39" s="125"/>
      <c r="U39" s="125"/>
      <c r="V39" s="125"/>
      <c r="W39" s="125"/>
      <c r="X39" s="125"/>
      <c r="Y39" s="125"/>
      <c r="Z39" s="125"/>
      <c r="AA39" s="125"/>
      <c r="AB39" s="125"/>
      <c r="AC39" s="125"/>
      <c r="AE39" s="125"/>
      <c r="AF39" s="125"/>
      <c r="AG39" s="124"/>
    </row>
    <row r="40" spans="1:36" s="211" customFormat="1">
      <c r="A40" s="243" t="s">
        <v>641</v>
      </c>
      <c r="B40" s="238"/>
      <c r="C40" s="125"/>
      <c r="D40" s="125"/>
      <c r="E40" s="125"/>
      <c r="F40" s="125"/>
      <c r="G40" s="125"/>
      <c r="H40" s="244"/>
      <c r="I40" s="125"/>
      <c r="J40" s="125"/>
      <c r="K40" s="125"/>
      <c r="L40" s="125"/>
      <c r="M40" s="125"/>
      <c r="N40" s="125"/>
      <c r="O40" s="118"/>
      <c r="P40" s="125"/>
      <c r="Q40" s="125"/>
      <c r="R40" s="125"/>
      <c r="S40" s="125"/>
      <c r="T40" s="125"/>
      <c r="U40" s="125"/>
      <c r="V40" s="125"/>
      <c r="W40" s="125"/>
      <c r="X40" s="125"/>
      <c r="Y40" s="125"/>
      <c r="Z40" s="125"/>
      <c r="AA40" s="125"/>
      <c r="AB40" s="125"/>
      <c r="AC40" s="125"/>
      <c r="AE40" s="125"/>
      <c r="AF40" s="125"/>
      <c r="AG40" s="124"/>
    </row>
    <row r="41" spans="1:36" s="211" customFormat="1">
      <c r="A41" s="241"/>
      <c r="B41" s="238"/>
      <c r="C41" s="126"/>
      <c r="D41" s="126"/>
      <c r="E41" s="126"/>
      <c r="F41" s="126"/>
      <c r="G41" s="126"/>
      <c r="H41" s="244"/>
      <c r="I41" s="126"/>
      <c r="J41" s="126"/>
      <c r="K41" s="126"/>
      <c r="L41" s="126"/>
      <c r="M41" s="126"/>
      <c r="N41" s="126"/>
      <c r="O41" s="274"/>
      <c r="P41" s="126"/>
      <c r="Q41" s="126"/>
      <c r="R41" s="126"/>
      <c r="S41" s="126"/>
      <c r="T41" s="126"/>
      <c r="U41" s="126"/>
      <c r="V41" s="126"/>
      <c r="W41" s="126"/>
      <c r="X41" s="126"/>
      <c r="Y41" s="126"/>
      <c r="Z41" s="126"/>
      <c r="AA41" s="126"/>
      <c r="AB41" s="126"/>
      <c r="AC41" s="126"/>
      <c r="AE41" s="126"/>
      <c r="AF41" s="126"/>
      <c r="AG41" s="124"/>
    </row>
    <row r="42" spans="1:36" s="190" customFormat="1" ht="12.75">
      <c r="A42" s="189" t="s">
        <v>642</v>
      </c>
    </row>
    <row r="43" spans="1:36">
      <c r="A43" s="246" t="s">
        <v>643</v>
      </c>
      <c r="B43" s="247"/>
      <c r="C43" s="247"/>
      <c r="D43" s="247"/>
      <c r="E43" s="247"/>
      <c r="F43" s="247"/>
      <c r="H43" s="119"/>
      <c r="O43" s="118"/>
      <c r="P43" s="118"/>
      <c r="Q43" s="118"/>
      <c r="R43" s="118"/>
      <c r="T43" s="118"/>
      <c r="U43" s="118"/>
      <c r="V43" s="118"/>
      <c r="W43" s="118"/>
      <c r="AE43" s="247"/>
      <c r="AG43" s="118"/>
      <c r="AH43" s="129"/>
    </row>
    <row r="44" spans="1:36" s="202" customFormat="1" ht="22.5">
      <c r="A44" s="194" t="s">
        <v>644</v>
      </c>
      <c r="B44" s="195" t="s">
        <v>645</v>
      </c>
      <c r="C44" s="271" t="s">
        <v>613</v>
      </c>
      <c r="D44" s="271" t="s">
        <v>34</v>
      </c>
      <c r="E44" s="271" t="s">
        <v>614</v>
      </c>
      <c r="F44" s="271" t="s">
        <v>39</v>
      </c>
      <c r="G44" s="271" t="s">
        <v>345</v>
      </c>
      <c r="H44" s="275" t="s">
        <v>346</v>
      </c>
      <c r="I44" s="276" t="s">
        <v>40</v>
      </c>
      <c r="J44" s="271" t="s">
        <v>615</v>
      </c>
      <c r="K44" s="271" t="s">
        <v>43</v>
      </c>
      <c r="L44" s="277" t="s">
        <v>657</v>
      </c>
      <c r="M44" s="271" t="s">
        <v>616</v>
      </c>
      <c r="N44" s="271" t="s">
        <v>347</v>
      </c>
      <c r="O44" s="271" t="s">
        <v>617</v>
      </c>
      <c r="P44" s="271" t="s">
        <v>45</v>
      </c>
      <c r="Q44" s="271" t="s">
        <v>349</v>
      </c>
      <c r="R44" s="277" t="s">
        <v>53</v>
      </c>
      <c r="S44" s="271" t="s">
        <v>50</v>
      </c>
      <c r="T44" s="276" t="s">
        <v>350</v>
      </c>
      <c r="U44" s="276" t="s">
        <v>351</v>
      </c>
      <c r="V44" s="276" t="s">
        <v>618</v>
      </c>
      <c r="W44" s="276" t="s">
        <v>619</v>
      </c>
      <c r="X44" s="276" t="s">
        <v>352</v>
      </c>
      <c r="Y44" s="276" t="s">
        <v>353</v>
      </c>
      <c r="Z44" s="276" t="s">
        <v>54</v>
      </c>
      <c r="AA44" s="276" t="s">
        <v>531</v>
      </c>
      <c r="AB44" s="271" t="s">
        <v>532</v>
      </c>
      <c r="AC44" s="276" t="s">
        <v>620</v>
      </c>
      <c r="AD44" s="276" t="s">
        <v>621</v>
      </c>
      <c r="AE44" s="280" t="s">
        <v>622</v>
      </c>
      <c r="AF44" s="249"/>
      <c r="AG44" s="120" t="s">
        <v>623</v>
      </c>
      <c r="AH44" s="120" t="s">
        <v>451</v>
      </c>
      <c r="AI44" s="120" t="s">
        <v>452</v>
      </c>
      <c r="AJ44" s="121" t="s">
        <v>452</v>
      </c>
    </row>
    <row r="45" spans="1:36" s="211" customFormat="1">
      <c r="A45" s="203"/>
      <c r="B45" s="204"/>
      <c r="C45" s="272">
        <v>2006</v>
      </c>
      <c r="D45" s="272" t="s">
        <v>35</v>
      </c>
      <c r="E45" s="272">
        <v>2013</v>
      </c>
      <c r="F45" s="278">
        <v>2015</v>
      </c>
      <c r="G45" s="272">
        <v>2001</v>
      </c>
      <c r="H45" s="279" t="s">
        <v>41</v>
      </c>
      <c r="I45" s="278" t="s">
        <v>41</v>
      </c>
      <c r="J45" s="272" t="s">
        <v>41</v>
      </c>
      <c r="K45" s="272" t="s">
        <v>44</v>
      </c>
      <c r="L45" s="272">
        <v>2013</v>
      </c>
      <c r="M45" s="272" t="s">
        <v>650</v>
      </c>
      <c r="N45" s="272">
        <v>2005</v>
      </c>
      <c r="O45" s="272" t="s">
        <v>49</v>
      </c>
      <c r="P45" s="272">
        <v>2016</v>
      </c>
      <c r="Q45" s="272">
        <v>2009</v>
      </c>
      <c r="R45" s="272">
        <v>2003</v>
      </c>
      <c r="S45" s="272">
        <v>2014</v>
      </c>
      <c r="T45" s="272" t="s">
        <v>651</v>
      </c>
      <c r="U45" s="278" t="s">
        <v>41</v>
      </c>
      <c r="V45" s="272" t="s">
        <v>52</v>
      </c>
      <c r="W45" s="272">
        <v>2013</v>
      </c>
      <c r="X45" s="272">
        <v>1999</v>
      </c>
      <c r="Y45" s="272" t="s">
        <v>354</v>
      </c>
      <c r="Z45" s="278" t="s">
        <v>41</v>
      </c>
      <c r="AA45" s="278">
        <v>2010</v>
      </c>
      <c r="AB45" s="272" t="s">
        <v>55</v>
      </c>
      <c r="AC45" s="278" t="s">
        <v>58</v>
      </c>
      <c r="AD45" s="278">
        <v>2016</v>
      </c>
      <c r="AE45" s="272"/>
      <c r="AF45" s="250"/>
      <c r="AG45" s="205">
        <v>2008</v>
      </c>
      <c r="AH45" s="205">
        <v>1999</v>
      </c>
      <c r="AI45" s="205">
        <v>2000</v>
      </c>
      <c r="AJ45" s="207">
        <v>2010</v>
      </c>
    </row>
    <row r="46" spans="1:36" s="218" customFormat="1">
      <c r="A46" s="212">
        <v>1</v>
      </c>
      <c r="B46" s="213" t="s">
        <v>3</v>
      </c>
      <c r="C46" s="214">
        <v>304.05574912891984</v>
      </c>
      <c r="D46" s="214">
        <v>364.78339429570298</v>
      </c>
      <c r="E46" s="214">
        <v>221.77003484320559</v>
      </c>
      <c r="F46" s="214">
        <v>340.51253168103125</v>
      </c>
      <c r="G46" s="214">
        <v>260.06775092011873</v>
      </c>
      <c r="H46" s="214">
        <v>264.07235769238264</v>
      </c>
      <c r="I46" s="214">
        <v>248.55974399999997</v>
      </c>
      <c r="J46" s="227">
        <v>235.13206520974788</v>
      </c>
      <c r="K46" s="214">
        <v>289.53188683333337</v>
      </c>
      <c r="L46" s="214">
        <v>226</v>
      </c>
      <c r="M46" s="214">
        <v>327.22724113968036</v>
      </c>
      <c r="N46" s="214">
        <v>343.90121880589851</v>
      </c>
      <c r="O46" s="215">
        <v>220.81396676153466</v>
      </c>
      <c r="P46" s="214">
        <v>451.78385038994264</v>
      </c>
      <c r="Q46" s="214">
        <v>421.89054726368158</v>
      </c>
      <c r="R46" s="215">
        <v>376.93106909732001</v>
      </c>
      <c r="S46" s="215">
        <v>485.93117933824482</v>
      </c>
      <c r="T46" s="215">
        <v>353.97418212890625</v>
      </c>
      <c r="U46" s="214">
        <v>338</v>
      </c>
      <c r="V46" s="251">
        <v>277.38289900000001</v>
      </c>
      <c r="W46" s="214">
        <v>276.1917998610146</v>
      </c>
      <c r="X46" s="214">
        <v>372.32704402515719</v>
      </c>
      <c r="Y46" s="214">
        <v>299.83286908077991</v>
      </c>
      <c r="Z46" s="214">
        <v>236.2291275</v>
      </c>
      <c r="AA46" s="214">
        <v>321.87591078776336</v>
      </c>
      <c r="AB46" s="214">
        <v>284.18410041841003</v>
      </c>
      <c r="AC46" s="214">
        <v>308.61597517412645</v>
      </c>
      <c r="AD46" s="214">
        <v>334.844284139754</v>
      </c>
      <c r="AE46" s="214">
        <v>313.80081355416627</v>
      </c>
      <c r="AF46" s="217"/>
      <c r="AG46" s="214">
        <v>390</v>
      </c>
      <c r="AH46" s="214">
        <v>390.57108730200252</v>
      </c>
      <c r="AI46" s="214">
        <v>294.16316999999998</v>
      </c>
      <c r="AJ46" s="214">
        <v>294.16316999999998</v>
      </c>
    </row>
    <row r="47" spans="1:36" s="211" customFormat="1">
      <c r="A47" s="219">
        <v>1.1000000000000001</v>
      </c>
      <c r="B47" s="220" t="s">
        <v>4</v>
      </c>
      <c r="C47" s="221">
        <v>247.86062717770034</v>
      </c>
      <c r="D47" s="221">
        <v>303.39359999999999</v>
      </c>
      <c r="E47" s="221">
        <v>156.54355400696863</v>
      </c>
      <c r="F47" s="221">
        <v>270.13480113605004</v>
      </c>
      <c r="G47" s="221">
        <v>211.40338919194625</v>
      </c>
      <c r="H47" s="221">
        <v>210.91342237524756</v>
      </c>
      <c r="I47" s="221">
        <v>197.61779999999999</v>
      </c>
      <c r="J47" s="222">
        <v>173.53590915883964</v>
      </c>
      <c r="K47" s="221">
        <v>226.72183333333334</v>
      </c>
      <c r="L47" s="221">
        <v>157</v>
      </c>
      <c r="M47" s="221">
        <v>261.18137595552463</v>
      </c>
      <c r="N47" s="221">
        <v>279.53542760081945</v>
      </c>
      <c r="O47" s="222">
        <v>160.06779896173265</v>
      </c>
      <c r="P47" s="253">
        <v>359.68870273725594</v>
      </c>
      <c r="Q47" s="221">
        <v>281.592039800995</v>
      </c>
      <c r="R47" s="221">
        <v>323.2510203232564</v>
      </c>
      <c r="S47" s="222">
        <v>378.63586602695761</v>
      </c>
      <c r="T47" s="222">
        <v>279.11749267578125</v>
      </c>
      <c r="U47" s="221">
        <v>279</v>
      </c>
      <c r="V47" s="252">
        <v>199.16380000000001</v>
      </c>
      <c r="W47" s="221">
        <v>224.1556636553162</v>
      </c>
      <c r="X47" s="221">
        <v>299.87421383647802</v>
      </c>
      <c r="Y47" s="221">
        <v>235.65459610027855</v>
      </c>
      <c r="Z47" s="221">
        <v>180.9965</v>
      </c>
      <c r="AA47" s="221">
        <v>267.50246005104123</v>
      </c>
      <c r="AB47" s="221">
        <v>238.99581589958157</v>
      </c>
      <c r="AC47" s="221">
        <v>228.19170826711277</v>
      </c>
      <c r="AD47" s="221">
        <v>275.35069847027387</v>
      </c>
      <c r="AE47" s="214">
        <v>246.68143274080322</v>
      </c>
      <c r="AF47" s="225"/>
      <c r="AG47" s="221">
        <v>308</v>
      </c>
      <c r="AH47" s="221">
        <v>318.10182471090383</v>
      </c>
      <c r="AI47" s="221">
        <v>195.58459999999999</v>
      </c>
      <c r="AJ47" s="221">
        <v>195.58459999999999</v>
      </c>
    </row>
    <row r="48" spans="1:36" s="211" customFormat="1">
      <c r="A48" s="219">
        <v>1.2</v>
      </c>
      <c r="B48" s="220" t="s">
        <v>5</v>
      </c>
      <c r="C48" s="221">
        <v>31.10801393728223</v>
      </c>
      <c r="D48" s="221">
        <v>34.24632959570306</v>
      </c>
      <c r="E48" s="221">
        <v>25.087108013937282</v>
      </c>
      <c r="F48" s="221">
        <v>32.605672360565123</v>
      </c>
      <c r="G48" s="221">
        <v>28.714902606008341</v>
      </c>
      <c r="H48" s="221">
        <v>29.787094865433026</v>
      </c>
      <c r="I48" s="221">
        <v>21.318629999999999</v>
      </c>
      <c r="J48" s="222">
        <v>26.332791389786212</v>
      </c>
      <c r="K48" s="221">
        <v>32.576433333333334</v>
      </c>
      <c r="L48" s="221">
        <v>23</v>
      </c>
      <c r="M48" s="221">
        <v>32.022237665045168</v>
      </c>
      <c r="N48" s="221">
        <v>26.103874195075832</v>
      </c>
      <c r="O48" s="222">
        <v>26.671117992286337</v>
      </c>
      <c r="P48" s="253">
        <v>53.95109385286176</v>
      </c>
      <c r="Q48" s="221">
        <v>73.631840796019901</v>
      </c>
      <c r="R48" s="221">
        <v>42.549802441893895</v>
      </c>
      <c r="S48" s="222">
        <v>54.702497159742755</v>
      </c>
      <c r="T48" s="222">
        <v>33.689006805419922</v>
      </c>
      <c r="U48" s="221">
        <v>29.000000000000004</v>
      </c>
      <c r="V48" s="252">
        <v>35.768050000000002</v>
      </c>
      <c r="W48" s="221">
        <v>28.019457956914525</v>
      </c>
      <c r="X48" s="221">
        <v>32.20125786163522</v>
      </c>
      <c r="Y48" s="221">
        <v>28.077994428969362</v>
      </c>
      <c r="Z48" s="221">
        <v>24.225739999999998</v>
      </c>
      <c r="AA48" s="221">
        <v>20.668272558961778</v>
      </c>
      <c r="AB48" s="221" t="s">
        <v>655</v>
      </c>
      <c r="AC48" s="221">
        <v>48.832885442227642</v>
      </c>
      <c r="AD48" s="221">
        <v>25.936909855906055</v>
      </c>
      <c r="AE48" s="214">
        <v>33.364037596852178</v>
      </c>
      <c r="AF48" s="225"/>
      <c r="AG48" s="221">
        <v>56</v>
      </c>
      <c r="AH48" s="221">
        <v>44.437603494787645</v>
      </c>
      <c r="AI48" s="221">
        <v>44.359389999999998</v>
      </c>
      <c r="AJ48" s="221">
        <v>44.359389999999998</v>
      </c>
    </row>
    <row r="49" spans="1:36" s="211" customFormat="1">
      <c r="A49" s="219">
        <v>1.3</v>
      </c>
      <c r="B49" s="220" t="s">
        <v>6</v>
      </c>
      <c r="C49" s="221">
        <v>15.05226480836237</v>
      </c>
      <c r="D49" s="221">
        <v>23.146329999999999</v>
      </c>
      <c r="E49" s="221">
        <v>39.135888501742158</v>
      </c>
      <c r="F49" s="221">
        <v>21.282702843546993</v>
      </c>
      <c r="G49" s="221">
        <v>12.821433903650835</v>
      </c>
      <c r="H49" s="221">
        <v>23.371840451702059</v>
      </c>
      <c r="I49" s="221">
        <v>27.553460000000001</v>
      </c>
      <c r="J49" s="222">
        <v>23.771111254586426</v>
      </c>
      <c r="K49" s="221">
        <v>14.673765</v>
      </c>
      <c r="L49" s="221">
        <v>23</v>
      </c>
      <c r="M49" s="221">
        <v>34.023627519110491</v>
      </c>
      <c r="N49" s="221">
        <v>38.261917010003266</v>
      </c>
      <c r="O49" s="222">
        <v>13.680502188788283</v>
      </c>
      <c r="P49" s="319">
        <v>38.22</v>
      </c>
      <c r="Q49" s="221">
        <v>57.711442786069647</v>
      </c>
      <c r="R49" s="221">
        <v>7.8793261096083844</v>
      </c>
      <c r="S49" s="222">
        <v>38.6136628107215</v>
      </c>
      <c r="T49" s="222">
        <v>29.565372467041016</v>
      </c>
      <c r="U49" s="221">
        <v>21</v>
      </c>
      <c r="V49" s="252">
        <v>34.6145</v>
      </c>
      <c r="W49" s="221">
        <v>16.011118832522584</v>
      </c>
      <c r="X49" s="221">
        <v>32.20125786163522</v>
      </c>
      <c r="Y49" s="221">
        <v>21.058495821727018</v>
      </c>
      <c r="Z49" s="221">
        <v>18.474699999999999</v>
      </c>
      <c r="AA49" s="221">
        <v>9.7051781777606401</v>
      </c>
      <c r="AB49" s="318">
        <v>45.188284518828453</v>
      </c>
      <c r="AC49" s="221">
        <v>15.032787503801444</v>
      </c>
      <c r="AD49" s="221">
        <v>19.460079891888444</v>
      </c>
      <c r="AE49" s="214">
        <v>25.518251795110618</v>
      </c>
      <c r="AF49" s="225"/>
      <c r="AG49" s="221">
        <v>25.999999999999996</v>
      </c>
      <c r="AH49" s="221">
        <v>14.070235419235608</v>
      </c>
      <c r="AI49" s="221">
        <v>29.769069999999999</v>
      </c>
      <c r="AJ49" s="221">
        <v>29.769069999999999</v>
      </c>
    </row>
    <row r="50" spans="1:36" s="211" customFormat="1">
      <c r="A50" s="219">
        <v>1.4</v>
      </c>
      <c r="B50" s="226" t="s">
        <v>7</v>
      </c>
      <c r="C50" s="221">
        <v>10.034843205574912</v>
      </c>
      <c r="D50" s="221">
        <v>0.87387970000000004</v>
      </c>
      <c r="E50" s="221" t="s">
        <v>355</v>
      </c>
      <c r="F50" s="221">
        <v>14.340403196581557</v>
      </c>
      <c r="G50" s="221">
        <v>7.1280252185133541</v>
      </c>
      <c r="H50" s="253">
        <v>0</v>
      </c>
      <c r="I50" s="221" t="s">
        <v>355</v>
      </c>
      <c r="J50" s="222">
        <v>8.1801534317303215</v>
      </c>
      <c r="K50" s="221">
        <v>10.02961</v>
      </c>
      <c r="L50" s="221">
        <v>20</v>
      </c>
      <c r="M50" s="221" t="s">
        <v>355</v>
      </c>
      <c r="N50" s="221" t="s">
        <v>355</v>
      </c>
      <c r="O50" s="222">
        <v>13.105708673168623</v>
      </c>
      <c r="P50" s="319"/>
      <c r="Q50" s="221">
        <v>8.9552238805970141</v>
      </c>
      <c r="R50" s="221">
        <v>3.2509202225613829</v>
      </c>
      <c r="S50" s="222">
        <v>11.691720148840217</v>
      </c>
      <c r="T50" s="222">
        <v>11.602303504943848</v>
      </c>
      <c r="U50" s="221">
        <v>10</v>
      </c>
      <c r="V50" s="252">
        <v>3.5590579999999998</v>
      </c>
      <c r="W50" s="221">
        <v>8.005559416261292</v>
      </c>
      <c r="X50" s="221">
        <v>8.050314465408805</v>
      </c>
      <c r="Y50" s="221">
        <v>15.041782729805014</v>
      </c>
      <c r="Z50" s="221">
        <v>8.1429559999999999</v>
      </c>
      <c r="AA50" s="254" t="s">
        <v>355</v>
      </c>
      <c r="AB50" s="318"/>
      <c r="AC50" s="221">
        <v>13.670893827591474</v>
      </c>
      <c r="AD50" s="221">
        <v>11.097709938346053</v>
      </c>
      <c r="AE50" s="214">
        <v>9.3695745504725636</v>
      </c>
      <c r="AF50" s="225"/>
      <c r="AG50" s="221" t="s">
        <v>355</v>
      </c>
      <c r="AH50" s="221">
        <v>13.961423677075464</v>
      </c>
      <c r="AI50" s="221">
        <v>13.246880000000001</v>
      </c>
      <c r="AJ50" s="221">
        <v>13.246880000000001</v>
      </c>
    </row>
    <row r="51" spans="1:36" s="211" customFormat="1">
      <c r="A51" s="219">
        <v>1.5</v>
      </c>
      <c r="B51" s="226" t="s">
        <v>8</v>
      </c>
      <c r="C51" s="221" t="s">
        <v>355</v>
      </c>
      <c r="D51" s="221">
        <v>1.9094530000000001</v>
      </c>
      <c r="E51" s="221">
        <v>1.0034843205574913</v>
      </c>
      <c r="F51" s="221">
        <v>2.1489521442875734</v>
      </c>
      <c r="G51" s="221" t="s">
        <v>355</v>
      </c>
      <c r="H51" s="221" t="s">
        <v>355</v>
      </c>
      <c r="I51" s="221" t="s">
        <v>355</v>
      </c>
      <c r="J51" s="222">
        <v>2.7758911465053662</v>
      </c>
      <c r="K51" s="221">
        <v>0.58771016666666676</v>
      </c>
      <c r="L51" s="221">
        <v>3</v>
      </c>
      <c r="M51" s="221" t="s">
        <v>355</v>
      </c>
      <c r="N51" s="221" t="s">
        <v>355</v>
      </c>
      <c r="O51" s="222">
        <v>3.9708992459972743</v>
      </c>
      <c r="P51" s="253" t="s">
        <v>355</v>
      </c>
      <c r="Q51" s="221" t="s">
        <v>355</v>
      </c>
      <c r="R51" s="221" t="s">
        <v>355</v>
      </c>
      <c r="S51" s="222">
        <v>2.2874331919826911</v>
      </c>
      <c r="T51" s="222" t="s">
        <v>355</v>
      </c>
      <c r="U51" s="221" t="s">
        <v>355</v>
      </c>
      <c r="V51" s="252" t="s">
        <v>355</v>
      </c>
      <c r="W51" s="221" t="s">
        <v>355</v>
      </c>
      <c r="X51" s="221" t="s">
        <v>355</v>
      </c>
      <c r="Y51" s="221" t="s">
        <v>355</v>
      </c>
      <c r="Z51" s="221">
        <v>3.8203749999999999</v>
      </c>
      <c r="AA51" s="254" t="s">
        <v>355</v>
      </c>
      <c r="AB51" s="221" t="s">
        <v>656</v>
      </c>
      <c r="AC51" s="221">
        <v>2.1933258319729219</v>
      </c>
      <c r="AD51" s="221">
        <v>2.9988859833395223</v>
      </c>
      <c r="AE51" s="214">
        <v>2.4269463664826825</v>
      </c>
      <c r="AF51" s="225"/>
      <c r="AG51" s="221" t="s">
        <v>355</v>
      </c>
      <c r="AH51" s="221" t="s">
        <v>355</v>
      </c>
      <c r="AI51" s="221" t="s">
        <v>355</v>
      </c>
      <c r="AJ51" s="221"/>
    </row>
    <row r="52" spans="1:36" s="211" customFormat="1">
      <c r="A52" s="219">
        <v>1.6</v>
      </c>
      <c r="B52" s="226" t="s">
        <v>9</v>
      </c>
      <c r="C52" s="221" t="s">
        <v>355</v>
      </c>
      <c r="D52" s="221">
        <v>1.213802</v>
      </c>
      <c r="E52" s="221" t="s">
        <v>355</v>
      </c>
      <c r="F52" s="221" t="s">
        <v>355</v>
      </c>
      <c r="G52" s="221" t="s">
        <v>355</v>
      </c>
      <c r="H52" s="221" t="s">
        <v>355</v>
      </c>
      <c r="I52" s="221">
        <v>2.0698539999999999</v>
      </c>
      <c r="J52" s="222">
        <v>0.53620882829991046</v>
      </c>
      <c r="K52" s="221">
        <v>4.9425350000000003</v>
      </c>
      <c r="L52" s="221"/>
      <c r="M52" s="221" t="s">
        <v>355</v>
      </c>
      <c r="N52" s="221" t="s">
        <v>355</v>
      </c>
      <c r="O52" s="222">
        <v>3.3179396995615025</v>
      </c>
      <c r="P52" s="253" t="s">
        <v>355</v>
      </c>
      <c r="Q52" s="221" t="s">
        <v>355</v>
      </c>
      <c r="R52" s="221" t="s">
        <v>355</v>
      </c>
      <c r="S52" s="222" t="s">
        <v>355</v>
      </c>
      <c r="T52" s="222" t="s">
        <v>355</v>
      </c>
      <c r="U52" s="221" t="s">
        <v>355</v>
      </c>
      <c r="V52" s="252">
        <v>4.2774910000000004</v>
      </c>
      <c r="W52" s="221" t="s">
        <v>355</v>
      </c>
      <c r="X52" s="221" t="s">
        <v>355</v>
      </c>
      <c r="Y52" s="221" t="s">
        <v>355</v>
      </c>
      <c r="Z52" s="221">
        <v>0.56885649999999999</v>
      </c>
      <c r="AA52" s="254" t="s">
        <v>355</v>
      </c>
      <c r="AB52" s="221" t="s">
        <v>656</v>
      </c>
      <c r="AC52" s="221">
        <v>0.69437430142018386</v>
      </c>
      <c r="AD52" s="221">
        <v>0</v>
      </c>
      <c r="AE52" s="214">
        <v>1.9578957032535105</v>
      </c>
      <c r="AF52" s="225"/>
      <c r="AG52" s="221" t="s">
        <v>355</v>
      </c>
      <c r="AH52" s="221" t="s">
        <v>355</v>
      </c>
      <c r="AI52" s="221">
        <v>11.20323</v>
      </c>
      <c r="AJ52" s="221">
        <v>11.20323</v>
      </c>
    </row>
    <row r="53" spans="1:36" s="218" customFormat="1">
      <c r="A53" s="212">
        <v>2</v>
      </c>
      <c r="B53" s="213" t="s">
        <v>10</v>
      </c>
      <c r="C53" s="214">
        <v>171.595818815331</v>
      </c>
      <c r="D53" s="214">
        <v>135.28297602913966</v>
      </c>
      <c r="E53" s="214">
        <v>167.58188153310104</v>
      </c>
      <c r="F53" s="214">
        <v>148.13789751589471</v>
      </c>
      <c r="G53" s="214">
        <v>186.1360818597189</v>
      </c>
      <c r="H53" s="214">
        <v>160.16359010630146</v>
      </c>
      <c r="I53" s="214">
        <v>157.46491529999997</v>
      </c>
      <c r="J53" s="215">
        <v>134.93945332180451</v>
      </c>
      <c r="K53" s="214">
        <v>150.43200616666667</v>
      </c>
      <c r="L53" s="214">
        <v>109</v>
      </c>
      <c r="M53" s="214">
        <v>127.08825573314802</v>
      </c>
      <c r="N53" s="214">
        <v>129.21804240846907</v>
      </c>
      <c r="O53" s="215">
        <v>130.70904349081948</v>
      </c>
      <c r="P53" s="214">
        <v>40.767060288323016</v>
      </c>
      <c r="Q53" s="214">
        <v>44.975124378109456</v>
      </c>
      <c r="R53" s="214">
        <v>129.72689715060244</v>
      </c>
      <c r="S53" s="215">
        <v>136.69813364682878</v>
      </c>
      <c r="T53" s="215">
        <v>132.86923217773438</v>
      </c>
      <c r="U53" s="214">
        <v>141</v>
      </c>
      <c r="V53" s="251">
        <v>168.486943</v>
      </c>
      <c r="W53" s="214">
        <v>159.1104933981932</v>
      </c>
      <c r="X53" s="214">
        <v>96.268343815513632</v>
      </c>
      <c r="Y53" s="214">
        <v>166.46239554317549</v>
      </c>
      <c r="Z53" s="214">
        <v>145.90931270000002</v>
      </c>
      <c r="AA53" s="214">
        <v>153.9837004144884</v>
      </c>
      <c r="AB53" s="214">
        <v>85.355648535564853</v>
      </c>
      <c r="AC53" s="214">
        <v>140.08179519029616</v>
      </c>
      <c r="AD53" s="214">
        <v>150.22858916539673</v>
      </c>
      <c r="AE53" s="214">
        <v>135.70262970302221</v>
      </c>
      <c r="AF53" s="217"/>
      <c r="AG53" s="214">
        <v>91</v>
      </c>
      <c r="AH53" s="214">
        <v>51.767242334305003</v>
      </c>
      <c r="AI53" s="214">
        <v>102.93914110000001</v>
      </c>
      <c r="AJ53" s="214">
        <v>102.93914110000001</v>
      </c>
    </row>
    <row r="54" spans="1:36" s="211" customFormat="1">
      <c r="A54" s="219">
        <v>2.1</v>
      </c>
      <c r="B54" s="220" t="s">
        <v>11</v>
      </c>
      <c r="C54" s="221">
        <v>93.324041811846698</v>
      </c>
      <c r="D54" s="221">
        <v>78.993709067435375</v>
      </c>
      <c r="E54" s="221">
        <v>97.337979094076658</v>
      </c>
      <c r="F54" s="221">
        <v>95.42144442234121</v>
      </c>
      <c r="G54" s="221">
        <v>107.20203506672331</v>
      </c>
      <c r="H54" s="221">
        <v>89.278606567182081</v>
      </c>
      <c r="I54" s="221">
        <v>84.421080000000003</v>
      </c>
      <c r="J54" s="222">
        <v>97.356795138275317</v>
      </c>
      <c r="K54" s="221">
        <v>80.502433333333329</v>
      </c>
      <c r="L54" s="221">
        <v>55.000000000000007</v>
      </c>
      <c r="M54" s="221">
        <v>65.045170257123004</v>
      </c>
      <c r="N54" s="221">
        <v>49.226486971931848</v>
      </c>
      <c r="O54" s="222">
        <v>63.610902917254556</v>
      </c>
      <c r="P54" s="253">
        <v>14.07</v>
      </c>
      <c r="Q54" s="221">
        <v>20.8955223880597</v>
      </c>
      <c r="R54" s="221">
        <v>85.196001853114112</v>
      </c>
      <c r="S54" s="222">
        <v>90.288698480377931</v>
      </c>
      <c r="T54" s="222">
        <v>62.970001220703125</v>
      </c>
      <c r="U54" s="221">
        <v>76</v>
      </c>
      <c r="V54" s="252">
        <v>55.697040000000001</v>
      </c>
      <c r="W54" s="221">
        <v>101.07018763029882</v>
      </c>
      <c r="X54" s="221">
        <v>51.320754716981128</v>
      </c>
      <c r="Y54" s="221">
        <v>114.3175487465181</v>
      </c>
      <c r="Z54" s="221">
        <v>69.68862</v>
      </c>
      <c r="AA54" s="254">
        <v>79.356550233509282</v>
      </c>
      <c r="AB54" s="221">
        <v>27.896779303659116</v>
      </c>
      <c r="AC54" s="221">
        <v>74.632616219726501</v>
      </c>
      <c r="AD54" s="221">
        <v>75.557489580236151</v>
      </c>
      <c r="AE54" s="214">
        <v>73.41708910788239</v>
      </c>
      <c r="AF54" s="225"/>
      <c r="AG54" s="221">
        <v>48</v>
      </c>
      <c r="AH54" s="221">
        <v>18.509226598831095</v>
      </c>
      <c r="AI54" s="221">
        <v>67.873580000000004</v>
      </c>
      <c r="AJ54" s="221">
        <v>67.873580000000004</v>
      </c>
    </row>
    <row r="55" spans="1:36" s="211" customFormat="1">
      <c r="A55" s="219">
        <v>2.2000000000000002</v>
      </c>
      <c r="B55" s="220" t="s">
        <v>12</v>
      </c>
      <c r="C55" s="221">
        <v>22.076655052264808</v>
      </c>
      <c r="D55" s="221">
        <v>15.743899814134519</v>
      </c>
      <c r="E55" s="221">
        <v>19.066202090592334</v>
      </c>
      <c r="F55" s="221">
        <v>18.89530054768974</v>
      </c>
      <c r="G55" s="221">
        <v>21.77840320004351</v>
      </c>
      <c r="H55" s="221">
        <v>20.365539480266829</v>
      </c>
      <c r="I55" s="221">
        <v>23.26773</v>
      </c>
      <c r="J55" s="222">
        <v>18.310860966406551</v>
      </c>
      <c r="K55" s="221">
        <v>27.215283333333332</v>
      </c>
      <c r="L55" s="221">
        <v>17</v>
      </c>
      <c r="M55" s="221">
        <v>17.011813759555245</v>
      </c>
      <c r="N55" s="221">
        <v>16.091261372698991</v>
      </c>
      <c r="O55" s="222">
        <v>23.011154724333387</v>
      </c>
      <c r="P55" s="253">
        <v>15.244072777231832</v>
      </c>
      <c r="Q55" s="221">
        <v>5.9701492537313436</v>
      </c>
      <c r="R55" s="221">
        <v>10.527990500444041</v>
      </c>
      <c r="S55" s="222">
        <v>10.852470747696588</v>
      </c>
      <c r="T55" s="222">
        <v>21.501277923583984</v>
      </c>
      <c r="U55" s="221">
        <v>17</v>
      </c>
      <c r="V55" s="252">
        <v>15.4939</v>
      </c>
      <c r="W55" s="221">
        <v>21.014593467685888</v>
      </c>
      <c r="X55" s="221">
        <v>10.062893081761006</v>
      </c>
      <c r="Y55" s="221">
        <v>15.041782729805014</v>
      </c>
      <c r="Z55" s="221">
        <v>20.00808</v>
      </c>
      <c r="AA55" s="254">
        <v>12.78626416074534</v>
      </c>
      <c r="AB55" s="221">
        <v>12.824659767480941</v>
      </c>
      <c r="AC55" s="221">
        <v>23.27829672753461</v>
      </c>
      <c r="AD55" s="221">
        <v>18.486909897294943</v>
      </c>
      <c r="AE55" s="214">
        <v>17.497408763439815</v>
      </c>
      <c r="AF55" s="225"/>
      <c r="AG55" s="221">
        <v>15</v>
      </c>
      <c r="AH55" s="221">
        <v>13.859667335647526</v>
      </c>
      <c r="AI55" s="221">
        <v>8.005096</v>
      </c>
      <c r="AJ55" s="221">
        <v>8.005096</v>
      </c>
    </row>
    <row r="56" spans="1:36" s="211" customFormat="1">
      <c r="A56" s="219">
        <v>2.2999999999999998</v>
      </c>
      <c r="B56" s="228" t="s">
        <v>13</v>
      </c>
      <c r="C56" s="221">
        <v>27.094076655052266</v>
      </c>
      <c r="D56" s="221">
        <v>20.8920183</v>
      </c>
      <c r="E56" s="221">
        <v>15.05226480836237</v>
      </c>
      <c r="F56" s="221">
        <v>19.070873027158719</v>
      </c>
      <c r="G56" s="221">
        <v>20.433925683013356</v>
      </c>
      <c r="H56" s="221">
        <v>18</v>
      </c>
      <c r="I56" s="221">
        <v>13.5989033</v>
      </c>
      <c r="J56" s="222">
        <v>14.000000738888927</v>
      </c>
      <c r="K56" s="221">
        <v>11.580928333333333</v>
      </c>
      <c r="L56" s="221">
        <v>11</v>
      </c>
      <c r="M56" s="221">
        <v>12.008339124391938</v>
      </c>
      <c r="N56" s="221">
        <v>28.785842757192011</v>
      </c>
      <c r="O56" s="222">
        <v>17.668903160421412</v>
      </c>
      <c r="P56" s="253" t="s">
        <v>355</v>
      </c>
      <c r="Q56" s="221">
        <v>9.9502487562189046</v>
      </c>
      <c r="R56" s="221">
        <v>4</v>
      </c>
      <c r="S56" s="222">
        <v>19.748012271981736</v>
      </c>
      <c r="T56" s="222">
        <v>19.100362777709961</v>
      </c>
      <c r="U56" s="221">
        <v>16</v>
      </c>
      <c r="V56" s="252">
        <v>14</v>
      </c>
      <c r="W56" s="221">
        <v>21.014593467685895</v>
      </c>
      <c r="X56" s="221">
        <v>6.0377358490566042</v>
      </c>
      <c r="Y56" s="221">
        <v>11.030640668523677</v>
      </c>
      <c r="Z56" s="221">
        <v>25</v>
      </c>
      <c r="AA56" s="254">
        <v>17.000116800539953</v>
      </c>
      <c r="AB56" s="221">
        <v>10.491950050198856</v>
      </c>
      <c r="AC56" s="221">
        <v>17.248554664331316</v>
      </c>
      <c r="AD56" s="221">
        <v>19.556009891355497</v>
      </c>
      <c r="AE56" s="214">
        <v>16.272751892052469</v>
      </c>
      <c r="AF56" s="225"/>
      <c r="AG56" s="221">
        <v>12.999999999999998</v>
      </c>
      <c r="AH56" s="221">
        <v>7.9013663631013484</v>
      </c>
      <c r="AI56" s="221">
        <v>3</v>
      </c>
      <c r="AJ56" s="221">
        <v>3</v>
      </c>
    </row>
    <row r="57" spans="1:36" s="211" customFormat="1">
      <c r="A57" s="219" t="s">
        <v>0</v>
      </c>
      <c r="B57" s="228" t="s">
        <v>14</v>
      </c>
      <c r="C57" s="221" t="s">
        <v>355</v>
      </c>
      <c r="D57" s="221">
        <v>20.392510000000001</v>
      </c>
      <c r="E57" s="221">
        <v>15</v>
      </c>
      <c r="F57" s="221">
        <v>18.081175015461927</v>
      </c>
      <c r="G57" s="221" t="s">
        <v>355</v>
      </c>
      <c r="H57" s="221">
        <v>18.006894549481355</v>
      </c>
      <c r="I57" s="221">
        <v>13.1937</v>
      </c>
      <c r="J57" s="222">
        <v>12.645040667377147</v>
      </c>
      <c r="K57" s="221">
        <v>10.675701666666667</v>
      </c>
      <c r="L57" s="221">
        <v>10</v>
      </c>
      <c r="M57" s="221">
        <v>12</v>
      </c>
      <c r="N57" s="221" t="s">
        <v>355</v>
      </c>
      <c r="O57" s="222">
        <v>16.291313099331006</v>
      </c>
      <c r="P57" s="253">
        <v>6.9962504651140609</v>
      </c>
      <c r="Q57" s="221" t="s">
        <v>355</v>
      </c>
      <c r="R57" s="221">
        <v>4</v>
      </c>
      <c r="S57" s="222">
        <v>15.347392812654729</v>
      </c>
      <c r="T57" s="222">
        <v>17.290401458740234</v>
      </c>
      <c r="U57" s="221">
        <v>16</v>
      </c>
      <c r="V57" s="252">
        <v>13.59421</v>
      </c>
      <c r="W57" s="221">
        <v>20.01389854065323</v>
      </c>
      <c r="X57" s="221" t="s">
        <v>355</v>
      </c>
      <c r="Y57" s="221">
        <v>11</v>
      </c>
      <c r="Z57" s="221">
        <v>23.07497</v>
      </c>
      <c r="AA57" s="254">
        <v>12.842881535886301</v>
      </c>
      <c r="AB57" s="221">
        <v>8.7852875053393173</v>
      </c>
      <c r="AC57" s="221">
        <v>14.506590846695989</v>
      </c>
      <c r="AD57" s="221">
        <v>18.200599898885553</v>
      </c>
      <c r="AE57" s="214">
        <v>14.258209480969025</v>
      </c>
      <c r="AF57" s="225"/>
      <c r="AG57" s="221" t="s">
        <v>355</v>
      </c>
      <c r="AH57" s="221" t="s">
        <v>355</v>
      </c>
      <c r="AI57" s="221">
        <v>2.7896909999999999</v>
      </c>
      <c r="AJ57" s="221">
        <v>2.7896909999999999</v>
      </c>
    </row>
    <row r="58" spans="1:36" s="211" customFormat="1">
      <c r="A58" s="219" t="s">
        <v>1</v>
      </c>
      <c r="B58" s="228" t="s">
        <v>15</v>
      </c>
      <c r="C58" s="221" t="s">
        <v>355</v>
      </c>
      <c r="D58" s="221">
        <v>1</v>
      </c>
      <c r="E58" s="221" t="s">
        <v>355</v>
      </c>
      <c r="F58" s="221">
        <v>0.63335282717639096</v>
      </c>
      <c r="G58" s="221" t="s">
        <v>355</v>
      </c>
      <c r="H58" s="221" t="s">
        <v>355</v>
      </c>
      <c r="I58" s="221">
        <v>1</v>
      </c>
      <c r="J58" s="222">
        <v>0.88496164670630917</v>
      </c>
      <c r="K58" s="221">
        <v>0.90522666666666673</v>
      </c>
      <c r="L58" s="221">
        <v>1</v>
      </c>
      <c r="M58" s="221" t="s">
        <v>355</v>
      </c>
      <c r="N58" s="221" t="s">
        <v>355</v>
      </c>
      <c r="O58" s="222">
        <v>1.377584053633097</v>
      </c>
      <c r="P58" s="319">
        <v>1.46</v>
      </c>
      <c r="Q58" s="221" t="s">
        <v>355</v>
      </c>
      <c r="R58" s="221" t="s">
        <v>355</v>
      </c>
      <c r="S58" s="222">
        <v>4.40061945932701</v>
      </c>
      <c r="T58" s="222">
        <v>1.8099621534347534</v>
      </c>
      <c r="U58" s="221" t="s">
        <v>355</v>
      </c>
      <c r="V58" s="252">
        <v>0</v>
      </c>
      <c r="W58" s="221">
        <v>1.0006949270326615</v>
      </c>
      <c r="X58" s="221" t="s">
        <v>355</v>
      </c>
      <c r="Y58" s="221" t="s">
        <v>355</v>
      </c>
      <c r="Z58" s="221">
        <v>2.0755780000000001</v>
      </c>
      <c r="AA58" s="221">
        <v>4.1572352646536519</v>
      </c>
      <c r="AB58" s="221">
        <v>1.7066625448595354</v>
      </c>
      <c r="AC58" s="221">
        <v>3.0027200245688896</v>
      </c>
      <c r="AD58" s="221">
        <v>1.333446992591961</v>
      </c>
      <c r="AE58" s="214">
        <v>1.6322379153324074</v>
      </c>
      <c r="AF58" s="225"/>
      <c r="AG58" s="221" t="s">
        <v>355</v>
      </c>
      <c r="AH58" s="221" t="s">
        <v>355</v>
      </c>
      <c r="AI58" s="221">
        <v>0.36404039999999999</v>
      </c>
      <c r="AJ58" s="221">
        <v>0.36404039999999999</v>
      </c>
    </row>
    <row r="59" spans="1:36" s="211" customFormat="1">
      <c r="A59" s="219">
        <v>2.4</v>
      </c>
      <c r="B59" s="228" t="s">
        <v>16</v>
      </c>
      <c r="C59" s="221" t="s">
        <v>355</v>
      </c>
      <c r="D59" s="221">
        <v>0.36607099999999998</v>
      </c>
      <c r="E59" s="221" t="s">
        <v>355</v>
      </c>
      <c r="F59" s="221">
        <v>3.3141824862469709</v>
      </c>
      <c r="G59" s="221">
        <v>11.300430963827949</v>
      </c>
      <c r="H59" s="221">
        <v>11.396261291035106</v>
      </c>
      <c r="I59" s="221">
        <v>1.512416</v>
      </c>
      <c r="J59" s="222">
        <v>0.77073494067767756</v>
      </c>
      <c r="K59" s="221">
        <v>5.8241883333333337</v>
      </c>
      <c r="L59" s="221">
        <v>6</v>
      </c>
      <c r="M59" s="221" t="s">
        <v>355</v>
      </c>
      <c r="N59" s="221" t="s">
        <v>355</v>
      </c>
      <c r="O59" s="222">
        <v>4.9158512550866167</v>
      </c>
      <c r="P59" s="319"/>
      <c r="Q59" s="221">
        <v>0</v>
      </c>
      <c r="R59" s="221">
        <v>11.529798256433581</v>
      </c>
      <c r="S59" s="222">
        <v>6.8089048648521979</v>
      </c>
      <c r="T59" s="222" t="s">
        <v>355</v>
      </c>
      <c r="U59" s="221">
        <v>6</v>
      </c>
      <c r="V59" s="252">
        <v>0</v>
      </c>
      <c r="W59" s="221">
        <v>8.005559416261292</v>
      </c>
      <c r="X59" s="221">
        <v>4.0251572327044025</v>
      </c>
      <c r="Y59" s="221">
        <v>9.0250696378830089</v>
      </c>
      <c r="Z59" s="221">
        <v>3.4142739999999998</v>
      </c>
      <c r="AA59" s="254" t="s">
        <v>355</v>
      </c>
      <c r="AB59" s="318">
        <v>34.14225941422594</v>
      </c>
      <c r="AC59" s="221">
        <v>5.0600436584690121</v>
      </c>
      <c r="AD59" s="221">
        <v>2.1836929878683717</v>
      </c>
      <c r="AE59" s="214">
        <v>6.4568997970907356</v>
      </c>
      <c r="AF59" s="225"/>
      <c r="AG59" s="221">
        <v>2</v>
      </c>
      <c r="AH59" s="221">
        <v>1.1277350523132343</v>
      </c>
      <c r="AI59" s="221">
        <v>0.2846341</v>
      </c>
      <c r="AJ59" s="221">
        <v>0.2846341</v>
      </c>
    </row>
    <row r="60" spans="1:36" s="211" customFormat="1">
      <c r="A60" s="219">
        <v>2.5</v>
      </c>
      <c r="B60" s="228" t="s">
        <v>17</v>
      </c>
      <c r="C60" s="221">
        <v>4.013937282229965</v>
      </c>
      <c r="D60" s="221">
        <v>4.653314</v>
      </c>
      <c r="E60" s="221">
        <v>7.024390243902439</v>
      </c>
      <c r="F60" s="221">
        <v>3</v>
      </c>
      <c r="G60" s="221">
        <v>3.8569453176860868</v>
      </c>
      <c r="H60" s="221">
        <v>0</v>
      </c>
      <c r="I60" s="221">
        <v>4.1478060000000001</v>
      </c>
      <c r="J60" s="222" t="s">
        <v>355</v>
      </c>
      <c r="K60" s="221">
        <v>6.8530199999999999</v>
      </c>
      <c r="L60" s="221">
        <v>0</v>
      </c>
      <c r="M60" s="221">
        <v>1.0006949270326615</v>
      </c>
      <c r="N60" s="221">
        <v>9.0105771115704165</v>
      </c>
      <c r="O60" s="222">
        <v>2.9358864406139076</v>
      </c>
      <c r="P60" s="253">
        <v>2.9967370459771208</v>
      </c>
      <c r="Q60" s="221">
        <v>0.19900497512437809</v>
      </c>
      <c r="R60" s="221">
        <v>0</v>
      </c>
      <c r="S60" s="222">
        <v>2.5952707459603741</v>
      </c>
      <c r="T60" s="222">
        <v>18.900226593017578</v>
      </c>
      <c r="U60" s="221">
        <v>4</v>
      </c>
      <c r="V60" s="252">
        <v>6.3362129999999999</v>
      </c>
      <c r="W60" s="221">
        <v>8.005559416261292</v>
      </c>
      <c r="X60" s="221">
        <v>1.0062893081761006</v>
      </c>
      <c r="Y60" s="221">
        <v>1.0027855153203342</v>
      </c>
      <c r="Z60" s="221">
        <v>0.96965970000000001</v>
      </c>
      <c r="AA60" s="254" t="s">
        <v>355</v>
      </c>
      <c r="AB60" s="318"/>
      <c r="AC60" s="221">
        <v>2</v>
      </c>
      <c r="AD60" s="221">
        <v>5.0075459721802993</v>
      </c>
      <c r="AE60" s="214">
        <v>3.9806345438021187</v>
      </c>
      <c r="AF60" s="225"/>
      <c r="AG60" s="221">
        <v>1</v>
      </c>
      <c r="AH60" s="221">
        <v>0.3371897447117545</v>
      </c>
      <c r="AI60" s="221">
        <v>1.568346</v>
      </c>
      <c r="AJ60" s="221">
        <v>1.568346</v>
      </c>
    </row>
    <row r="61" spans="1:36" s="211" customFormat="1">
      <c r="A61" s="219">
        <v>2.6</v>
      </c>
      <c r="B61" s="226" t="s">
        <v>18</v>
      </c>
      <c r="C61" s="221">
        <v>25.087108013937282</v>
      </c>
      <c r="D61" s="221">
        <v>12.911739847569738</v>
      </c>
      <c r="E61" s="221">
        <v>29.101045296167246</v>
      </c>
      <c r="F61" s="221">
        <v>8.7940583321088823</v>
      </c>
      <c r="G61" s="221">
        <v>21.56434162842465</v>
      </c>
      <c r="H61" s="221">
        <v>21.116288218336067</v>
      </c>
      <c r="I61" s="221">
        <v>19.961600000000001</v>
      </c>
      <c r="J61" s="222">
        <v>4.084303215560448</v>
      </c>
      <c r="K61" s="221">
        <v>16.95185</v>
      </c>
      <c r="L61" s="221">
        <v>20</v>
      </c>
      <c r="M61" s="221">
        <v>32.022237665045168</v>
      </c>
      <c r="N61" s="221">
        <v>26.103874195075832</v>
      </c>
      <c r="O61" s="222">
        <v>18.147647446049795</v>
      </c>
      <c r="P61" s="253" t="s">
        <v>46</v>
      </c>
      <c r="Q61" s="221">
        <v>7.9601990049751246</v>
      </c>
      <c r="R61" s="221">
        <v>18.305514203193773</v>
      </c>
      <c r="S61" s="222">
        <v>6.4047765359599156</v>
      </c>
      <c r="T61" s="222">
        <v>10.397368431091309</v>
      </c>
      <c r="U61" s="221">
        <v>22</v>
      </c>
      <c r="V61" s="252">
        <v>22.821269999999998</v>
      </c>
      <c r="W61" s="221" t="s">
        <v>46</v>
      </c>
      <c r="X61" s="221">
        <v>23.815513626834385</v>
      </c>
      <c r="Y61" s="221">
        <v>16.044568245125348</v>
      </c>
      <c r="Z61" s="221">
        <v>19.32338</v>
      </c>
      <c r="AA61" s="254">
        <v>16.396301825039043</v>
      </c>
      <c r="AB61" s="221" t="s">
        <v>46</v>
      </c>
      <c r="AC61" s="221">
        <v>17.945826290303206</v>
      </c>
      <c r="AD61" s="221">
        <v>25.254419859697666</v>
      </c>
      <c r="AE61" s="214">
        <v>18.500609275219794</v>
      </c>
      <c r="AF61" s="225"/>
      <c r="AG61" s="221">
        <v>12</v>
      </c>
      <c r="AH61" s="221">
        <v>10.032057239700046</v>
      </c>
      <c r="AI61" s="221">
        <v>8.1673650000000002</v>
      </c>
      <c r="AJ61" s="221">
        <v>8.1673650000000002</v>
      </c>
    </row>
    <row r="62" spans="1:36" s="211" customFormat="1">
      <c r="A62" s="219">
        <v>2.7</v>
      </c>
      <c r="B62" s="226" t="s">
        <v>19</v>
      </c>
      <c r="C62" s="221" t="s">
        <v>355</v>
      </c>
      <c r="D62" s="221">
        <v>1.722224</v>
      </c>
      <c r="E62" s="221" t="s">
        <v>355</v>
      </c>
      <c r="F62" s="221" t="s">
        <v>355</v>
      </c>
      <c r="G62" s="221" t="s">
        <v>355</v>
      </c>
      <c r="H62" s="221" t="s">
        <v>355</v>
      </c>
      <c r="I62" s="221">
        <v>10.55538</v>
      </c>
      <c r="J62" s="222">
        <v>0.88675674680105054</v>
      </c>
      <c r="K62" s="221">
        <v>1.5043028333333335</v>
      </c>
      <c r="L62" s="221" t="s">
        <v>355</v>
      </c>
      <c r="M62" s="221" t="s">
        <v>355</v>
      </c>
      <c r="N62" s="221" t="s">
        <v>355</v>
      </c>
      <c r="O62" s="222">
        <v>0.41869754705981099</v>
      </c>
      <c r="P62" s="253" t="s">
        <v>355</v>
      </c>
      <c r="Q62" s="221" t="s">
        <v>355</v>
      </c>
      <c r="R62" s="221" t="s">
        <v>355</v>
      </c>
      <c r="S62" s="222" t="s">
        <v>355</v>
      </c>
      <c r="T62" s="222" t="s">
        <v>355</v>
      </c>
      <c r="U62" s="221" t="s">
        <v>355</v>
      </c>
      <c r="V62" s="252">
        <v>54.544310000000003</v>
      </c>
      <c r="W62" s="221" t="s">
        <v>355</v>
      </c>
      <c r="X62" s="221" t="s">
        <v>355</v>
      </c>
      <c r="Y62" s="221" t="s">
        <v>355</v>
      </c>
      <c r="Z62" s="221">
        <v>7.5052989999999999</v>
      </c>
      <c r="AA62" s="254">
        <v>4.444467394654656</v>
      </c>
      <c r="AB62" s="221" t="s">
        <v>355</v>
      </c>
      <c r="AC62" s="221" t="s">
        <v>355</v>
      </c>
      <c r="AD62" s="221">
        <v>4.1825209767637723</v>
      </c>
      <c r="AE62" s="214">
        <v>9.5293287220680671</v>
      </c>
      <c r="AF62" s="225"/>
      <c r="AG62" s="221" t="s">
        <v>355</v>
      </c>
      <c r="AH62" s="221" t="s">
        <v>355</v>
      </c>
      <c r="AI62" s="221">
        <v>14.04012</v>
      </c>
      <c r="AJ62" s="221">
        <v>14.04012</v>
      </c>
    </row>
    <row r="63" spans="1:36" s="218" customFormat="1">
      <c r="A63" s="212">
        <v>3</v>
      </c>
      <c r="B63" s="213" t="s">
        <v>20</v>
      </c>
      <c r="C63" s="214">
        <v>649.25435540069691</v>
      </c>
      <c r="D63" s="214">
        <v>623.62311909370703</v>
      </c>
      <c r="E63" s="214">
        <v>651.2613240418118</v>
      </c>
      <c r="F63" s="214">
        <v>621.77664093081808</v>
      </c>
      <c r="G63" s="214">
        <v>643.03950391638352</v>
      </c>
      <c r="H63" s="214">
        <v>663.61153653643885</v>
      </c>
      <c r="I63" s="214">
        <v>630.11623999999995</v>
      </c>
      <c r="J63" s="215">
        <v>742.955399211535</v>
      </c>
      <c r="K63" s="214">
        <v>637.57751666666661</v>
      </c>
      <c r="L63" s="214">
        <v>707</v>
      </c>
      <c r="M63" s="214">
        <v>681.47324530924254</v>
      </c>
      <c r="N63" s="214">
        <v>602.4523036224374</v>
      </c>
      <c r="O63" s="215">
        <v>710.31841844134397</v>
      </c>
      <c r="P63" s="214">
        <v>613.23280652209155</v>
      </c>
      <c r="Q63" s="214">
        <v>650.74626865671644</v>
      </c>
      <c r="R63" s="214">
        <v>639.6029005427647</v>
      </c>
      <c r="S63" s="215">
        <v>604.75021945304707</v>
      </c>
      <c r="T63" s="215">
        <v>618.9908447265625</v>
      </c>
      <c r="U63" s="214">
        <v>639</v>
      </c>
      <c r="V63" s="251">
        <v>614.54814999999996</v>
      </c>
      <c r="W63" s="214">
        <v>657.45656706045872</v>
      </c>
      <c r="X63" s="214">
        <v>677.23270440251588</v>
      </c>
      <c r="Y63" s="214">
        <v>631.75487465181061</v>
      </c>
      <c r="Z63" s="214">
        <v>696.87999000000002</v>
      </c>
      <c r="AA63" s="214">
        <v>573.23506961559121</v>
      </c>
      <c r="AB63" s="214">
        <v>692.88702928870293</v>
      </c>
      <c r="AC63" s="214">
        <v>634.91689171502401</v>
      </c>
      <c r="AD63" s="214">
        <v>629.96248650020846</v>
      </c>
      <c r="AE63" s="214">
        <v>647.84487165380619</v>
      </c>
      <c r="AF63" s="217"/>
      <c r="AG63" s="214">
        <v>696</v>
      </c>
      <c r="AH63" s="214">
        <v>702.77192738969404</v>
      </c>
      <c r="AI63" s="214">
        <v>695.37227000000007</v>
      </c>
      <c r="AJ63" s="214">
        <v>695.37227000000007</v>
      </c>
    </row>
    <row r="64" spans="1:36" s="211" customFormat="1">
      <c r="A64" s="219">
        <v>3.1</v>
      </c>
      <c r="B64" s="220" t="s">
        <v>21</v>
      </c>
      <c r="C64" s="221">
        <v>512.78048780487813</v>
      </c>
      <c r="D64" s="221">
        <v>495.9803</v>
      </c>
      <c r="E64" s="221">
        <v>511.77700348432057</v>
      </c>
      <c r="F64" s="221">
        <v>514.18807557412583</v>
      </c>
      <c r="G64" s="221">
        <v>479.38033730943374</v>
      </c>
      <c r="H64" s="221">
        <v>531.83143642421703</v>
      </c>
      <c r="I64" s="221">
        <v>504.94099999999997</v>
      </c>
      <c r="J64" s="222">
        <v>509.22062687553313</v>
      </c>
      <c r="K64" s="221">
        <v>493.93616666666662</v>
      </c>
      <c r="L64" s="221">
        <v>516</v>
      </c>
      <c r="M64" s="221" t="s">
        <v>355</v>
      </c>
      <c r="N64" s="221">
        <v>487.84782687751243</v>
      </c>
      <c r="O64" s="222">
        <v>514.30252558286327</v>
      </c>
      <c r="P64" s="253">
        <v>448.43908675450558</v>
      </c>
      <c r="Q64" s="221">
        <v>460.69651741293535</v>
      </c>
      <c r="R64" s="221">
        <v>510.13636529996893</v>
      </c>
      <c r="S64" s="222">
        <v>478.94077292567135</v>
      </c>
      <c r="T64" s="222">
        <v>497.79434204101563</v>
      </c>
      <c r="U64" s="221">
        <v>522</v>
      </c>
      <c r="V64" s="252">
        <v>484.24709999999999</v>
      </c>
      <c r="W64" s="221">
        <v>510.35441278665735</v>
      </c>
      <c r="X64" s="221">
        <v>503.1446540880504</v>
      </c>
      <c r="Y64" s="221">
        <v>501.39275766016715</v>
      </c>
      <c r="Z64" s="221">
        <v>520.09050000000002</v>
      </c>
      <c r="AA64" s="221">
        <v>503.11680437537524</v>
      </c>
      <c r="AB64" s="221">
        <v>526.19246861924682</v>
      </c>
      <c r="AC64" s="221">
        <v>504.45306059154154</v>
      </c>
      <c r="AD64" s="221">
        <v>518.61169711882383</v>
      </c>
      <c r="AE64" s="214">
        <v>502.28875282494482</v>
      </c>
      <c r="AF64" s="225"/>
      <c r="AG64" s="221">
        <v>540</v>
      </c>
      <c r="AH64" s="221">
        <v>534.40405226534028</v>
      </c>
      <c r="AI64" s="221">
        <v>549.07380000000001</v>
      </c>
      <c r="AJ64" s="221">
        <v>549.07380000000001</v>
      </c>
    </row>
    <row r="65" spans="1:36" s="211" customFormat="1">
      <c r="A65" s="219">
        <v>3.2</v>
      </c>
      <c r="B65" s="226" t="s">
        <v>22</v>
      </c>
      <c r="C65" s="221">
        <v>87.303135888501743</v>
      </c>
      <c r="D65" s="221">
        <v>76.768339093707112</v>
      </c>
      <c r="E65" s="221">
        <v>90.313588850174213</v>
      </c>
      <c r="F65" s="221">
        <v>64.984300959091129</v>
      </c>
      <c r="G65" s="221">
        <v>117.86029136553374</v>
      </c>
      <c r="H65" s="221">
        <v>82.037157303173643</v>
      </c>
      <c r="I65" s="221">
        <v>80.249719999999996</v>
      </c>
      <c r="J65" s="222">
        <v>134.30880708852035</v>
      </c>
      <c r="K65" s="221">
        <v>93.405799999999999</v>
      </c>
      <c r="L65" s="221">
        <v>138</v>
      </c>
      <c r="M65" s="221" t="s">
        <v>355</v>
      </c>
      <c r="N65" s="221">
        <v>77.659212587492817</v>
      </c>
      <c r="O65" s="222">
        <v>128.97600339449372</v>
      </c>
      <c r="P65" s="253">
        <v>91.145325484434181</v>
      </c>
      <c r="Q65" s="221">
        <v>107.46268656716417</v>
      </c>
      <c r="R65" s="221">
        <v>92.98884096220543</v>
      </c>
      <c r="S65" s="222">
        <v>74.611335946040711</v>
      </c>
      <c r="T65" s="222">
        <v>61.267436981201172</v>
      </c>
      <c r="U65" s="221">
        <v>79</v>
      </c>
      <c r="V65" s="252">
        <v>81.037210000000002</v>
      </c>
      <c r="W65" s="221">
        <v>93.06462821403754</v>
      </c>
      <c r="X65" s="221">
        <v>115.72327044025157</v>
      </c>
      <c r="Y65" s="221">
        <v>89.247910863509745</v>
      </c>
      <c r="Z65" s="221">
        <v>128.4768</v>
      </c>
      <c r="AA65" s="221">
        <v>69.82389779686261</v>
      </c>
      <c r="AB65" s="318">
        <v>166.69456066945605</v>
      </c>
      <c r="AC65" s="221">
        <v>80.010597883463603</v>
      </c>
      <c r="AD65" s="221">
        <v>62.616839652128661</v>
      </c>
      <c r="AE65" s="214">
        <v>95.001396221905338</v>
      </c>
      <c r="AF65" s="225"/>
      <c r="AG65" s="221">
        <v>103.99999999999999</v>
      </c>
      <c r="AH65" s="221">
        <v>87.240301029293789</v>
      </c>
      <c r="AI65" s="221">
        <v>76.461849999999998</v>
      </c>
      <c r="AJ65" s="221">
        <v>76.461849999999998</v>
      </c>
    </row>
    <row r="66" spans="1:36" s="211" customFormat="1" ht="22.5">
      <c r="A66" s="219">
        <v>3.3</v>
      </c>
      <c r="B66" s="226" t="s">
        <v>23</v>
      </c>
      <c r="C66" s="221">
        <v>49.170731707317074</v>
      </c>
      <c r="D66" s="221">
        <v>50.874479999999998</v>
      </c>
      <c r="E66" s="221">
        <v>49.170731707317074</v>
      </c>
      <c r="F66" s="221">
        <v>42.604264397601106</v>
      </c>
      <c r="G66" s="221">
        <v>45.798875241416063</v>
      </c>
      <c r="H66" s="221">
        <v>49.742942809048152</v>
      </c>
      <c r="I66" s="221">
        <v>44.925519999999999</v>
      </c>
      <c r="J66" s="222">
        <v>99.4259652474815</v>
      </c>
      <c r="K66" s="221">
        <v>50.235549999999996</v>
      </c>
      <c r="L66" s="221">
        <v>53</v>
      </c>
      <c r="M66" s="221" t="s">
        <v>355</v>
      </c>
      <c r="N66" s="221">
        <v>36.945264157432113</v>
      </c>
      <c r="O66" s="222">
        <v>67.039889463986938</v>
      </c>
      <c r="P66" s="253">
        <v>73.648394283151902</v>
      </c>
      <c r="Q66" s="221">
        <v>82.587064676616905</v>
      </c>
      <c r="R66" s="221">
        <v>36.477694280590377</v>
      </c>
      <c r="S66" s="222">
        <v>51.198110581334944</v>
      </c>
      <c r="T66" s="222">
        <v>59.929088592529297</v>
      </c>
      <c r="U66" s="221">
        <v>37</v>
      </c>
      <c r="V66" s="252">
        <v>49.263840000000002</v>
      </c>
      <c r="W66" s="221">
        <v>54.037526059763721</v>
      </c>
      <c r="X66" s="221">
        <v>58.364779874213951</v>
      </c>
      <c r="Y66" s="221">
        <v>41.114206128133702</v>
      </c>
      <c r="Z66" s="221">
        <v>48.312690000000003</v>
      </c>
      <c r="AA66" s="221">
        <v>3</v>
      </c>
      <c r="AB66" s="318"/>
      <c r="AC66" s="221">
        <v>50.45323324001901</v>
      </c>
      <c r="AD66" s="221">
        <v>48.733949729255826</v>
      </c>
      <c r="AE66" s="214">
        <v>51.271338160661912</v>
      </c>
      <c r="AF66" s="225"/>
      <c r="AG66" s="221">
        <v>51.999999999999993</v>
      </c>
      <c r="AH66" s="221">
        <v>81.127574095059899</v>
      </c>
      <c r="AI66" s="221">
        <v>69.836619999999996</v>
      </c>
      <c r="AJ66" s="221">
        <v>69.836619999999996</v>
      </c>
    </row>
    <row r="67" spans="1:36" s="218" customFormat="1">
      <c r="A67" s="212">
        <v>4</v>
      </c>
      <c r="B67" s="213" t="s">
        <v>24</v>
      </c>
      <c r="C67" s="214">
        <v>297.03135888501743</v>
      </c>
      <c r="D67" s="214">
        <v>308.09049550117868</v>
      </c>
      <c r="E67" s="214">
        <v>394.36933797909404</v>
      </c>
      <c r="F67" s="214">
        <v>297.80487032964669</v>
      </c>
      <c r="G67" s="214">
        <v>339.54260568160714</v>
      </c>
      <c r="H67" s="214">
        <v>345.31406194829515</v>
      </c>
      <c r="I67" s="214">
        <v>358.73950300000001</v>
      </c>
      <c r="J67" s="215">
        <v>319.1308068430148</v>
      </c>
      <c r="K67" s="214">
        <v>346.2537733333333</v>
      </c>
      <c r="L67" s="214">
        <v>392.99999999999994</v>
      </c>
      <c r="M67" s="214">
        <v>303.21056289089648</v>
      </c>
      <c r="N67" s="214">
        <v>341.04241024439636</v>
      </c>
      <c r="O67" s="215">
        <v>366.0957532175384</v>
      </c>
      <c r="P67" s="214">
        <v>291.82288456584581</v>
      </c>
      <c r="Q67" s="214">
        <v>314.42786069651743</v>
      </c>
      <c r="R67" s="214">
        <v>290.47875347106975</v>
      </c>
      <c r="S67" s="215">
        <v>193.03985443277114</v>
      </c>
      <c r="T67" s="215">
        <v>300.69302368164063</v>
      </c>
      <c r="U67" s="214">
        <v>306</v>
      </c>
      <c r="V67" s="251">
        <v>370.33888899999999</v>
      </c>
      <c r="W67" s="214">
        <v>301.20917303683115</v>
      </c>
      <c r="X67" s="214">
        <v>289.14046121593293</v>
      </c>
      <c r="Y67" s="214">
        <v>336.93593314763228</v>
      </c>
      <c r="Z67" s="214">
        <v>347.16925599999996</v>
      </c>
      <c r="AA67" s="214">
        <v>313.70280811758175</v>
      </c>
      <c r="AB67" s="214">
        <v>297.23849372384939</v>
      </c>
      <c r="AC67" s="214">
        <v>326.51573343354073</v>
      </c>
      <c r="AD67" s="214">
        <v>305.30761030384662</v>
      </c>
      <c r="AE67" s="214">
        <v>321.20165266718135</v>
      </c>
      <c r="AF67" s="217"/>
      <c r="AG67" s="214">
        <v>248</v>
      </c>
      <c r="AH67" s="214">
        <v>282.6432935175763</v>
      </c>
      <c r="AI67" s="214">
        <v>334.19431999999995</v>
      </c>
      <c r="AJ67" s="214">
        <v>334.19431999999995</v>
      </c>
    </row>
    <row r="68" spans="1:36" s="211" customFormat="1">
      <c r="A68" s="219">
        <v>4.0999999999999996</v>
      </c>
      <c r="B68" s="228" t="s">
        <v>25</v>
      </c>
      <c r="C68" s="221">
        <v>23.080139372822302</v>
      </c>
      <c r="D68" s="221">
        <v>34.162019999999998</v>
      </c>
      <c r="E68" s="221">
        <v>15.05226480836237</v>
      </c>
      <c r="F68" s="221">
        <v>25.430748211874729</v>
      </c>
      <c r="G68" s="221">
        <v>24.658908166266038</v>
      </c>
      <c r="H68" s="221">
        <v>32.29565398996732</v>
      </c>
      <c r="I68" s="221">
        <v>39.133609999999997</v>
      </c>
      <c r="J68" s="222">
        <v>17.059130900343018</v>
      </c>
      <c r="K68" s="221">
        <v>28.314966666666667</v>
      </c>
      <c r="L68" s="221">
        <v>33</v>
      </c>
      <c r="M68" s="221">
        <v>24.016678248783876</v>
      </c>
      <c r="N68" s="221">
        <v>22.984634205906524</v>
      </c>
      <c r="O68" s="222">
        <v>43.762454194295678</v>
      </c>
      <c r="P68" s="253">
        <v>13.526079780179938</v>
      </c>
      <c r="Q68" s="221">
        <v>30.845771144278608</v>
      </c>
      <c r="R68" s="221">
        <v>30.415045634968422</v>
      </c>
      <c r="S68" s="222">
        <v>18.568012924860938</v>
      </c>
      <c r="T68" s="222">
        <v>21.659580230712891</v>
      </c>
      <c r="U68" s="221">
        <v>19</v>
      </c>
      <c r="V68" s="252">
        <v>20.982700000000001</v>
      </c>
      <c r="W68" s="221">
        <v>27.01876302988186</v>
      </c>
      <c r="X68" s="221">
        <v>20.125786163522012</v>
      </c>
      <c r="Y68" s="221">
        <v>35.097493036211702</v>
      </c>
      <c r="Z68" s="221">
        <v>46.700629999999997</v>
      </c>
      <c r="AA68" s="254">
        <v>18.37853104325082</v>
      </c>
      <c r="AB68" s="221">
        <v>13.917958294493246</v>
      </c>
      <c r="AC68" s="221">
        <v>23.243505211516599</v>
      </c>
      <c r="AD68" s="221">
        <v>24.436229864243163</v>
      </c>
      <c r="AE68" s="214">
        <v>25.959546254407456</v>
      </c>
      <c r="AF68" s="225"/>
      <c r="AG68" s="221">
        <v>24</v>
      </c>
      <c r="AH68" s="221">
        <v>9.066890462892502</v>
      </c>
      <c r="AI68" s="221">
        <v>9.1469989999999992</v>
      </c>
      <c r="AJ68" s="221">
        <v>9.1469989999999992</v>
      </c>
    </row>
    <row r="69" spans="1:36" s="211" customFormat="1">
      <c r="A69" s="219">
        <v>4.2</v>
      </c>
      <c r="B69" s="226" t="s">
        <v>26</v>
      </c>
      <c r="C69" s="221">
        <v>5.0174216027874561</v>
      </c>
      <c r="D69" s="221">
        <v>9.7094868853741136</v>
      </c>
      <c r="E69" s="221">
        <v>7.024390243902439</v>
      </c>
      <c r="F69" s="221">
        <v>5.5063723146077503</v>
      </c>
      <c r="G69" s="221">
        <v>6.9890701139994915</v>
      </c>
      <c r="H69" s="221">
        <v>7.4051936379027934</v>
      </c>
      <c r="I69" s="221">
        <v>7.0421930000000001</v>
      </c>
      <c r="J69" s="222">
        <v>15.929550840726295</v>
      </c>
      <c r="K69" s="221">
        <v>13.070506666666667</v>
      </c>
      <c r="L69" s="221">
        <v>4</v>
      </c>
      <c r="M69" s="221">
        <v>5.0034746351633075</v>
      </c>
      <c r="N69" s="221">
        <v>49.771338398611427</v>
      </c>
      <c r="O69" s="222">
        <v>6.508992889505941</v>
      </c>
      <c r="P69" s="253" t="s">
        <v>355</v>
      </c>
      <c r="Q69" s="221">
        <v>1.9900497512437811</v>
      </c>
      <c r="R69" s="221">
        <v>5.5905737677995457</v>
      </c>
      <c r="S69" s="222">
        <v>8.6387700501747293</v>
      </c>
      <c r="T69" s="222">
        <v>29.488945007324219</v>
      </c>
      <c r="U69" s="221">
        <v>6</v>
      </c>
      <c r="V69" s="252">
        <v>7.6020289999999999</v>
      </c>
      <c r="W69" s="221">
        <v>2.001389854065323</v>
      </c>
      <c r="X69" s="221">
        <v>12.578616352201259</v>
      </c>
      <c r="Y69" s="221">
        <v>5.0139275766016711</v>
      </c>
      <c r="Z69" s="221">
        <v>9.9956160000000001</v>
      </c>
      <c r="AA69" s="254">
        <v>5.5615437774603658</v>
      </c>
      <c r="AB69" s="221">
        <v>2.7772645405789582</v>
      </c>
      <c r="AC69" s="221">
        <v>6.3596589195560727</v>
      </c>
      <c r="AD69" s="221">
        <v>6.3436719647573776</v>
      </c>
      <c r="AE69" s="214">
        <v>9.3674091774448538</v>
      </c>
      <c r="AF69" s="225"/>
      <c r="AG69" s="221">
        <v>3</v>
      </c>
      <c r="AH69" s="221">
        <v>5.6889994377987492</v>
      </c>
      <c r="AI69" s="221">
        <v>5.7201009999999997</v>
      </c>
      <c r="AJ69" s="221">
        <v>5.7201009999999997</v>
      </c>
    </row>
    <row r="70" spans="1:36" s="211" customFormat="1">
      <c r="A70" s="219">
        <v>4.3</v>
      </c>
      <c r="B70" s="220" t="s">
        <v>27</v>
      </c>
      <c r="C70" s="221">
        <v>10.034843205574912</v>
      </c>
      <c r="D70" s="221">
        <v>80.886120000000005</v>
      </c>
      <c r="E70" s="221">
        <v>77.268292682926827</v>
      </c>
      <c r="F70" s="221">
        <v>52.959161971816194</v>
      </c>
      <c r="G70" s="221">
        <v>74.247125468092804</v>
      </c>
      <c r="H70" s="221">
        <v>35.655395959583871</v>
      </c>
      <c r="I70" s="221">
        <v>49.670999999999999</v>
      </c>
      <c r="J70" s="222">
        <v>52.128912751248166</v>
      </c>
      <c r="K70" s="221">
        <v>58.12133333333334</v>
      </c>
      <c r="L70" s="221">
        <v>60</v>
      </c>
      <c r="M70" s="221">
        <v>59.041000694927035</v>
      </c>
      <c r="N70" s="221">
        <v>41.983224139939196</v>
      </c>
      <c r="O70" s="222">
        <v>72.980754111760973</v>
      </c>
      <c r="P70" s="253">
        <v>15.318414700466544</v>
      </c>
      <c r="Q70" s="221">
        <v>42.786069651741293</v>
      </c>
      <c r="R70" s="221">
        <v>35.193452413537244</v>
      </c>
      <c r="S70" s="222">
        <v>41.490020223359231</v>
      </c>
      <c r="T70" s="222">
        <v>78.061111450195313</v>
      </c>
      <c r="U70" s="221">
        <v>59</v>
      </c>
      <c r="V70" s="252">
        <v>46.762059999999998</v>
      </c>
      <c r="W70" s="221">
        <v>44.030576789437106</v>
      </c>
      <c r="X70" s="221">
        <v>52.830188679245282</v>
      </c>
      <c r="Y70" s="221">
        <v>63.175487465181057</v>
      </c>
      <c r="Z70" s="221">
        <v>52.94614</v>
      </c>
      <c r="AA70" s="254">
        <v>27.478876800346679</v>
      </c>
      <c r="AB70" s="221">
        <v>67.563557859194688</v>
      </c>
      <c r="AC70" s="221">
        <v>42.141083649873913</v>
      </c>
      <c r="AD70" s="221">
        <v>39.638759779784664</v>
      </c>
      <c r="AE70" s="214">
        <v>51.192605849341653</v>
      </c>
      <c r="AF70" s="225"/>
      <c r="AG70" s="221">
        <v>22</v>
      </c>
      <c r="AH70" s="221">
        <v>81.467417593771117</v>
      </c>
      <c r="AI70" s="221">
        <v>91.634349999999998</v>
      </c>
      <c r="AJ70" s="221">
        <v>91.634349999999998</v>
      </c>
    </row>
    <row r="71" spans="1:36" s="211" customFormat="1">
      <c r="A71" s="219">
        <v>4.4000000000000004</v>
      </c>
      <c r="B71" s="220" t="s">
        <v>28</v>
      </c>
      <c r="C71" s="221">
        <v>158.55052264808361</v>
      </c>
      <c r="D71" s="221">
        <v>117.24949861580454</v>
      </c>
      <c r="E71" s="221">
        <v>152.52961672473867</v>
      </c>
      <c r="F71" s="221">
        <v>118.36989768909619</v>
      </c>
      <c r="G71" s="221">
        <v>132.49938940772188</v>
      </c>
      <c r="H71" s="221">
        <v>140.40053817993416</v>
      </c>
      <c r="I71" s="221">
        <v>135.69409999999999</v>
      </c>
      <c r="J71" s="222">
        <v>124.89560659171256</v>
      </c>
      <c r="K71" s="221">
        <v>125.7589</v>
      </c>
      <c r="L71" s="221">
        <v>169</v>
      </c>
      <c r="M71" s="221">
        <v>174.12091730368311</v>
      </c>
      <c r="N71" s="221">
        <v>95.4702568113632</v>
      </c>
      <c r="O71" s="222">
        <v>117.26816996327264</v>
      </c>
      <c r="P71" s="253">
        <v>103.25697194050356</v>
      </c>
      <c r="Q71" s="221">
        <v>125.37313432835819</v>
      </c>
      <c r="R71" s="221">
        <v>138.92334820558554</v>
      </c>
      <c r="S71" s="222">
        <v>74.252255657412903</v>
      </c>
      <c r="T71" s="222">
        <v>91.717109680175781</v>
      </c>
      <c r="U71" s="221">
        <v>132</v>
      </c>
      <c r="V71" s="252">
        <v>140.13659999999999</v>
      </c>
      <c r="W71" s="221">
        <v>147.10215427380126</v>
      </c>
      <c r="X71" s="221">
        <v>126.2893081761006</v>
      </c>
      <c r="Y71" s="221">
        <v>133.37047353760445</v>
      </c>
      <c r="Z71" s="221">
        <v>140.40969999999999</v>
      </c>
      <c r="AA71" s="254">
        <v>124.07765312550362</v>
      </c>
      <c r="AB71" s="221">
        <v>134.70718066526902</v>
      </c>
      <c r="AC71" s="221">
        <v>144.86852967067824</v>
      </c>
      <c r="AD71" s="221">
        <v>156.7149991293611</v>
      </c>
      <c r="AE71" s="214">
        <v>131.25024401163449</v>
      </c>
      <c r="AF71" s="225"/>
      <c r="AG71" s="221">
        <v>132</v>
      </c>
      <c r="AH71" s="221">
        <v>67.530462006290406</v>
      </c>
      <c r="AI71" s="221">
        <v>139.1422</v>
      </c>
      <c r="AJ71" s="221">
        <v>139.1422</v>
      </c>
    </row>
    <row r="72" spans="1:36" s="211" customFormat="1">
      <c r="A72" s="219">
        <v>4.5</v>
      </c>
      <c r="B72" s="220" t="s">
        <v>29</v>
      </c>
      <c r="C72" s="221">
        <v>100.34843205574913</v>
      </c>
      <c r="D72" s="221">
        <v>66.083370000000002</v>
      </c>
      <c r="E72" s="221">
        <v>142.49477351916374</v>
      </c>
      <c r="F72" s="221">
        <v>95.53869014225188</v>
      </c>
      <c r="G72" s="221">
        <v>101.14811252552695</v>
      </c>
      <c r="H72" s="221">
        <v>129.55728018090699</v>
      </c>
      <c r="I72" s="221">
        <v>127.1986</v>
      </c>
      <c r="J72" s="222">
        <v>109.11760575898475</v>
      </c>
      <c r="K72" s="221">
        <v>120.98806666666665</v>
      </c>
      <c r="L72" s="221">
        <v>127.00000000000001</v>
      </c>
      <c r="M72" s="221">
        <v>41.028492008339121</v>
      </c>
      <c r="N72" s="221">
        <v>130.83295668857602</v>
      </c>
      <c r="O72" s="222">
        <v>125.5753820587032</v>
      </c>
      <c r="P72" s="253">
        <v>159.72141814469578</v>
      </c>
      <c r="Q72" s="221">
        <v>113.43283582089552</v>
      </c>
      <c r="R72" s="221">
        <v>80.356333449179033</v>
      </c>
      <c r="S72" s="222">
        <v>50.090795576963338</v>
      </c>
      <c r="T72" s="222">
        <v>79.766288757324219</v>
      </c>
      <c r="U72" s="221">
        <v>90</v>
      </c>
      <c r="V72" s="252">
        <v>154.85550000000001</v>
      </c>
      <c r="W72" s="221">
        <v>81.056289089645588</v>
      </c>
      <c r="X72" s="221">
        <v>77.316561844863756</v>
      </c>
      <c r="Y72" s="221">
        <v>100.27855153203343</v>
      </c>
      <c r="Z72" s="221">
        <v>97.117170000000002</v>
      </c>
      <c r="AA72" s="254">
        <v>138.20620337102031</v>
      </c>
      <c r="AB72" s="221">
        <v>78.272532364313435</v>
      </c>
      <c r="AC72" s="221">
        <v>109.90295598191585</v>
      </c>
      <c r="AD72" s="221">
        <v>78.173949565700283</v>
      </c>
      <c r="AE72" s="214">
        <v>103.76639811083636</v>
      </c>
      <c r="AF72" s="225"/>
      <c r="AG72" s="221">
        <v>67</v>
      </c>
      <c r="AH72" s="221">
        <v>118.88952401682354</v>
      </c>
      <c r="AI72" s="221">
        <v>88.550669999999997</v>
      </c>
      <c r="AJ72" s="221">
        <v>88.550669999999997</v>
      </c>
    </row>
    <row r="73" spans="1:36" s="218" customFormat="1">
      <c r="A73" s="212">
        <v>5</v>
      </c>
      <c r="B73" s="213" t="s">
        <v>30</v>
      </c>
      <c r="C73" s="214">
        <v>18.062717770034844</v>
      </c>
      <c r="D73" s="214">
        <v>8.0014729403491138</v>
      </c>
      <c r="E73" s="214">
        <v>5.0174216027874561</v>
      </c>
      <c r="F73" s="214">
        <v>31.768059542609123</v>
      </c>
      <c r="G73" s="214">
        <v>11.214057622171694</v>
      </c>
      <c r="H73" s="214">
        <v>6.4666836742621836</v>
      </c>
      <c r="I73" s="214">
        <v>45.119599999999998</v>
      </c>
      <c r="J73" s="215">
        <v>7.8422754138978696</v>
      </c>
      <c r="K73" s="214">
        <v>16.204740000000001</v>
      </c>
      <c r="L73" s="214">
        <v>5</v>
      </c>
      <c r="M73" s="214">
        <v>1.0006949270326615</v>
      </c>
      <c r="N73" s="214">
        <v>23.386024918798523</v>
      </c>
      <c r="O73" s="215">
        <v>12.062818088763349</v>
      </c>
      <c r="P73" s="214">
        <v>42.559520288513831</v>
      </c>
      <c r="Q73" s="214">
        <v>7.9601990049751246</v>
      </c>
      <c r="R73" s="214">
        <v>3.2603797382429387</v>
      </c>
      <c r="S73" s="215">
        <v>19.58061312910807</v>
      </c>
      <c r="T73" s="215">
        <v>33.472702026367188</v>
      </c>
      <c r="U73" s="214">
        <v>16</v>
      </c>
      <c r="V73" s="251">
        <v>9.2430579999999996</v>
      </c>
      <c r="W73" s="214">
        <v>46.031966643502429</v>
      </c>
      <c r="X73" s="214">
        <v>5.0314465408805029</v>
      </c>
      <c r="Y73" s="214">
        <v>5.0139275766016711</v>
      </c>
      <c r="Z73" s="214">
        <v>13.661777000000001</v>
      </c>
      <c r="AA73" s="255">
        <v>77.202511064575276</v>
      </c>
      <c r="AB73" s="214">
        <v>80.3347280334728</v>
      </c>
      <c r="AC73" s="214">
        <v>29.869604487012744</v>
      </c>
      <c r="AD73" s="214">
        <v>19.657029890794274</v>
      </c>
      <c r="AE73" s="214">
        <v>21.429501068741207</v>
      </c>
      <c r="AF73" s="217"/>
      <c r="AG73" s="214">
        <v>15</v>
      </c>
      <c r="AH73" s="214">
        <v>12.246449456421935</v>
      </c>
      <c r="AI73" s="214">
        <v>13.1774</v>
      </c>
      <c r="AJ73" s="214">
        <v>13.1774</v>
      </c>
    </row>
    <row r="74" spans="1:36" s="211" customFormat="1">
      <c r="A74" s="219">
        <v>5.0999999999999996</v>
      </c>
      <c r="B74" s="226" t="s">
        <v>31</v>
      </c>
      <c r="C74" s="221">
        <v>10.034843205574912</v>
      </c>
      <c r="D74" s="221">
        <v>2.9486919999999999</v>
      </c>
      <c r="E74" s="221" t="s">
        <v>355</v>
      </c>
      <c r="F74" s="221">
        <v>2.800407144514359</v>
      </c>
      <c r="G74" s="221">
        <v>6.7149145248382816</v>
      </c>
      <c r="H74" s="221">
        <v>0.36947519109903609</v>
      </c>
      <c r="I74" s="221">
        <v>1.0334000000000001</v>
      </c>
      <c r="J74" s="222">
        <v>2.2976181212631785</v>
      </c>
      <c r="K74" s="221">
        <v>2.4838250000000004</v>
      </c>
      <c r="L74" s="221">
        <v>3</v>
      </c>
      <c r="M74" s="221">
        <v>1.0006949270326615</v>
      </c>
      <c r="N74" s="221">
        <v>4.9913121255261981</v>
      </c>
      <c r="O74" s="222">
        <v>5.6553141818447763</v>
      </c>
      <c r="P74" s="253" t="s">
        <v>355</v>
      </c>
      <c r="Q74" s="221">
        <v>6.9651741293532332</v>
      </c>
      <c r="R74" s="221">
        <v>1.2567642262638574</v>
      </c>
      <c r="S74" s="222">
        <v>18.304358338029243</v>
      </c>
      <c r="T74" s="222">
        <v>6.963104248046875</v>
      </c>
      <c r="U74" s="221">
        <v>7</v>
      </c>
      <c r="V74" s="252">
        <v>2.393081</v>
      </c>
      <c r="W74" s="221">
        <v>8.005559416261292</v>
      </c>
      <c r="X74" s="221">
        <v>4.0251572327044025</v>
      </c>
      <c r="Y74" s="221">
        <v>3.0083565459610031</v>
      </c>
      <c r="Z74" s="221">
        <v>4.0939110000000003</v>
      </c>
      <c r="AA74" s="256" t="s">
        <v>355</v>
      </c>
      <c r="AB74" s="196" t="s">
        <v>355</v>
      </c>
      <c r="AC74" s="196">
        <v>3.7396645884120585</v>
      </c>
      <c r="AD74" s="196">
        <v>9.6532199463709976</v>
      </c>
      <c r="AE74" s="214">
        <v>4.947451962212349</v>
      </c>
      <c r="AF74" s="201"/>
      <c r="AG74" s="196" t="s">
        <v>355</v>
      </c>
      <c r="AH74" s="196">
        <v>12.246449456421935</v>
      </c>
      <c r="AI74" s="221">
        <v>13.1774</v>
      </c>
      <c r="AJ74" s="221">
        <v>13.1774</v>
      </c>
    </row>
    <row r="75" spans="1:36" s="211" customFormat="1">
      <c r="A75" s="230">
        <v>5.2</v>
      </c>
      <c r="B75" s="231" t="s">
        <v>32</v>
      </c>
      <c r="C75" s="207">
        <v>8.0278745644599301</v>
      </c>
      <c r="D75" s="207">
        <v>5.0527809403491144</v>
      </c>
      <c r="E75" s="207">
        <v>5.0174216027874561</v>
      </c>
      <c r="F75" s="207">
        <v>28.967652398094767</v>
      </c>
      <c r="G75" s="207">
        <v>4.4991430973334117</v>
      </c>
      <c r="H75" s="207">
        <v>6.0972084831631479</v>
      </c>
      <c r="I75" s="207">
        <v>44.086199999999998</v>
      </c>
      <c r="J75" s="222">
        <v>5.5446572926346906</v>
      </c>
      <c r="K75" s="196">
        <v>13.720915</v>
      </c>
      <c r="L75" s="221">
        <v>2</v>
      </c>
      <c r="M75" s="221" t="s">
        <v>355</v>
      </c>
      <c r="N75" s="207">
        <v>18.394712793272326</v>
      </c>
      <c r="O75" s="222">
        <v>6.4075039069185724</v>
      </c>
      <c r="P75" s="279">
        <v>42.559520288513831</v>
      </c>
      <c r="Q75" s="207">
        <v>0.99502487562189057</v>
      </c>
      <c r="R75" s="207">
        <v>2.0036155119790813</v>
      </c>
      <c r="S75" s="222">
        <v>1.2762547910788269</v>
      </c>
      <c r="T75" s="222">
        <v>26.50959587097168</v>
      </c>
      <c r="U75" s="207">
        <v>9</v>
      </c>
      <c r="V75" s="257">
        <v>6.849977</v>
      </c>
      <c r="W75" s="207">
        <v>38.026407227241137</v>
      </c>
      <c r="X75" s="207">
        <v>1.0062893081761006</v>
      </c>
      <c r="Y75" s="207">
        <v>2.0055710306406684</v>
      </c>
      <c r="Z75" s="207">
        <v>9.5678660000000004</v>
      </c>
      <c r="AA75" s="258" t="s">
        <v>355</v>
      </c>
      <c r="AB75" s="207">
        <v>80.3347280334728</v>
      </c>
      <c r="AC75" s="207">
        <v>26.129939898600682</v>
      </c>
      <c r="AD75" s="207">
        <v>10.003809944423276</v>
      </c>
      <c r="AE75" s="234">
        <v>15.541718071528209</v>
      </c>
      <c r="AF75" s="210"/>
      <c r="AG75" s="207">
        <v>15</v>
      </c>
      <c r="AH75" s="207" t="s">
        <v>355</v>
      </c>
      <c r="AI75" s="207" t="s">
        <v>355</v>
      </c>
      <c r="AJ75" s="207">
        <v>0</v>
      </c>
    </row>
    <row r="76" spans="1:36" s="218" customFormat="1">
      <c r="A76" s="212" t="s">
        <v>2</v>
      </c>
      <c r="B76" s="213" t="s">
        <v>33</v>
      </c>
      <c r="C76" s="214">
        <v>1440</v>
      </c>
      <c r="D76" s="214">
        <v>1439.7814578600774</v>
      </c>
      <c r="E76" s="214">
        <v>1440</v>
      </c>
      <c r="F76" s="214">
        <v>1440</v>
      </c>
      <c r="G76" s="214">
        <v>1440</v>
      </c>
      <c r="H76" s="214">
        <v>1439.6282299576803</v>
      </c>
      <c r="I76" s="214">
        <v>1440.0000023</v>
      </c>
      <c r="J76" s="236">
        <v>1440</v>
      </c>
      <c r="K76" s="235">
        <v>1439.9999230000001</v>
      </c>
      <c r="L76" s="235">
        <v>1440</v>
      </c>
      <c r="M76" s="235">
        <v>1440</v>
      </c>
      <c r="N76" s="214">
        <v>1440</v>
      </c>
      <c r="O76" s="235">
        <v>1440</v>
      </c>
      <c r="P76" s="214">
        <v>1440.1661220547167</v>
      </c>
      <c r="Q76" s="214">
        <v>1440</v>
      </c>
      <c r="R76" s="214">
        <v>1439.9999999999998</v>
      </c>
      <c r="S76" s="236">
        <v>1440</v>
      </c>
      <c r="T76" s="236">
        <v>1440</v>
      </c>
      <c r="U76" s="214">
        <v>1440</v>
      </c>
      <c r="V76" s="251">
        <v>1439.999939</v>
      </c>
      <c r="W76" s="214">
        <v>1440</v>
      </c>
      <c r="X76" s="214">
        <v>1440</v>
      </c>
      <c r="Y76" s="214">
        <v>1440</v>
      </c>
      <c r="Z76" s="214">
        <v>1439.8494631999999</v>
      </c>
      <c r="AA76" s="214">
        <v>1440</v>
      </c>
      <c r="AB76" s="214">
        <v>1440</v>
      </c>
      <c r="AC76" s="229">
        <v>1440</v>
      </c>
      <c r="AD76" s="214">
        <v>1440</v>
      </c>
      <c r="AE76" s="214">
        <v>1439.9794691918742</v>
      </c>
      <c r="AF76" s="217"/>
      <c r="AG76" s="214">
        <v>1440</v>
      </c>
      <c r="AH76" s="214">
        <v>1440</v>
      </c>
      <c r="AI76" s="214">
        <v>1439.8463010999999</v>
      </c>
      <c r="AJ76" s="214">
        <v>1439.8463010999999</v>
      </c>
    </row>
    <row r="77" spans="1:36" s="211" customFormat="1">
      <c r="A77" s="237" t="s">
        <v>647</v>
      </c>
      <c r="B77" s="238"/>
      <c r="C77" s="122" t="s">
        <v>636</v>
      </c>
      <c r="D77" s="123"/>
      <c r="E77" s="122" t="s">
        <v>653</v>
      </c>
      <c r="F77" s="123"/>
      <c r="G77" s="123"/>
      <c r="H77" s="239"/>
      <c r="I77" s="123"/>
      <c r="J77" s="123"/>
      <c r="K77" s="123"/>
      <c r="L77" s="122" t="s">
        <v>652</v>
      </c>
      <c r="M77" s="122" t="s">
        <v>637</v>
      </c>
      <c r="N77" s="123"/>
      <c r="O77" s="273"/>
      <c r="P77" s="273"/>
      <c r="Q77" s="123"/>
      <c r="R77" s="123"/>
      <c r="S77" s="123"/>
      <c r="T77" s="123"/>
      <c r="U77" s="123"/>
      <c r="V77" s="123"/>
      <c r="W77" s="122" t="s">
        <v>636</v>
      </c>
      <c r="X77" s="123"/>
      <c r="Y77" s="123"/>
      <c r="Z77" s="123"/>
      <c r="AA77" s="122" t="s">
        <v>654</v>
      </c>
      <c r="AB77" s="122" t="s">
        <v>652</v>
      </c>
      <c r="AC77" s="123"/>
      <c r="AD77" s="123"/>
      <c r="AG77" s="122" t="s">
        <v>637</v>
      </c>
      <c r="AH77" s="123"/>
      <c r="AI77" s="123"/>
      <c r="AJ77" s="124"/>
    </row>
    <row r="78" spans="1:36" ht="146.25">
      <c r="A78" s="243"/>
      <c r="B78" s="238"/>
      <c r="F78" s="125"/>
      <c r="H78" s="119"/>
      <c r="I78" s="125"/>
      <c r="L78" s="117"/>
      <c r="O78" s="118"/>
      <c r="P78" s="310" t="s">
        <v>661</v>
      </c>
      <c r="Q78" s="243"/>
      <c r="R78" s="243"/>
      <c r="S78" s="243"/>
      <c r="T78" s="311"/>
      <c r="U78" s="243"/>
      <c r="V78" s="312"/>
      <c r="W78" s="313" t="s">
        <v>663</v>
      </c>
      <c r="X78" s="243"/>
      <c r="Y78" s="311"/>
      <c r="Z78" s="243"/>
      <c r="AA78" s="311" t="s">
        <v>639</v>
      </c>
      <c r="AB78" s="313" t="s">
        <v>662</v>
      </c>
      <c r="AD78" s="118"/>
      <c r="AF78" s="117"/>
      <c r="AG78" s="118"/>
      <c r="AH78" s="118"/>
      <c r="AI78" s="125"/>
      <c r="AJ78" s="129"/>
    </row>
    <row r="79" spans="1:36">
      <c r="A79" s="241"/>
      <c r="B79" s="238"/>
      <c r="F79" s="126"/>
      <c r="H79" s="119"/>
      <c r="I79" s="126"/>
      <c r="O79" s="118"/>
      <c r="P79" s="118"/>
      <c r="Q79" s="118"/>
      <c r="R79" s="118"/>
      <c r="S79" s="126"/>
      <c r="T79" s="118"/>
      <c r="U79" s="118"/>
      <c r="V79" s="118"/>
      <c r="W79" s="118"/>
      <c r="AG79" s="118"/>
      <c r="AH79" s="129"/>
    </row>
    <row r="80" spans="1:36" s="211" customFormat="1">
      <c r="A80" s="243" t="s">
        <v>640</v>
      </c>
      <c r="B80" s="243"/>
      <c r="C80" s="243"/>
      <c r="D80" s="243"/>
      <c r="E80" s="243"/>
      <c r="F80" s="125"/>
      <c r="G80" s="125"/>
      <c r="H80" s="260"/>
      <c r="I80" s="125"/>
      <c r="J80" s="125"/>
      <c r="K80" s="125"/>
      <c r="L80" s="125"/>
      <c r="M80" s="125"/>
      <c r="N80" s="125"/>
      <c r="O80" s="193"/>
      <c r="P80" s="125"/>
      <c r="Q80" s="125"/>
      <c r="R80" s="125"/>
      <c r="S80" s="125"/>
      <c r="T80" s="125"/>
      <c r="U80" s="125"/>
      <c r="V80" s="125"/>
      <c r="W80" s="125"/>
      <c r="X80" s="125"/>
      <c r="Y80" s="125"/>
      <c r="Z80" s="125"/>
      <c r="AA80" s="125"/>
      <c r="AB80" s="125"/>
      <c r="AE80" s="125"/>
      <c r="AF80" s="125"/>
      <c r="AG80" s="125"/>
      <c r="AH80" s="124"/>
    </row>
    <row r="81" spans="1:35" s="211" customFormat="1">
      <c r="A81" s="243" t="s">
        <v>641</v>
      </c>
      <c r="B81" s="238"/>
      <c r="C81" s="125"/>
      <c r="D81" s="125"/>
      <c r="E81" s="125"/>
      <c r="F81" s="125"/>
      <c r="G81" s="125"/>
      <c r="H81" s="260"/>
      <c r="I81" s="125"/>
      <c r="J81" s="125"/>
      <c r="K81" s="125"/>
      <c r="L81" s="125"/>
      <c r="M81" s="125"/>
      <c r="N81" s="125"/>
      <c r="O81" s="193"/>
      <c r="P81" s="125"/>
      <c r="Q81" s="125"/>
      <c r="R81" s="125"/>
      <c r="S81" s="125"/>
      <c r="T81" s="125"/>
      <c r="U81" s="125"/>
      <c r="V81" s="125"/>
      <c r="W81" s="125"/>
      <c r="X81" s="125"/>
      <c r="Y81" s="125"/>
      <c r="Z81" s="125"/>
      <c r="AA81" s="125"/>
      <c r="AB81" s="125"/>
      <c r="AE81" s="125"/>
      <c r="AF81" s="125"/>
      <c r="AG81" s="125"/>
      <c r="AH81" s="124"/>
    </row>
    <row r="82" spans="1:35">
      <c r="A82" s="241"/>
      <c r="B82" s="238"/>
      <c r="H82" s="119"/>
      <c r="P82" s="118"/>
      <c r="Q82" s="118"/>
      <c r="R82" s="118"/>
      <c r="T82" s="118"/>
      <c r="U82" s="118"/>
      <c r="V82" s="118"/>
      <c r="W82" s="118"/>
      <c r="AG82" s="118"/>
      <c r="AH82" s="129"/>
    </row>
    <row r="83" spans="1:35" s="190" customFormat="1" ht="12.75">
      <c r="A83" s="189" t="s">
        <v>648</v>
      </c>
    </row>
    <row r="84" spans="1:35" s="211" customFormat="1">
      <c r="A84" s="261" t="s">
        <v>649</v>
      </c>
      <c r="B84" s="261"/>
      <c r="C84" s="261"/>
      <c r="D84" s="261"/>
      <c r="E84" s="261"/>
      <c r="F84" s="261"/>
      <c r="G84" s="262"/>
      <c r="H84" s="262"/>
      <c r="I84" s="262"/>
      <c r="J84" s="262"/>
      <c r="K84" s="262"/>
      <c r="L84" s="262"/>
      <c r="M84" s="262"/>
      <c r="N84" s="283"/>
      <c r="O84" s="283"/>
      <c r="P84" s="262"/>
      <c r="Q84" s="262"/>
      <c r="R84" s="262"/>
      <c r="S84" s="262"/>
      <c r="T84" s="262"/>
      <c r="U84" s="262"/>
      <c r="V84" s="262"/>
      <c r="W84" s="262"/>
      <c r="X84" s="262"/>
      <c r="Y84" s="262"/>
      <c r="Z84" s="262"/>
      <c r="AA84" s="262"/>
      <c r="AB84" s="262"/>
      <c r="AC84" s="283"/>
      <c r="AE84" s="262"/>
      <c r="AF84" s="262"/>
      <c r="AG84" s="124"/>
    </row>
    <row r="85" spans="1:35" s="202" customFormat="1" ht="22.5">
      <c r="A85" s="194" t="s">
        <v>644</v>
      </c>
      <c r="B85" s="195" t="s">
        <v>645</v>
      </c>
      <c r="C85" s="128" t="s">
        <v>613</v>
      </c>
      <c r="D85" s="128" t="s">
        <v>34</v>
      </c>
      <c r="E85" s="128" t="s">
        <v>614</v>
      </c>
      <c r="F85" s="128" t="s">
        <v>39</v>
      </c>
      <c r="G85" s="120" t="s">
        <v>345</v>
      </c>
      <c r="H85" s="120" t="s">
        <v>346</v>
      </c>
      <c r="I85" s="197" t="s">
        <v>40</v>
      </c>
      <c r="J85" s="271" t="s">
        <v>42</v>
      </c>
      <c r="K85" s="120" t="s">
        <v>43</v>
      </c>
      <c r="L85" s="277" t="s">
        <v>657</v>
      </c>
      <c r="M85" s="120" t="s">
        <v>616</v>
      </c>
      <c r="N85" s="120" t="s">
        <v>347</v>
      </c>
      <c r="O85" s="271" t="s">
        <v>617</v>
      </c>
      <c r="P85" s="271" t="s">
        <v>45</v>
      </c>
      <c r="Q85" s="120" t="s">
        <v>349</v>
      </c>
      <c r="R85" s="120" t="s">
        <v>53</v>
      </c>
      <c r="S85" s="120" t="s">
        <v>50</v>
      </c>
      <c r="T85" s="120" t="s">
        <v>350</v>
      </c>
      <c r="U85" s="197" t="s">
        <v>351</v>
      </c>
      <c r="V85" s="120" t="s">
        <v>618</v>
      </c>
      <c r="W85" s="120" t="s">
        <v>619</v>
      </c>
      <c r="X85" s="120" t="s">
        <v>352</v>
      </c>
      <c r="Y85" s="120" t="s">
        <v>353</v>
      </c>
      <c r="Z85" s="271" t="s">
        <v>54</v>
      </c>
      <c r="AA85" s="120" t="s">
        <v>531</v>
      </c>
      <c r="AB85" s="120" t="s">
        <v>532</v>
      </c>
      <c r="AC85" s="276" t="s">
        <v>620</v>
      </c>
      <c r="AD85" s="271" t="s">
        <v>621</v>
      </c>
      <c r="AE85" s="248" t="s">
        <v>622</v>
      </c>
      <c r="AF85" s="249"/>
      <c r="AG85" s="120" t="s">
        <v>623</v>
      </c>
      <c r="AH85" s="120" t="s">
        <v>451</v>
      </c>
      <c r="AI85" s="121" t="s">
        <v>452</v>
      </c>
    </row>
    <row r="86" spans="1:35" s="211" customFormat="1">
      <c r="A86" s="203"/>
      <c r="B86" s="204"/>
      <c r="C86" s="272">
        <v>2006</v>
      </c>
      <c r="D86" s="272" t="s">
        <v>35</v>
      </c>
      <c r="E86" s="272">
        <v>2013</v>
      </c>
      <c r="F86" s="278">
        <v>2015</v>
      </c>
      <c r="G86" s="272">
        <v>2001</v>
      </c>
      <c r="H86" s="279" t="s">
        <v>41</v>
      </c>
      <c r="I86" s="278" t="s">
        <v>41</v>
      </c>
      <c r="J86" s="272" t="s">
        <v>41</v>
      </c>
      <c r="K86" s="272" t="s">
        <v>44</v>
      </c>
      <c r="L86" s="272">
        <v>2013</v>
      </c>
      <c r="M86" s="272" t="s">
        <v>650</v>
      </c>
      <c r="N86" s="272">
        <v>2005</v>
      </c>
      <c r="O86" s="272" t="s">
        <v>49</v>
      </c>
      <c r="P86" s="272">
        <v>2016</v>
      </c>
      <c r="Q86" s="272">
        <v>2009</v>
      </c>
      <c r="R86" s="272">
        <v>2003</v>
      </c>
      <c r="S86" s="272">
        <v>2014</v>
      </c>
      <c r="T86" s="272" t="s">
        <v>651</v>
      </c>
      <c r="U86" s="278" t="s">
        <v>41</v>
      </c>
      <c r="V86" s="272" t="s">
        <v>52</v>
      </c>
      <c r="W86" s="272">
        <v>2013</v>
      </c>
      <c r="X86" s="272">
        <v>1999</v>
      </c>
      <c r="Y86" s="272" t="s">
        <v>354</v>
      </c>
      <c r="Z86" s="278" t="s">
        <v>41</v>
      </c>
      <c r="AA86" s="278">
        <v>2010</v>
      </c>
      <c r="AB86" s="272" t="s">
        <v>55</v>
      </c>
      <c r="AC86" s="278" t="s">
        <v>58</v>
      </c>
      <c r="AD86" s="278">
        <v>2016</v>
      </c>
      <c r="AE86" s="205"/>
      <c r="AF86" s="250"/>
      <c r="AG86" s="205">
        <v>2008</v>
      </c>
      <c r="AH86" s="205">
        <v>1999</v>
      </c>
      <c r="AI86" s="207">
        <v>2010</v>
      </c>
    </row>
    <row r="87" spans="1:35" s="218" customFormat="1">
      <c r="A87" s="212">
        <v>1</v>
      </c>
      <c r="B87" s="213" t="s">
        <v>3</v>
      </c>
      <c r="C87" s="266">
        <v>172</v>
      </c>
      <c r="D87" s="266">
        <v>248.75507149999999</v>
      </c>
      <c r="E87" s="266">
        <v>158.88965995836224</v>
      </c>
      <c r="F87" s="266">
        <v>268.28390385835377</v>
      </c>
      <c r="G87" s="214">
        <v>194.58598564497333</v>
      </c>
      <c r="H87" s="215">
        <v>244.85325166053735</v>
      </c>
      <c r="I87" s="214">
        <v>209.89100100000002</v>
      </c>
      <c r="J87" s="227">
        <v>175.3629890807955</v>
      </c>
      <c r="K87" s="214">
        <v>205.45386466666665</v>
      </c>
      <c r="L87" s="266">
        <v>144.5983379501385</v>
      </c>
      <c r="M87" s="214">
        <v>231.98329853862214</v>
      </c>
      <c r="N87" s="214">
        <v>197.12038880508263</v>
      </c>
      <c r="O87" s="215">
        <v>133.11971288918906</v>
      </c>
      <c r="P87" s="267">
        <v>271.52426106577053</v>
      </c>
      <c r="Q87" s="214">
        <v>273.29053865475856</v>
      </c>
      <c r="R87" s="266">
        <v>288.46830888374137</v>
      </c>
      <c r="S87" s="214">
        <v>250.08227326531639</v>
      </c>
      <c r="T87" s="215">
        <v>205.451904296875</v>
      </c>
      <c r="U87" s="214">
        <v>205</v>
      </c>
      <c r="V87" s="216">
        <v>199.98745200000002</v>
      </c>
      <c r="W87" s="214">
        <v>161.10497237569061</v>
      </c>
      <c r="X87" s="214">
        <v>231.28491620111734</v>
      </c>
      <c r="Y87" s="214">
        <v>234.1626129256428</v>
      </c>
      <c r="Z87" s="214">
        <v>166.75361959999998</v>
      </c>
      <c r="AA87" s="214">
        <v>268.72907216365803</v>
      </c>
      <c r="AB87" s="214">
        <v>116.32311977586332</v>
      </c>
      <c r="AC87" s="227">
        <v>216.20476138540417</v>
      </c>
      <c r="AD87" s="214">
        <v>245.59097296922502</v>
      </c>
      <c r="AE87" s="214">
        <v>211.38772325413515</v>
      </c>
      <c r="AF87" s="217"/>
      <c r="AG87" s="214">
        <v>291</v>
      </c>
      <c r="AH87" s="214">
        <v>184.70367524046912</v>
      </c>
      <c r="AI87" s="214">
        <v>195.03344999999999</v>
      </c>
    </row>
    <row r="88" spans="1:35" s="211" customFormat="1">
      <c r="A88" s="219">
        <v>1.1000000000000001</v>
      </c>
      <c r="B88" s="220" t="s">
        <v>4</v>
      </c>
      <c r="C88" s="244">
        <v>128</v>
      </c>
      <c r="D88" s="244">
        <v>192.7953</v>
      </c>
      <c r="E88" s="244">
        <v>98.931297709923669</v>
      </c>
      <c r="F88" s="244">
        <v>205.96109796921738</v>
      </c>
      <c r="G88" s="221">
        <v>146.96370698440825</v>
      </c>
      <c r="H88" s="221">
        <v>190.69854678673062</v>
      </c>
      <c r="I88" s="221">
        <v>157.0299</v>
      </c>
      <c r="J88" s="222">
        <v>117.99821034942636</v>
      </c>
      <c r="K88" s="221">
        <v>154.48500000000001</v>
      </c>
      <c r="L88" s="244">
        <v>86.7590027700831</v>
      </c>
      <c r="M88" s="221">
        <v>171.35699373695201</v>
      </c>
      <c r="N88" s="221">
        <v>141.9783554829524</v>
      </c>
      <c r="O88" s="222">
        <v>84.048203388998473</v>
      </c>
      <c r="P88" s="221">
        <v>202.94321053806655</v>
      </c>
      <c r="Q88" s="221">
        <v>166.78760814959531</v>
      </c>
      <c r="R88" s="244">
        <v>241.57243867899635</v>
      </c>
      <c r="S88" s="221">
        <v>174.89695333054644</v>
      </c>
      <c r="T88" s="222">
        <v>145.7584228515625</v>
      </c>
      <c r="U88" s="221">
        <v>160</v>
      </c>
      <c r="V88" s="224">
        <v>129.49600000000001</v>
      </c>
      <c r="W88" s="221">
        <v>121.32596685082873</v>
      </c>
      <c r="X88" s="221">
        <v>178.99441340782121</v>
      </c>
      <c r="Y88" s="221">
        <v>169.1174426685198</v>
      </c>
      <c r="Z88" s="221">
        <v>120.7323</v>
      </c>
      <c r="AA88" s="221">
        <v>212.03213457389219</v>
      </c>
      <c r="AB88" s="221">
        <v>69.192200556332494</v>
      </c>
      <c r="AC88" s="222">
        <v>159.43898561229821</v>
      </c>
      <c r="AD88" s="221">
        <v>189.82920461390427</v>
      </c>
      <c r="AE88" s="214">
        <v>154.25438917896625</v>
      </c>
      <c r="AF88" s="225"/>
      <c r="AG88" s="221">
        <v>228</v>
      </c>
      <c r="AH88" s="221">
        <v>148.86333586876347</v>
      </c>
      <c r="AI88" s="221">
        <v>116.2538</v>
      </c>
    </row>
    <row r="89" spans="1:35" s="211" customFormat="1">
      <c r="A89" s="219">
        <v>1.2</v>
      </c>
      <c r="B89" s="220" t="s">
        <v>5</v>
      </c>
      <c r="C89" s="244">
        <v>18</v>
      </c>
      <c r="D89" s="244">
        <v>24.537510000000001</v>
      </c>
      <c r="E89" s="244">
        <v>17.987508674531576</v>
      </c>
      <c r="F89" s="244">
        <v>24.934876936300412</v>
      </c>
      <c r="G89" s="221">
        <v>18.188859837740001</v>
      </c>
      <c r="H89" s="221">
        <v>28.697821690586576</v>
      </c>
      <c r="I89" s="221">
        <v>20.23124</v>
      </c>
      <c r="J89" s="222">
        <v>19.766851733717623</v>
      </c>
      <c r="K89" s="221">
        <v>24.105516666666666</v>
      </c>
      <c r="L89" s="244">
        <v>14.958448753462603</v>
      </c>
      <c r="M89" s="221">
        <v>27.557411273486426</v>
      </c>
      <c r="N89" s="221">
        <v>19.677090165927844</v>
      </c>
      <c r="O89" s="222">
        <v>16.049791066362314</v>
      </c>
      <c r="P89" s="221">
        <v>32.986586291582945</v>
      </c>
      <c r="Q89" s="221">
        <v>42.199274351102424</v>
      </c>
      <c r="R89" s="244">
        <v>31.492358933066839</v>
      </c>
      <c r="S89" s="221">
        <v>28.008228968693125</v>
      </c>
      <c r="T89" s="222">
        <v>22.205844879150391</v>
      </c>
      <c r="U89" s="221">
        <v>18</v>
      </c>
      <c r="V89" s="224">
        <v>22.831479999999999</v>
      </c>
      <c r="W89" s="221">
        <v>17.900552486187845</v>
      </c>
      <c r="X89" s="221">
        <v>20.111731843575416</v>
      </c>
      <c r="Y89" s="221">
        <v>24.016678248783876</v>
      </c>
      <c r="Z89" s="221">
        <v>18.560189999999999</v>
      </c>
      <c r="AA89" s="221">
        <v>18.52126969960473</v>
      </c>
      <c r="AB89" s="221" t="s">
        <v>655</v>
      </c>
      <c r="AC89" s="222">
        <v>29.565334408222618</v>
      </c>
      <c r="AD89" s="221">
        <v>17.534950426196708</v>
      </c>
      <c r="AE89" s="214">
        <v>22.912126197590705</v>
      </c>
      <c r="AF89" s="225"/>
      <c r="AG89" s="221">
        <v>38</v>
      </c>
      <c r="AH89" s="221">
        <v>17.700704221491876</v>
      </c>
      <c r="AI89" s="221">
        <v>29.084530000000001</v>
      </c>
    </row>
    <row r="90" spans="1:35" s="211" customFormat="1">
      <c r="A90" s="219">
        <v>1.3</v>
      </c>
      <c r="B90" s="220" t="s">
        <v>6</v>
      </c>
      <c r="C90" s="244">
        <v>15</v>
      </c>
      <c r="D90" s="244">
        <v>29.186129999999999</v>
      </c>
      <c r="E90" s="244">
        <v>40.971547536433029</v>
      </c>
      <c r="F90" s="244">
        <v>20.487019647601095</v>
      </c>
      <c r="G90" s="221">
        <v>19.334951832341734</v>
      </c>
      <c r="H90" s="221">
        <v>24.460048151733186</v>
      </c>
      <c r="I90" s="221">
        <v>30.52505</v>
      </c>
      <c r="J90" s="222">
        <v>23.68667207751853</v>
      </c>
      <c r="K90" s="221">
        <v>13.922703333333335</v>
      </c>
      <c r="L90" s="244">
        <v>27</v>
      </c>
      <c r="M90" s="221">
        <v>33.068893528183715</v>
      </c>
      <c r="N90" s="221">
        <v>35.464943156202395</v>
      </c>
      <c r="O90" s="222">
        <v>12.358494510386571</v>
      </c>
      <c r="P90" s="221">
        <v>35.56</v>
      </c>
      <c r="Q90" s="221">
        <v>55.260954507396029</v>
      </c>
      <c r="R90" s="244">
        <v>10.832922260887619</v>
      </c>
      <c r="S90" s="221">
        <v>34.090357842552912</v>
      </c>
      <c r="T90" s="222">
        <v>25.29688835144043</v>
      </c>
      <c r="U90" s="221">
        <v>16</v>
      </c>
      <c r="V90" s="224">
        <v>29.286629999999999</v>
      </c>
      <c r="W90" s="221">
        <v>13.922651933701657</v>
      </c>
      <c r="X90" s="221">
        <v>23.128491620111738</v>
      </c>
      <c r="Y90" s="221">
        <v>22.015288394718553</v>
      </c>
      <c r="Z90" s="221">
        <v>17.22439</v>
      </c>
      <c r="AA90" s="221">
        <v>14.175667890160799</v>
      </c>
      <c r="AB90" s="318">
        <v>47.130919219530831</v>
      </c>
      <c r="AC90" s="222">
        <v>12.319639198480525</v>
      </c>
      <c r="AD90" s="221">
        <v>21.717390527853244</v>
      </c>
      <c r="AE90" s="214">
        <v>25.122451625734566</v>
      </c>
      <c r="AF90" s="225"/>
      <c r="AG90" s="221">
        <v>25</v>
      </c>
      <c r="AH90" s="221">
        <v>9.6314463561689294</v>
      </c>
      <c r="AI90" s="221">
        <v>22.165849999999999</v>
      </c>
    </row>
    <row r="91" spans="1:35" s="211" customFormat="1">
      <c r="A91" s="219">
        <v>1.4</v>
      </c>
      <c r="B91" s="226" t="s">
        <v>7</v>
      </c>
      <c r="C91" s="244">
        <v>11</v>
      </c>
      <c r="D91" s="244">
        <v>0.5561161</v>
      </c>
      <c r="E91" s="244" t="s">
        <v>355</v>
      </c>
      <c r="F91" s="244">
        <v>15.813876648510819</v>
      </c>
      <c r="G91" s="221">
        <v>10.098466990483393</v>
      </c>
      <c r="H91" s="221">
        <v>0.99683503148697106</v>
      </c>
      <c r="I91" s="221" t="s">
        <v>355</v>
      </c>
      <c r="J91" s="222">
        <v>12.420541089384958</v>
      </c>
      <c r="K91" s="221">
        <v>9.4458649999999995</v>
      </c>
      <c r="L91" s="244">
        <v>15</v>
      </c>
      <c r="M91" s="221" t="s">
        <v>355</v>
      </c>
      <c r="N91" s="221" t="s">
        <v>355</v>
      </c>
      <c r="O91" s="222">
        <v>16.472275716390818</v>
      </c>
      <c r="P91" s="221"/>
      <c r="Q91" s="221">
        <v>9.0427016466648062</v>
      </c>
      <c r="R91" s="244">
        <v>4.5705890107905036</v>
      </c>
      <c r="S91" s="221">
        <v>12.52801143377136</v>
      </c>
      <c r="T91" s="222">
        <v>12.190747261047363</v>
      </c>
      <c r="U91" s="221">
        <v>12</v>
      </c>
      <c r="V91" s="224">
        <v>13.826840000000001</v>
      </c>
      <c r="W91" s="221">
        <v>7.9558011049723749</v>
      </c>
      <c r="X91" s="221">
        <v>9.050279329608939</v>
      </c>
      <c r="Y91" s="221">
        <v>19.013203613620568</v>
      </c>
      <c r="Z91" s="221">
        <v>8.6191270000000006</v>
      </c>
      <c r="AA91" s="221" t="s">
        <v>355</v>
      </c>
      <c r="AB91" s="318"/>
      <c r="AC91" s="222">
        <v>12.532156182627816</v>
      </c>
      <c r="AD91" s="221">
        <v>15.078580366493274</v>
      </c>
      <c r="AE91" s="214">
        <v>10.867238739326378</v>
      </c>
      <c r="AF91" s="225"/>
      <c r="AG91" s="221" t="s">
        <v>355</v>
      </c>
      <c r="AH91" s="221">
        <v>8.5081887940448393</v>
      </c>
      <c r="AI91" s="221">
        <v>13.070830000000001</v>
      </c>
    </row>
    <row r="92" spans="1:35" s="211" customFormat="1">
      <c r="A92" s="219">
        <v>1.5</v>
      </c>
      <c r="B92" s="226" t="s">
        <v>8</v>
      </c>
      <c r="C92" s="244" t="s">
        <v>355</v>
      </c>
      <c r="D92" s="244">
        <v>0.73321519999999996</v>
      </c>
      <c r="E92" s="244">
        <v>0.99930603747397639</v>
      </c>
      <c r="F92" s="244">
        <v>1.0870326567240653</v>
      </c>
      <c r="G92" s="221" t="s">
        <v>355</v>
      </c>
      <c r="H92" s="221" t="s">
        <v>355</v>
      </c>
      <c r="I92" s="221" t="s">
        <v>355</v>
      </c>
      <c r="J92" s="222">
        <v>1.3238211161101436</v>
      </c>
      <c r="K92" s="221">
        <v>0.608483</v>
      </c>
      <c r="L92" s="244">
        <v>0.99722991689750695</v>
      </c>
      <c r="M92" s="221" t="s">
        <v>355</v>
      </c>
      <c r="N92" s="221" t="s">
        <v>355</v>
      </c>
      <c r="O92" s="222">
        <v>1.0583932826592659</v>
      </c>
      <c r="P92" s="221" t="s">
        <v>355</v>
      </c>
      <c r="Q92" s="221" t="s">
        <v>355</v>
      </c>
      <c r="R92" s="244" t="s">
        <v>355</v>
      </c>
      <c r="S92" s="221">
        <v>0.55872168975252379</v>
      </c>
      <c r="T92" s="222" t="s">
        <v>355</v>
      </c>
      <c r="U92" s="221" t="s">
        <v>355</v>
      </c>
      <c r="V92" s="224" t="s">
        <v>355</v>
      </c>
      <c r="W92" s="221" t="s">
        <v>355</v>
      </c>
      <c r="X92" s="221" t="s">
        <v>355</v>
      </c>
      <c r="Y92" s="221" t="s">
        <v>355</v>
      </c>
      <c r="Z92" s="221">
        <v>1.2085710000000001</v>
      </c>
      <c r="AA92" s="221" t="s">
        <v>355</v>
      </c>
      <c r="AB92" s="221" t="s">
        <v>656</v>
      </c>
      <c r="AC92" s="222">
        <v>1.3946777409385587</v>
      </c>
      <c r="AD92" s="221">
        <v>1.4308470347775322</v>
      </c>
      <c r="AE92" s="214">
        <v>1.0363907886666885</v>
      </c>
      <c r="AF92" s="225"/>
      <c r="AG92" s="221" t="s">
        <v>355</v>
      </c>
      <c r="AH92" s="221" t="s">
        <v>355</v>
      </c>
      <c r="AI92" s="221" t="s">
        <v>355</v>
      </c>
    </row>
    <row r="93" spans="1:35" s="211" customFormat="1">
      <c r="A93" s="219">
        <v>1.6</v>
      </c>
      <c r="B93" s="226" t="s">
        <v>9</v>
      </c>
      <c r="C93" s="244" t="s">
        <v>355</v>
      </c>
      <c r="D93" s="244">
        <v>0.94680019999999998</v>
      </c>
      <c r="E93" s="244" t="s">
        <v>355</v>
      </c>
      <c r="F93" s="244" t="s">
        <v>355</v>
      </c>
      <c r="G93" s="221" t="s">
        <v>355</v>
      </c>
      <c r="H93" s="221" t="s">
        <v>355</v>
      </c>
      <c r="I93" s="221">
        <v>2.1048110000000002</v>
      </c>
      <c r="J93" s="222">
        <v>0.16689271463788183</v>
      </c>
      <c r="K93" s="221">
        <v>2.8862966666666665</v>
      </c>
      <c r="L93" s="244"/>
      <c r="M93" s="221" t="s">
        <v>355</v>
      </c>
      <c r="N93" s="221" t="s">
        <v>355</v>
      </c>
      <c r="O93" s="222">
        <v>3.1325549243916102</v>
      </c>
      <c r="P93" s="221" t="s">
        <v>355</v>
      </c>
      <c r="Q93" s="221" t="s">
        <v>355</v>
      </c>
      <c r="R93" s="244" t="s">
        <v>355</v>
      </c>
      <c r="S93" s="221" t="s">
        <v>355</v>
      </c>
      <c r="T93" s="222" t="s">
        <v>355</v>
      </c>
      <c r="U93" s="221" t="s">
        <v>355</v>
      </c>
      <c r="V93" s="224">
        <v>4.5465020000000003</v>
      </c>
      <c r="W93" s="221" t="s">
        <v>355</v>
      </c>
      <c r="X93" s="221" t="s">
        <v>355</v>
      </c>
      <c r="Y93" s="221" t="s">
        <v>355</v>
      </c>
      <c r="Z93" s="221">
        <v>0</v>
      </c>
      <c r="AA93" s="221" t="s">
        <v>355</v>
      </c>
      <c r="AB93" s="221" t="s">
        <v>656</v>
      </c>
      <c r="AC93" s="222">
        <v>0.9539682428364632</v>
      </c>
      <c r="AD93" s="221">
        <v>0</v>
      </c>
      <c r="AE93" s="214">
        <v>1.6375361942814024</v>
      </c>
      <c r="AF93" s="225"/>
      <c r="AG93" s="221" t="s">
        <v>355</v>
      </c>
      <c r="AH93" s="221" t="s">
        <v>355</v>
      </c>
      <c r="AI93" s="221">
        <v>14.45844</v>
      </c>
    </row>
    <row r="94" spans="1:35" s="218" customFormat="1">
      <c r="A94" s="212">
        <v>2</v>
      </c>
      <c r="B94" s="213" t="s">
        <v>10</v>
      </c>
      <c r="C94" s="266">
        <v>311</v>
      </c>
      <c r="D94" s="266">
        <v>269.171988</v>
      </c>
      <c r="E94" s="266">
        <v>250.82581540596806</v>
      </c>
      <c r="F94" s="266">
        <v>223.65640946944225</v>
      </c>
      <c r="G94" s="214">
        <v>242.80872090772155</v>
      </c>
      <c r="H94" s="214">
        <v>249.21239232687756</v>
      </c>
      <c r="I94" s="214">
        <v>235.76946800000002</v>
      </c>
      <c r="J94" s="227">
        <v>224.03084764937225</v>
      </c>
      <c r="K94" s="214">
        <v>242.27837483333332</v>
      </c>
      <c r="L94" s="266">
        <v>266</v>
      </c>
      <c r="M94" s="214">
        <v>268.05845511482255</v>
      </c>
      <c r="N94" s="214">
        <v>296.10578392549519</v>
      </c>
      <c r="O94" s="215">
        <v>306.33594118203092</v>
      </c>
      <c r="P94" s="267">
        <v>224.30183969636082</v>
      </c>
      <c r="Q94" s="214">
        <v>227.27323471950876</v>
      </c>
      <c r="R94" s="266">
        <v>253.25411262419991</v>
      </c>
      <c r="S94" s="214">
        <v>383.32616913920566</v>
      </c>
      <c r="T94" s="215">
        <v>254.25224304199219</v>
      </c>
      <c r="U94" s="214">
        <v>264</v>
      </c>
      <c r="V94" s="216">
        <v>227.40991700000001</v>
      </c>
      <c r="W94" s="214">
        <v>286.40883977900552</v>
      </c>
      <c r="X94" s="214">
        <v>328.15642458100558</v>
      </c>
      <c r="Y94" s="214">
        <v>286.19874913134117</v>
      </c>
      <c r="Z94" s="214">
        <v>289.1279055</v>
      </c>
      <c r="AA94" s="214">
        <v>206.50284838988759</v>
      </c>
      <c r="AB94" s="214">
        <v>308.85793872304401</v>
      </c>
      <c r="AC94" s="227">
        <v>248.63229019063292</v>
      </c>
      <c r="AD94" s="214">
        <v>243.17324291046077</v>
      </c>
      <c r="AE94" s="214">
        <v>264.86178400863247</v>
      </c>
      <c r="AF94" s="217"/>
      <c r="AG94" s="214">
        <v>234</v>
      </c>
      <c r="AH94" s="214">
        <v>351.93530639285547</v>
      </c>
      <c r="AI94" s="214">
        <v>249.5884149</v>
      </c>
    </row>
    <row r="95" spans="1:35" s="211" customFormat="1">
      <c r="A95" s="219">
        <v>2.1</v>
      </c>
      <c r="B95" s="220" t="s">
        <v>11</v>
      </c>
      <c r="C95" s="244">
        <v>168</v>
      </c>
      <c r="D95" s="244">
        <v>169.8544</v>
      </c>
      <c r="E95" s="244">
        <v>158.88965995836224</v>
      </c>
      <c r="F95" s="244">
        <v>133.90981421331688</v>
      </c>
      <c r="G95" s="221">
        <v>145.03308450641524</v>
      </c>
      <c r="H95" s="221">
        <v>146.94880009055223</v>
      </c>
      <c r="I95" s="221">
        <v>134.0736</v>
      </c>
      <c r="J95" s="222">
        <v>157.46651381112545</v>
      </c>
      <c r="K95" s="221">
        <v>138.74393333333333</v>
      </c>
      <c r="L95" s="244">
        <v>198.44875346260386</v>
      </c>
      <c r="M95" s="221">
        <v>186.38830897703548</v>
      </c>
      <c r="N95" s="221">
        <v>135.27048685495944</v>
      </c>
      <c r="O95" s="222">
        <v>204.98650448125591</v>
      </c>
      <c r="P95" s="221">
        <v>148.07854431792811</v>
      </c>
      <c r="Q95" s="221">
        <v>137.65001395478649</v>
      </c>
      <c r="R95" s="244">
        <v>170.35072609535362</v>
      </c>
      <c r="S95" s="221">
        <v>273.16851326929742</v>
      </c>
      <c r="T95" s="222">
        <v>133.95622253417969</v>
      </c>
      <c r="U95" s="221">
        <v>142</v>
      </c>
      <c r="V95" s="224">
        <v>113.961</v>
      </c>
      <c r="W95" s="221">
        <v>183.97790055248618</v>
      </c>
      <c r="X95" s="221">
        <v>253.40782122905028</v>
      </c>
      <c r="Y95" s="221">
        <v>212.14732453092427</v>
      </c>
      <c r="Z95" s="221">
        <v>163.41370000000001</v>
      </c>
      <c r="AA95" s="221">
        <v>94.77433035284065</v>
      </c>
      <c r="AB95" s="221">
        <v>206.05584553403506</v>
      </c>
      <c r="AC95" s="222">
        <v>132.42945020007795</v>
      </c>
      <c r="AD95" s="221">
        <v>126.9875030865018</v>
      </c>
      <c r="AE95" s="214">
        <v>163.22759840522932</v>
      </c>
      <c r="AF95" s="225"/>
      <c r="AG95" s="221">
        <v>155</v>
      </c>
      <c r="AH95" s="221">
        <v>298.2454985666771</v>
      </c>
      <c r="AI95" s="221">
        <v>183.36439999999999</v>
      </c>
    </row>
    <row r="96" spans="1:35" s="211" customFormat="1">
      <c r="A96" s="219">
        <v>2.2000000000000002</v>
      </c>
      <c r="B96" s="220" t="s">
        <v>12</v>
      </c>
      <c r="C96" s="244">
        <v>36.000000000000007</v>
      </c>
      <c r="D96" s="244">
        <v>25.712299999999999</v>
      </c>
      <c r="E96" s="244">
        <v>25.981956974323388</v>
      </c>
      <c r="F96" s="244">
        <v>29.293424819405949</v>
      </c>
      <c r="G96" s="221">
        <v>29.69169137925951</v>
      </c>
      <c r="H96" s="221">
        <v>27.473366051831107</v>
      </c>
      <c r="I96" s="221">
        <v>29.00656</v>
      </c>
      <c r="J96" s="222">
        <v>25.634112248325259</v>
      </c>
      <c r="K96" s="221">
        <v>37.056550000000001</v>
      </c>
      <c r="L96" s="244">
        <v>17.950138504155127</v>
      </c>
      <c r="M96" s="221">
        <v>26.054279749478081</v>
      </c>
      <c r="N96" s="221">
        <v>39.857641764672572</v>
      </c>
      <c r="O96" s="222">
        <v>32.418981208975531</v>
      </c>
      <c r="P96" s="221">
        <v>34.649770037954902</v>
      </c>
      <c r="Q96" s="221">
        <v>20.094892548144013</v>
      </c>
      <c r="R96" s="244">
        <v>20.396676396712447</v>
      </c>
      <c r="S96" s="221">
        <v>17.445344560355863</v>
      </c>
      <c r="T96" s="222">
        <v>37.322544097900391</v>
      </c>
      <c r="U96" s="221">
        <v>30</v>
      </c>
      <c r="V96" s="224">
        <v>26.09468</v>
      </c>
      <c r="W96" s="221">
        <v>30.828729281767956</v>
      </c>
      <c r="X96" s="221">
        <v>19.106145251396647</v>
      </c>
      <c r="Y96" s="221">
        <v>20.01389854065323</v>
      </c>
      <c r="Z96" s="221">
        <v>31.0425</v>
      </c>
      <c r="AA96" s="221">
        <v>16.430331200480222</v>
      </c>
      <c r="AB96" s="221">
        <v>13.183655978479532</v>
      </c>
      <c r="AC96" s="222">
        <v>35.507962690629235</v>
      </c>
      <c r="AD96" s="221">
        <v>26.902100653870505</v>
      </c>
      <c r="AE96" s="214">
        <v>27.183936926384707</v>
      </c>
      <c r="AF96" s="225"/>
      <c r="AG96" s="221">
        <v>25</v>
      </c>
      <c r="AH96" s="221">
        <v>8.9252060760673242</v>
      </c>
      <c r="AI96" s="221">
        <v>10.733650000000001</v>
      </c>
    </row>
    <row r="97" spans="1:35" s="211" customFormat="1">
      <c r="A97" s="219">
        <v>2.2999999999999998</v>
      </c>
      <c r="B97" s="228" t="s">
        <v>13</v>
      </c>
      <c r="C97" s="244">
        <v>63.500000000000007</v>
      </c>
      <c r="D97" s="244">
        <v>47</v>
      </c>
      <c r="E97" s="244">
        <v>27.980569049271338</v>
      </c>
      <c r="F97" s="244">
        <v>39.139979977046977</v>
      </c>
      <c r="G97" s="221">
        <v>35.435034878393338</v>
      </c>
      <c r="H97" s="221">
        <v>42</v>
      </c>
      <c r="I97" s="221">
        <v>32.157617000000002</v>
      </c>
      <c r="J97" s="222">
        <v>30.000002631250201</v>
      </c>
      <c r="K97" s="221">
        <v>26.358883166666665</v>
      </c>
      <c r="L97" s="244">
        <v>21</v>
      </c>
      <c r="M97" s="221">
        <v>28.05845511482255</v>
      </c>
      <c r="N97" s="221">
        <v>94.332096509744858</v>
      </c>
      <c r="O97" s="222">
        <v>35.469467160980038</v>
      </c>
      <c r="P97" s="221" t="s">
        <v>355</v>
      </c>
      <c r="Q97" s="221">
        <v>48.227742115545631</v>
      </c>
      <c r="R97" s="244">
        <v>25</v>
      </c>
      <c r="S97" s="221">
        <v>58.728284522939987</v>
      </c>
      <c r="T97" s="222">
        <v>41.674427032470703</v>
      </c>
      <c r="U97" s="221">
        <v>44</v>
      </c>
      <c r="V97" s="224">
        <v>34</v>
      </c>
      <c r="W97" s="221">
        <v>46.740331491712709</v>
      </c>
      <c r="X97" s="221">
        <v>26.145251396648046</v>
      </c>
      <c r="Y97" s="221">
        <v>30.020847810979845</v>
      </c>
      <c r="Z97" s="221">
        <v>45</v>
      </c>
      <c r="AA97" s="221">
        <v>25.132095786790387</v>
      </c>
      <c r="AB97" s="221">
        <v>38.476375929761929</v>
      </c>
      <c r="AC97" s="222">
        <v>46.765517432258342</v>
      </c>
      <c r="AD97" s="221">
        <v>42.104141023364541</v>
      </c>
      <c r="AE97" s="214">
        <v>39.79433777891289</v>
      </c>
      <c r="AF97" s="225"/>
      <c r="AG97" s="221">
        <v>33</v>
      </c>
      <c r="AH97" s="221">
        <v>37.082322597102525</v>
      </c>
      <c r="AI97" s="221">
        <v>30</v>
      </c>
    </row>
    <row r="98" spans="1:35" s="211" customFormat="1">
      <c r="A98" s="219" t="s">
        <v>0</v>
      </c>
      <c r="B98" s="228" t="s">
        <v>14</v>
      </c>
      <c r="C98" s="244" t="s">
        <v>355</v>
      </c>
      <c r="D98" s="244">
        <v>44.985590000000002</v>
      </c>
      <c r="E98" s="244">
        <v>28</v>
      </c>
      <c r="F98" s="244">
        <v>37.136023038114473</v>
      </c>
      <c r="G98" s="221" t="s">
        <v>355</v>
      </c>
      <c r="H98" s="221">
        <v>41.816500042782636</v>
      </c>
      <c r="I98" s="221">
        <v>30.957789999999999</v>
      </c>
      <c r="J98" s="222">
        <v>29.133492555250072</v>
      </c>
      <c r="K98" s="221">
        <v>25.381916666666665</v>
      </c>
      <c r="L98" s="244">
        <v>17.950138504155127</v>
      </c>
      <c r="M98" s="221">
        <v>28</v>
      </c>
      <c r="N98" s="221" t="s">
        <v>355</v>
      </c>
      <c r="O98" s="222">
        <v>32.745228627540328</v>
      </c>
      <c r="P98" s="221">
        <v>32.099218575574909</v>
      </c>
      <c r="Q98" s="221" t="s">
        <v>355</v>
      </c>
      <c r="R98" s="244">
        <v>24.501495823319388</v>
      </c>
      <c r="S98" s="221">
        <v>51.058955114954124</v>
      </c>
      <c r="T98" s="222">
        <v>38.302528381347656</v>
      </c>
      <c r="U98" s="221">
        <v>44</v>
      </c>
      <c r="V98" s="224">
        <v>34.342750000000002</v>
      </c>
      <c r="W98" s="221">
        <v>44.751381215469614</v>
      </c>
      <c r="X98" s="221" t="s">
        <v>355</v>
      </c>
      <c r="Y98" s="221">
        <v>30</v>
      </c>
      <c r="Z98" s="221">
        <v>41.895780000000002</v>
      </c>
      <c r="AA98" s="221">
        <v>21.109535585587022</v>
      </c>
      <c r="AB98" s="221">
        <v>36.221790591311965</v>
      </c>
      <c r="AC98" s="222">
        <v>37.342112782946046</v>
      </c>
      <c r="AD98" s="221">
        <v>39.901010969816241</v>
      </c>
      <c r="AE98" s="214">
        <v>34.418836455427659</v>
      </c>
      <c r="AF98" s="225"/>
      <c r="AG98" s="221" t="s">
        <v>355</v>
      </c>
      <c r="AH98" s="221" t="s">
        <v>355</v>
      </c>
      <c r="AI98" s="221">
        <v>28.775390000000002</v>
      </c>
    </row>
    <row r="99" spans="1:35" s="211" customFormat="1">
      <c r="A99" s="219" t="s">
        <v>1</v>
      </c>
      <c r="B99" s="228" t="s">
        <v>15</v>
      </c>
      <c r="C99" s="244" t="s">
        <v>355</v>
      </c>
      <c r="D99" s="244">
        <v>1.7997700000000001</v>
      </c>
      <c r="E99" s="244" t="s">
        <v>355</v>
      </c>
      <c r="F99" s="244">
        <v>2.0429935492188416</v>
      </c>
      <c r="G99" s="221" t="s">
        <v>355</v>
      </c>
      <c r="H99" s="221" t="s">
        <v>355</v>
      </c>
      <c r="I99" s="221">
        <v>1.199827</v>
      </c>
      <c r="J99" s="222">
        <v>0.96935798502077319</v>
      </c>
      <c r="K99" s="221">
        <v>0.97696649999999996</v>
      </c>
      <c r="L99" s="244">
        <v>3</v>
      </c>
      <c r="M99" s="221" t="s">
        <v>355</v>
      </c>
      <c r="N99" s="221" t="s">
        <v>355</v>
      </c>
      <c r="O99" s="222">
        <v>2.7242305236826163</v>
      </c>
      <c r="P99" s="221">
        <v>5.74</v>
      </c>
      <c r="Q99" s="221" t="s">
        <v>355</v>
      </c>
      <c r="R99" s="244" t="s">
        <v>355</v>
      </c>
      <c r="S99" s="221">
        <v>7.6693294079858534</v>
      </c>
      <c r="T99" s="222">
        <v>3.3719007968902588</v>
      </c>
      <c r="U99" s="221" t="s">
        <v>355</v>
      </c>
      <c r="V99" s="224">
        <v>0</v>
      </c>
      <c r="W99" s="221">
        <v>1.9889502762430937</v>
      </c>
      <c r="X99" s="221" t="s">
        <v>355</v>
      </c>
      <c r="Y99" s="221" t="s">
        <v>355</v>
      </c>
      <c r="Z99" s="221">
        <v>3.494494</v>
      </c>
      <c r="AA99" s="221">
        <v>4.0225602012033654</v>
      </c>
      <c r="AB99" s="221">
        <v>2.2545853384499654</v>
      </c>
      <c r="AC99" s="222">
        <v>9.4234046493123014</v>
      </c>
      <c r="AD99" s="221">
        <v>2.1900380532300914</v>
      </c>
      <c r="AE99" s="214">
        <v>3.109906369484539</v>
      </c>
      <c r="AF99" s="225"/>
      <c r="AG99" s="221" t="s">
        <v>355</v>
      </c>
      <c r="AH99" s="221" t="s">
        <v>355</v>
      </c>
      <c r="AI99" s="221">
        <v>1.381982</v>
      </c>
    </row>
    <row r="100" spans="1:35" s="211" customFormat="1">
      <c r="A100" s="219">
        <v>2.4</v>
      </c>
      <c r="B100" s="228" t="s">
        <v>16</v>
      </c>
      <c r="C100" s="244" t="s">
        <v>355</v>
      </c>
      <c r="D100" s="244">
        <v>1.2100390000000001</v>
      </c>
      <c r="E100" s="244" t="s">
        <v>355</v>
      </c>
      <c r="F100" s="244">
        <v>5.4711058283100185</v>
      </c>
      <c r="G100" s="221">
        <v>8.5649721815693898</v>
      </c>
      <c r="H100" s="221">
        <v>7.9318551323522968</v>
      </c>
      <c r="I100" s="221">
        <v>4.8553189999999997</v>
      </c>
      <c r="J100" s="222">
        <v>3.0886942709042264</v>
      </c>
      <c r="K100" s="221">
        <v>6.8912333333333331</v>
      </c>
      <c r="L100" s="244">
        <v>7.9778393351800556</v>
      </c>
      <c r="M100" s="221" t="s">
        <v>355</v>
      </c>
      <c r="N100" s="221" t="s">
        <v>355</v>
      </c>
      <c r="O100" s="222">
        <v>8.3088103842936363</v>
      </c>
      <c r="P100" s="221"/>
      <c r="Q100" s="221">
        <v>1.0047446274072007</v>
      </c>
      <c r="R100" s="244">
        <v>10.179261082466173</v>
      </c>
      <c r="S100" s="221">
        <v>19.01196269841283</v>
      </c>
      <c r="T100" s="222" t="s">
        <v>355</v>
      </c>
      <c r="U100" s="221">
        <v>9</v>
      </c>
      <c r="V100" s="224">
        <v>0</v>
      </c>
      <c r="W100" s="221">
        <v>10.939226519337016</v>
      </c>
      <c r="X100" s="221">
        <v>10.055865921787708</v>
      </c>
      <c r="Y100" s="221">
        <v>5.0034746351633075</v>
      </c>
      <c r="Z100" s="221">
        <v>7.9897919999999996</v>
      </c>
      <c r="AA100" s="221" t="s">
        <v>355</v>
      </c>
      <c r="AB100" s="318">
        <v>51.142061280767493</v>
      </c>
      <c r="AC100" s="222">
        <v>8.118703308411197</v>
      </c>
      <c r="AD100" s="221">
        <v>6.2011031507212575</v>
      </c>
      <c r="AE100" s="214">
        <v>9.1879077947817684</v>
      </c>
      <c r="AF100" s="225"/>
      <c r="AG100" s="221">
        <v>2</v>
      </c>
      <c r="AH100" s="221">
        <v>1.2326431314389206</v>
      </c>
      <c r="AI100" s="221">
        <v>0.92404090000000005</v>
      </c>
    </row>
    <row r="101" spans="1:35" s="211" customFormat="1">
      <c r="A101" s="219">
        <v>2.5</v>
      </c>
      <c r="B101" s="228" t="s">
        <v>17</v>
      </c>
      <c r="C101" s="244">
        <v>7.5</v>
      </c>
      <c r="D101" s="244">
        <v>3.0333839999999999</v>
      </c>
      <c r="E101" s="244">
        <v>5.9958362248438579</v>
      </c>
      <c r="F101" s="244">
        <v>4</v>
      </c>
      <c r="G101" s="221">
        <v>1.6658599957815678</v>
      </c>
      <c r="H101" s="221">
        <v>0</v>
      </c>
      <c r="I101" s="221">
        <v>3.0340039999999999</v>
      </c>
      <c r="J101" s="222" t="s">
        <v>355</v>
      </c>
      <c r="K101" s="221">
        <v>5.1910749999999997</v>
      </c>
      <c r="L101" s="244">
        <v>0</v>
      </c>
      <c r="M101" s="221">
        <v>0</v>
      </c>
      <c r="N101" s="221">
        <v>6.9684686301904595</v>
      </c>
      <c r="O101" s="222">
        <v>2.1858587056037804</v>
      </c>
      <c r="P101" s="221">
        <v>3.7343067649028803</v>
      </c>
      <c r="Q101" s="221">
        <v>1.2056935528886408</v>
      </c>
      <c r="R101" s="244">
        <v>0</v>
      </c>
      <c r="S101" s="221">
        <v>2.0103913634248607</v>
      </c>
      <c r="T101" s="222">
        <v>21.336387634277344</v>
      </c>
      <c r="U101" s="221">
        <v>6</v>
      </c>
      <c r="V101" s="224">
        <v>6.0178370000000001</v>
      </c>
      <c r="W101" s="221">
        <v>13.922651933701657</v>
      </c>
      <c r="X101" s="221">
        <v>2.011173184357542</v>
      </c>
      <c r="Y101" s="221">
        <v>0</v>
      </c>
      <c r="Z101" s="221">
        <v>0.80522349999999998</v>
      </c>
      <c r="AA101" s="221" t="s">
        <v>355</v>
      </c>
      <c r="AB101" s="318"/>
      <c r="AC101" s="222">
        <v>3</v>
      </c>
      <c r="AD101" s="221">
        <v>7.0218911706709655</v>
      </c>
      <c r="AE101" s="214">
        <v>4.2656017064257421</v>
      </c>
      <c r="AF101" s="225"/>
      <c r="AG101" s="221">
        <v>1</v>
      </c>
      <c r="AH101" s="221">
        <v>0.16641100585494642</v>
      </c>
      <c r="AI101" s="221">
        <v>1.581572</v>
      </c>
    </row>
    <row r="102" spans="1:35" s="211" customFormat="1">
      <c r="A102" s="219">
        <v>2.6</v>
      </c>
      <c r="B102" s="226" t="s">
        <v>18</v>
      </c>
      <c r="C102" s="244">
        <v>36</v>
      </c>
      <c r="D102" s="244">
        <v>20.52328</v>
      </c>
      <c r="E102" s="244">
        <v>31.977793199167245</v>
      </c>
      <c r="F102" s="244">
        <v>11.982072608757921</v>
      </c>
      <c r="G102" s="221">
        <v>22.418077966302516</v>
      </c>
      <c r="H102" s="221">
        <v>24.858371052141933</v>
      </c>
      <c r="I102" s="221">
        <v>22.795339999999999</v>
      </c>
      <c r="J102" s="222">
        <v>6.9751636117799753</v>
      </c>
      <c r="K102" s="221">
        <v>23.67305</v>
      </c>
      <c r="L102" s="244">
        <v>20.941828254847646</v>
      </c>
      <c r="M102" s="221">
        <v>27.557411273486426</v>
      </c>
      <c r="N102" s="221">
        <v>19.677090165927844</v>
      </c>
      <c r="O102" s="222">
        <v>22.864462363882282</v>
      </c>
      <c r="P102" s="221" t="s">
        <v>46</v>
      </c>
      <c r="Q102" s="221">
        <v>19.090147920736811</v>
      </c>
      <c r="R102" s="244">
        <v>27.825953226348297</v>
      </c>
      <c r="S102" s="221">
        <v>12.961672724774697</v>
      </c>
      <c r="T102" s="222">
        <v>19.962656021118164</v>
      </c>
      <c r="U102" s="221">
        <v>34</v>
      </c>
      <c r="V102" s="224">
        <v>24.53463</v>
      </c>
      <c r="W102" s="221" t="s">
        <v>46</v>
      </c>
      <c r="X102" s="221">
        <v>17.430167597765362</v>
      </c>
      <c r="Y102" s="221">
        <v>19.013203613620568</v>
      </c>
      <c r="Z102" s="221">
        <v>24.20429</v>
      </c>
      <c r="AA102" s="221">
        <v>16.618126032549299</v>
      </c>
      <c r="AB102" s="221" t="s">
        <v>46</v>
      </c>
      <c r="AC102" s="222">
        <v>22.810763527989891</v>
      </c>
      <c r="AD102" s="221">
        <v>30.950120752259878</v>
      </c>
      <c r="AE102" s="214">
        <v>22.465826876538273</v>
      </c>
      <c r="AF102" s="225"/>
      <c r="AG102" s="221">
        <v>18</v>
      </c>
      <c r="AH102" s="221">
        <v>6.283225015714768</v>
      </c>
      <c r="AI102" s="221">
        <v>10.22983</v>
      </c>
    </row>
    <row r="103" spans="1:35" s="211" customFormat="1">
      <c r="A103" s="219">
        <v>2.7</v>
      </c>
      <c r="B103" s="226" t="s">
        <v>19</v>
      </c>
      <c r="C103" s="244" t="s">
        <v>355</v>
      </c>
      <c r="D103" s="244">
        <v>1.8385849999999999</v>
      </c>
      <c r="E103" s="244" t="s">
        <v>355</v>
      </c>
      <c r="F103" s="244" t="s">
        <v>355</v>
      </c>
      <c r="G103" s="221" t="s">
        <v>355</v>
      </c>
      <c r="H103" s="221" t="s">
        <v>355</v>
      </c>
      <c r="I103" s="221">
        <v>9.8470279999999999</v>
      </c>
      <c r="J103" s="222">
        <v>0.7635131669664672</v>
      </c>
      <c r="K103" s="221">
        <v>4.3636500000000007</v>
      </c>
      <c r="L103" s="244" t="s">
        <v>355</v>
      </c>
      <c r="M103" s="221" t="s">
        <v>355</v>
      </c>
      <c r="N103" s="221" t="s">
        <v>355</v>
      </c>
      <c r="O103" s="222">
        <v>0.10185687703964658</v>
      </c>
      <c r="P103" s="221" t="s">
        <v>355</v>
      </c>
      <c r="Q103" s="221" t="s">
        <v>355</v>
      </c>
      <c r="R103" s="244" t="s">
        <v>355</v>
      </c>
      <c r="S103" s="221" t="s">
        <v>355</v>
      </c>
      <c r="T103" s="222" t="s">
        <v>355</v>
      </c>
      <c r="U103" s="221" t="s">
        <v>355</v>
      </c>
      <c r="V103" s="224">
        <v>22.459019999999999</v>
      </c>
      <c r="W103" s="221" t="s">
        <v>355</v>
      </c>
      <c r="X103" s="221" t="s">
        <v>355</v>
      </c>
      <c r="Y103" s="221" t="s">
        <v>355</v>
      </c>
      <c r="Z103" s="221">
        <v>16.6724</v>
      </c>
      <c r="AA103" s="221">
        <v>5.5479650172268373</v>
      </c>
      <c r="AB103" s="221" t="s">
        <v>355</v>
      </c>
      <c r="AC103" s="222" t="s">
        <v>355</v>
      </c>
      <c r="AD103" s="221">
        <v>3.0063830730718109</v>
      </c>
      <c r="AE103" s="214">
        <v>7.1778223482560843</v>
      </c>
      <c r="AF103" s="225"/>
      <c r="AG103" s="221" t="s">
        <v>355</v>
      </c>
      <c r="AH103" s="221" t="s">
        <v>355</v>
      </c>
      <c r="AI103" s="221">
        <v>12.59755</v>
      </c>
    </row>
    <row r="104" spans="1:35" s="218" customFormat="1">
      <c r="A104" s="212">
        <v>3</v>
      </c>
      <c r="B104" s="213" t="s">
        <v>20</v>
      </c>
      <c r="C104" s="266">
        <v>666</v>
      </c>
      <c r="D104" s="266">
        <v>640.78496000000007</v>
      </c>
      <c r="E104" s="266">
        <v>679.52810548230389</v>
      </c>
      <c r="F104" s="266">
        <v>652.76109666101092</v>
      </c>
      <c r="G104" s="214">
        <v>673.37854405155133</v>
      </c>
      <c r="H104" s="214">
        <v>663.34558812438661</v>
      </c>
      <c r="I104" s="214">
        <v>650.72680000000003</v>
      </c>
      <c r="J104" s="227">
        <v>760.88806673622412</v>
      </c>
      <c r="K104" s="214">
        <v>658.66205000000002</v>
      </c>
      <c r="L104" s="266">
        <v>702.04986149584488</v>
      </c>
      <c r="M104" s="214">
        <v>683.42379958246352</v>
      </c>
      <c r="N104" s="214">
        <v>628.99496244688203</v>
      </c>
      <c r="O104" s="215">
        <v>705.327315056609</v>
      </c>
      <c r="P104" s="267">
        <v>626.42703281982597</v>
      </c>
      <c r="Q104" s="214">
        <v>654.08875244208764</v>
      </c>
      <c r="R104" s="266">
        <v>643.69356534168719</v>
      </c>
      <c r="S104" s="214">
        <v>618.93530078157266</v>
      </c>
      <c r="T104" s="215">
        <v>656.68829345703125</v>
      </c>
      <c r="U104" s="214">
        <v>656</v>
      </c>
      <c r="V104" s="216">
        <v>641.81551999999999</v>
      </c>
      <c r="W104" s="214">
        <v>678.23204419889498</v>
      </c>
      <c r="X104" s="214">
        <v>673.74301675977654</v>
      </c>
      <c r="Y104" s="214">
        <v>630.43780403057679</v>
      </c>
      <c r="Z104" s="214">
        <v>686.55228</v>
      </c>
      <c r="AA104" s="214">
        <v>616.84265567503201</v>
      </c>
      <c r="AB104" s="214">
        <v>696.93593313987083</v>
      </c>
      <c r="AC104" s="227">
        <v>655.42715207255912</v>
      </c>
      <c r="AD104" s="214">
        <v>662.16216609421929</v>
      </c>
      <c r="AE104" s="214">
        <v>662.99473808751452</v>
      </c>
      <c r="AF104" s="217"/>
      <c r="AG104" s="214">
        <v>692</v>
      </c>
      <c r="AH104" s="214">
        <v>669.86036688275237</v>
      </c>
      <c r="AI104" s="214">
        <v>694.82945999999993</v>
      </c>
    </row>
    <row r="105" spans="1:35" s="211" customFormat="1">
      <c r="A105" s="219">
        <v>3.1</v>
      </c>
      <c r="B105" s="220" t="s">
        <v>21</v>
      </c>
      <c r="C105" s="244">
        <v>514</v>
      </c>
      <c r="D105" s="244">
        <v>501.35329999999999</v>
      </c>
      <c r="E105" s="244">
        <v>524.6356696738377</v>
      </c>
      <c r="F105" s="244">
        <v>526.71955649326742</v>
      </c>
      <c r="G105" s="221">
        <v>496.52949144005203</v>
      </c>
      <c r="H105" s="221">
        <v>527.83766378534449</v>
      </c>
      <c r="I105" s="221">
        <v>511.53750000000002</v>
      </c>
      <c r="J105" s="222">
        <v>516.46614529838473</v>
      </c>
      <c r="K105" s="221">
        <v>502.90949999999998</v>
      </c>
      <c r="L105" s="244">
        <v>517.56232686980616</v>
      </c>
      <c r="M105" s="221" t="s">
        <v>355</v>
      </c>
      <c r="N105" s="221">
        <v>505.60320426351905</v>
      </c>
      <c r="O105" s="222">
        <v>512.35072045708375</v>
      </c>
      <c r="P105" s="221">
        <v>435.04109845947761</v>
      </c>
      <c r="Q105" s="221">
        <v>462.18252860731229</v>
      </c>
      <c r="R105" s="244">
        <v>515.45215309058938</v>
      </c>
      <c r="S105" s="221">
        <v>479.39840425905015</v>
      </c>
      <c r="T105" s="222">
        <v>515.81854248046875</v>
      </c>
      <c r="U105" s="221">
        <v>529</v>
      </c>
      <c r="V105" s="224">
        <v>501.1259</v>
      </c>
      <c r="W105" s="221">
        <v>520.11049723756901</v>
      </c>
      <c r="X105" s="221">
        <v>507.82122905027938</v>
      </c>
      <c r="Y105" s="221">
        <v>504.35024322446139</v>
      </c>
      <c r="Z105" s="221">
        <v>511.10039999999998</v>
      </c>
      <c r="AA105" s="221">
        <v>543.06445839076559</v>
      </c>
      <c r="AB105" s="221">
        <v>533.48189414447666</v>
      </c>
      <c r="AC105" s="222">
        <v>511.74504166764785</v>
      </c>
      <c r="AD105" s="221">
        <v>531.31441291389194</v>
      </c>
      <c r="AE105" s="214">
        <v>509.57451414101064</v>
      </c>
      <c r="AF105" s="225"/>
      <c r="AG105" s="221">
        <v>544</v>
      </c>
      <c r="AH105" s="221">
        <v>520.91666886575854</v>
      </c>
      <c r="AI105" s="221">
        <v>556.59889999999996</v>
      </c>
    </row>
    <row r="106" spans="1:35" s="211" customFormat="1">
      <c r="A106" s="219">
        <v>3.2</v>
      </c>
      <c r="B106" s="226" t="s">
        <v>22</v>
      </c>
      <c r="C106" s="244">
        <v>91</v>
      </c>
      <c r="D106" s="244">
        <v>81.003410000000002</v>
      </c>
      <c r="E106" s="244">
        <v>92.935461485079813</v>
      </c>
      <c r="F106" s="244">
        <v>64.584258734802503</v>
      </c>
      <c r="G106" s="221">
        <v>120.26470620876209</v>
      </c>
      <c r="H106" s="221">
        <v>76.847403021474804</v>
      </c>
      <c r="I106" s="221">
        <v>81.036709999999999</v>
      </c>
      <c r="J106" s="222">
        <v>131.31381151731554</v>
      </c>
      <c r="K106" s="221">
        <v>96.549516666666662</v>
      </c>
      <c r="L106" s="244">
        <v>124.65373961218837</v>
      </c>
      <c r="M106" s="221" t="s">
        <v>355</v>
      </c>
      <c r="N106" s="221">
        <v>75.186484919727292</v>
      </c>
      <c r="O106" s="222">
        <v>124.99706527923414</v>
      </c>
      <c r="P106" s="221">
        <v>95.529761107390058</v>
      </c>
      <c r="Q106" s="221">
        <v>103.48869662294166</v>
      </c>
      <c r="R106" s="244">
        <v>84.887406581411838</v>
      </c>
      <c r="S106" s="221">
        <v>76.842453996524029</v>
      </c>
      <c r="T106" s="222">
        <v>70.037017822265625</v>
      </c>
      <c r="U106" s="221">
        <v>80</v>
      </c>
      <c r="V106" s="224">
        <v>77.485560000000007</v>
      </c>
      <c r="W106" s="221">
        <v>95.469613259668506</v>
      </c>
      <c r="X106" s="221">
        <v>107.59776536312849</v>
      </c>
      <c r="Y106" s="221">
        <v>83.057678943710911</v>
      </c>
      <c r="Z106" s="221">
        <v>122.5522</v>
      </c>
      <c r="AA106" s="221">
        <v>73.530519396344403</v>
      </c>
      <c r="AB106" s="318">
        <v>163.45403899539414</v>
      </c>
      <c r="AC106" s="222">
        <v>78.49849104723917</v>
      </c>
      <c r="AD106" s="221">
        <v>61.186631487175077</v>
      </c>
      <c r="AE106" s="214">
        <v>93.851496372905359</v>
      </c>
      <c r="AF106" s="225"/>
      <c r="AG106" s="221">
        <v>96</v>
      </c>
      <c r="AH106" s="221">
        <v>79.950084074333091</v>
      </c>
      <c r="AI106" s="221">
        <v>68.920749999999998</v>
      </c>
    </row>
    <row r="107" spans="1:35" s="211" customFormat="1" ht="22.5">
      <c r="A107" s="219">
        <v>3.3</v>
      </c>
      <c r="B107" s="226" t="s">
        <v>23</v>
      </c>
      <c r="C107" s="244">
        <v>61</v>
      </c>
      <c r="D107" s="244">
        <v>58.428249999999998</v>
      </c>
      <c r="E107" s="244">
        <v>61.956974323386532</v>
      </c>
      <c r="F107" s="244">
        <v>61.457281432940889</v>
      </c>
      <c r="G107" s="221">
        <v>56.584346402737218</v>
      </c>
      <c r="H107" s="221">
        <v>58.660521317567301</v>
      </c>
      <c r="I107" s="221">
        <v>58.152589999999996</v>
      </c>
      <c r="J107" s="222">
        <v>113.10810992052379</v>
      </c>
      <c r="K107" s="221">
        <v>59.20303333333333</v>
      </c>
      <c r="L107" s="244">
        <v>59.833795013850413</v>
      </c>
      <c r="M107" s="221" t="s">
        <v>355</v>
      </c>
      <c r="N107" s="221">
        <v>48.205273263635732</v>
      </c>
      <c r="O107" s="222">
        <v>67.979529320291135</v>
      </c>
      <c r="P107" s="221">
        <v>95.8561732529583</v>
      </c>
      <c r="Q107" s="221">
        <v>88.417527211833658</v>
      </c>
      <c r="R107" s="244">
        <v>43.354005669686018</v>
      </c>
      <c r="S107" s="221">
        <v>62.694442525998383</v>
      </c>
      <c r="T107" s="222">
        <v>70.832717895507813</v>
      </c>
      <c r="U107" s="221">
        <v>47</v>
      </c>
      <c r="V107" s="224">
        <v>63.204059999999998</v>
      </c>
      <c r="W107" s="221">
        <v>62.65193370165747</v>
      </c>
      <c r="X107" s="221">
        <v>58.324022346368714</v>
      </c>
      <c r="Y107" s="221">
        <v>43.029881862404444</v>
      </c>
      <c r="Z107" s="221">
        <v>52.899679999999996</v>
      </c>
      <c r="AA107" s="221">
        <v>0.24767788792200918</v>
      </c>
      <c r="AB107" s="318"/>
      <c r="AC107" s="222">
        <v>65.1836193576721</v>
      </c>
      <c r="AD107" s="221">
        <v>69.661121693152268</v>
      </c>
      <c r="AE107" s="214">
        <v>61.074098758977975</v>
      </c>
      <c r="AF107" s="225"/>
      <c r="AG107" s="221">
        <v>51.999999999999993</v>
      </c>
      <c r="AH107" s="221">
        <v>68.993613942660716</v>
      </c>
      <c r="AI107" s="221">
        <v>69.309809999999999</v>
      </c>
    </row>
    <row r="108" spans="1:35" s="218" customFormat="1">
      <c r="A108" s="212">
        <v>4</v>
      </c>
      <c r="B108" s="213" t="s">
        <v>24</v>
      </c>
      <c r="C108" s="266">
        <v>269</v>
      </c>
      <c r="D108" s="266">
        <v>274.27513599999997</v>
      </c>
      <c r="E108" s="266">
        <v>345.75988896599586</v>
      </c>
      <c r="F108" s="266">
        <v>259.66452857907461</v>
      </c>
      <c r="G108" s="214">
        <v>319.61254445197494</v>
      </c>
      <c r="H108" s="214">
        <v>277.80949435540822</v>
      </c>
      <c r="I108" s="214">
        <v>303.60413599999998</v>
      </c>
      <c r="J108" s="227">
        <v>269.74337965874224</v>
      </c>
      <c r="K108" s="214">
        <v>315.76833166666671</v>
      </c>
      <c r="L108" s="266">
        <v>318.1163434903047</v>
      </c>
      <c r="M108" s="214">
        <v>254.5302713987474</v>
      </c>
      <c r="N108" s="214">
        <v>289.72332815738912</v>
      </c>
      <c r="O108" s="215">
        <v>280.92225367741901</v>
      </c>
      <c r="P108" s="267">
        <v>266.19537396740344</v>
      </c>
      <c r="Q108" s="214">
        <v>268.26681551772259</v>
      </c>
      <c r="R108" s="266">
        <v>249.248179830482</v>
      </c>
      <c r="S108" s="214">
        <v>164.64180872168583</v>
      </c>
      <c r="T108" s="215">
        <v>290.29965209960938</v>
      </c>
      <c r="U108" s="214">
        <v>295</v>
      </c>
      <c r="V108" s="216">
        <v>365.84819900000002</v>
      </c>
      <c r="W108" s="214">
        <v>258.56353591160223</v>
      </c>
      <c r="X108" s="214">
        <v>199.77653631284915</v>
      </c>
      <c r="Y108" s="214">
        <v>283.19666435024322</v>
      </c>
      <c r="Z108" s="214">
        <v>283.995586</v>
      </c>
      <c r="AA108" s="214">
        <v>272.37508324809056</v>
      </c>
      <c r="AB108" s="214">
        <v>270.75208914169121</v>
      </c>
      <c r="AC108" s="227">
        <v>284.67795888641001</v>
      </c>
      <c r="AD108" s="214">
        <v>261.9673673672624</v>
      </c>
      <c r="AE108" s="214">
        <v>278.33337452702773</v>
      </c>
      <c r="AF108" s="217"/>
      <c r="AG108" s="214">
        <v>211</v>
      </c>
      <c r="AH108" s="214">
        <v>220.94849366325897</v>
      </c>
      <c r="AI108" s="214">
        <v>281.84986400000003</v>
      </c>
    </row>
    <row r="109" spans="1:35" s="211" customFormat="1">
      <c r="A109" s="219">
        <v>4.0999999999999996</v>
      </c>
      <c r="B109" s="228" t="s">
        <v>25</v>
      </c>
      <c r="C109" s="244">
        <v>16</v>
      </c>
      <c r="D109" s="244">
        <v>30.01925</v>
      </c>
      <c r="E109" s="244">
        <v>5.9958362248438579</v>
      </c>
      <c r="F109" s="244">
        <v>16.523755454586826</v>
      </c>
      <c r="G109" s="221">
        <v>19.935430509102254</v>
      </c>
      <c r="H109" s="221">
        <v>22.720845329953427</v>
      </c>
      <c r="I109" s="221">
        <v>35.353200000000001</v>
      </c>
      <c r="J109" s="222">
        <v>7.2194666332073858</v>
      </c>
      <c r="K109" s="221">
        <v>24.520500000000002</v>
      </c>
      <c r="L109" s="244">
        <v>19.944598337950136</v>
      </c>
      <c r="M109" s="221">
        <v>15.031315240083508</v>
      </c>
      <c r="N109" s="221">
        <v>17.369985860758806</v>
      </c>
      <c r="O109" s="222">
        <v>32.730560759865092</v>
      </c>
      <c r="P109" s="221">
        <v>7.3682697030587185</v>
      </c>
      <c r="Q109" s="221">
        <v>23.109126430365613</v>
      </c>
      <c r="R109" s="244">
        <v>20.429071499167261</v>
      </c>
      <c r="S109" s="221">
        <v>9.8966183141420032</v>
      </c>
      <c r="T109" s="222">
        <v>19.619258880615234</v>
      </c>
      <c r="U109" s="221">
        <v>15</v>
      </c>
      <c r="V109" s="224">
        <v>20.824909999999999</v>
      </c>
      <c r="W109" s="221">
        <v>20.883977900552484</v>
      </c>
      <c r="X109" s="221">
        <v>6.033519553072626</v>
      </c>
      <c r="Y109" s="221">
        <v>28.019457956914525</v>
      </c>
      <c r="Z109" s="221">
        <v>36.910620000000002</v>
      </c>
      <c r="AA109" s="221">
        <v>16.49775817528716</v>
      </c>
      <c r="AB109" s="221">
        <v>5.4273355174039697</v>
      </c>
      <c r="AC109" s="222">
        <v>15.505492197926721</v>
      </c>
      <c r="AD109" s="221">
        <v>15.842810385068308</v>
      </c>
      <c r="AE109" s="214">
        <v>18.740463245140212</v>
      </c>
      <c r="AF109" s="225"/>
      <c r="AG109" s="221">
        <v>22</v>
      </c>
      <c r="AH109" s="221">
        <v>1.382403540189286</v>
      </c>
      <c r="AI109" s="221">
        <v>1.6328819999999999</v>
      </c>
    </row>
    <row r="110" spans="1:35" s="211" customFormat="1">
      <c r="A110" s="219">
        <v>4.2</v>
      </c>
      <c r="B110" s="226" t="s">
        <v>26</v>
      </c>
      <c r="C110" s="244">
        <v>6</v>
      </c>
      <c r="D110" s="244">
        <v>8.9077760000000001</v>
      </c>
      <c r="E110" s="244">
        <v>5.9958362248438579</v>
      </c>
      <c r="F110" s="244">
        <v>5.6997505518543949</v>
      </c>
      <c r="G110" s="221">
        <v>7.8288943923415024</v>
      </c>
      <c r="H110" s="221">
        <v>8.2835845715449512</v>
      </c>
      <c r="I110" s="221">
        <v>8.3775259999999996</v>
      </c>
      <c r="J110" s="222">
        <v>13.830911213086168</v>
      </c>
      <c r="K110" s="221">
        <v>13.994531666666667</v>
      </c>
      <c r="L110" s="244">
        <v>3.9889196675900278</v>
      </c>
      <c r="M110" s="221">
        <v>3.006263048016701</v>
      </c>
      <c r="N110" s="221">
        <v>34.029764572671624</v>
      </c>
      <c r="O110" s="222">
        <v>5.1456461731738905</v>
      </c>
      <c r="P110" s="221" t="s">
        <v>355</v>
      </c>
      <c r="Q110" s="221">
        <v>3.0142338822216019</v>
      </c>
      <c r="R110" s="244">
        <v>4.4726838122604198</v>
      </c>
      <c r="S110" s="221">
        <v>6.6682876261250605</v>
      </c>
      <c r="T110" s="222">
        <v>23.470621109008789</v>
      </c>
      <c r="U110" s="221">
        <v>7</v>
      </c>
      <c r="V110" s="224">
        <v>8.5761690000000002</v>
      </c>
      <c r="W110" s="221">
        <v>1.9889502762430937</v>
      </c>
      <c r="X110" s="221">
        <v>9.050279329608939</v>
      </c>
      <c r="Y110" s="221">
        <v>4.002779708130646</v>
      </c>
      <c r="Z110" s="221">
        <v>8.4045459999999999</v>
      </c>
      <c r="AA110" s="221">
        <v>4.5379623174546602</v>
      </c>
      <c r="AB110" s="221">
        <v>2.0092284713466917</v>
      </c>
      <c r="AC110" s="222">
        <v>7.6630509596293033</v>
      </c>
      <c r="AD110" s="221">
        <v>6.0985611482289173</v>
      </c>
      <c r="AE110" s="214">
        <v>8.2239539897054783</v>
      </c>
      <c r="AF110" s="225"/>
      <c r="AG110" s="221">
        <v>2</v>
      </c>
      <c r="AH110" s="221">
        <v>3.3635429294838408</v>
      </c>
      <c r="AI110" s="221">
        <v>4.5872419999999998</v>
      </c>
    </row>
    <row r="111" spans="1:35" s="211" customFormat="1">
      <c r="A111" s="219">
        <v>4.3</v>
      </c>
      <c r="B111" s="220" t="s">
        <v>27</v>
      </c>
      <c r="C111" s="244">
        <v>10</v>
      </c>
      <c r="D111" s="244">
        <v>82.644869999999997</v>
      </c>
      <c r="E111" s="244">
        <v>82.942401110340043</v>
      </c>
      <c r="F111" s="244">
        <v>53.938675939768515</v>
      </c>
      <c r="G111" s="221">
        <v>87.451167879874333</v>
      </c>
      <c r="H111" s="221">
        <v>39.715519617481029</v>
      </c>
      <c r="I111" s="221">
        <v>59.555340000000001</v>
      </c>
      <c r="J111" s="222">
        <v>58.05845509221033</v>
      </c>
      <c r="K111" s="221">
        <v>63.219650000000001</v>
      </c>
      <c r="L111" s="244">
        <v>56.84210526315789</v>
      </c>
      <c r="M111" s="221">
        <v>44.091858037578291</v>
      </c>
      <c r="N111" s="221">
        <v>55.558550468499675</v>
      </c>
      <c r="O111" s="222">
        <v>57.822766851625943</v>
      </c>
      <c r="P111" s="221">
        <v>18.437311899977672</v>
      </c>
      <c r="Q111" s="221">
        <v>48.227742115545631</v>
      </c>
      <c r="R111" s="244">
        <v>35.18567963548</v>
      </c>
      <c r="S111" s="221">
        <v>49.262367297390696</v>
      </c>
      <c r="T111" s="222">
        <v>95.684547424316406</v>
      </c>
      <c r="U111" s="221">
        <v>77</v>
      </c>
      <c r="V111" s="224">
        <v>68.73312</v>
      </c>
      <c r="W111" s="221">
        <v>45.745856353591165</v>
      </c>
      <c r="X111" s="221">
        <v>35.195530726256983</v>
      </c>
      <c r="Y111" s="221">
        <v>61.042390548992351</v>
      </c>
      <c r="Z111" s="221">
        <v>48.576279999999997</v>
      </c>
      <c r="AA111" s="221">
        <v>31.547925350537817</v>
      </c>
      <c r="AB111" s="221">
        <v>74.458479217868302</v>
      </c>
      <c r="AC111" s="222">
        <v>52.682351806029516</v>
      </c>
      <c r="AD111" s="221">
        <v>45.906541115783988</v>
      </c>
      <c r="AE111" s="214">
        <v>54.983124419725243</v>
      </c>
      <c r="AF111" s="225"/>
      <c r="AG111" s="221">
        <v>24</v>
      </c>
      <c r="AH111" s="221">
        <v>63.786493900199432</v>
      </c>
      <c r="AI111" s="221">
        <v>74.082300000000004</v>
      </c>
    </row>
    <row r="112" spans="1:35" s="211" customFormat="1">
      <c r="A112" s="219">
        <v>4.4000000000000004</v>
      </c>
      <c r="B112" s="220" t="s">
        <v>28</v>
      </c>
      <c r="C112" s="244">
        <v>122.99999999999999</v>
      </c>
      <c r="D112" s="244">
        <v>100.5009</v>
      </c>
      <c r="E112" s="244">
        <v>134.90631505898682</v>
      </c>
      <c r="F112" s="244">
        <v>100.21170651389396</v>
      </c>
      <c r="G112" s="221">
        <v>114.7537879426215</v>
      </c>
      <c r="H112" s="221">
        <v>107.01054392338077</v>
      </c>
      <c r="I112" s="221">
        <v>100.8372</v>
      </c>
      <c r="J112" s="222">
        <v>103.57450908434755</v>
      </c>
      <c r="K112" s="221">
        <v>111.03533333333333</v>
      </c>
      <c r="L112" s="244">
        <v>144.5983379501385</v>
      </c>
      <c r="M112" s="221">
        <v>158.32985386221296</v>
      </c>
      <c r="N112" s="221">
        <v>76.163654927967329</v>
      </c>
      <c r="O112" s="222">
        <v>90.276009796563685</v>
      </c>
      <c r="P112" s="221">
        <v>103.14957803081045</v>
      </c>
      <c r="Q112" s="221">
        <v>119.56461066145688</v>
      </c>
      <c r="R112" s="244">
        <v>108.37383838177544</v>
      </c>
      <c r="S112" s="221">
        <v>58.158517682469721</v>
      </c>
      <c r="T112" s="222">
        <v>83.571273803710938</v>
      </c>
      <c r="U112" s="221">
        <v>118</v>
      </c>
      <c r="V112" s="224">
        <v>115.6138</v>
      </c>
      <c r="W112" s="221">
        <v>123.31491712707182</v>
      </c>
      <c r="X112" s="221">
        <v>103.07262569832402</v>
      </c>
      <c r="Y112" s="221">
        <v>106.07366226546213</v>
      </c>
      <c r="Z112" s="221">
        <v>118.14190000000001</v>
      </c>
      <c r="AA112" s="221">
        <v>88.694176812515394</v>
      </c>
      <c r="AB112" s="221">
        <v>128.27152014463434</v>
      </c>
      <c r="AC112" s="222">
        <v>121.84243699019314</v>
      </c>
      <c r="AD112" s="221">
        <v>132.13210321154418</v>
      </c>
      <c r="AE112" s="214">
        <v>110.47046832869341</v>
      </c>
      <c r="AF112" s="225"/>
      <c r="AG112" s="221">
        <v>122</v>
      </c>
      <c r="AH112" s="221">
        <v>54.408020280092366</v>
      </c>
      <c r="AI112" s="221">
        <v>125.4392</v>
      </c>
    </row>
    <row r="113" spans="1:35" s="211" customFormat="1">
      <c r="A113" s="219">
        <v>4.5</v>
      </c>
      <c r="B113" s="220" t="s">
        <v>29</v>
      </c>
      <c r="C113" s="244">
        <v>114</v>
      </c>
      <c r="D113" s="244">
        <v>52.20234</v>
      </c>
      <c r="E113" s="244">
        <v>115.91950034698127</v>
      </c>
      <c r="F113" s="244">
        <v>83.290640118970913</v>
      </c>
      <c r="G113" s="221">
        <v>89.643263728035336</v>
      </c>
      <c r="H113" s="221">
        <v>100.07900091304808</v>
      </c>
      <c r="I113" s="221">
        <v>99.480869999999996</v>
      </c>
      <c r="J113" s="222">
        <v>87.060037635890794</v>
      </c>
      <c r="K113" s="221">
        <v>102.99831666666667</v>
      </c>
      <c r="L113" s="244">
        <v>92.742382271468131</v>
      </c>
      <c r="M113" s="221">
        <v>34.070981210855948</v>
      </c>
      <c r="N113" s="221">
        <v>106.60137232749172</v>
      </c>
      <c r="O113" s="222">
        <v>94.947270096190408</v>
      </c>
      <c r="P113" s="221">
        <v>137.24021433355659</v>
      </c>
      <c r="Q113" s="221">
        <v>74.351102428132847</v>
      </c>
      <c r="R113" s="244">
        <v>80.786906501798896</v>
      </c>
      <c r="S113" s="221">
        <v>40.65601780155837</v>
      </c>
      <c r="T113" s="222">
        <v>67.953948974609375</v>
      </c>
      <c r="U113" s="221">
        <v>79</v>
      </c>
      <c r="V113" s="224">
        <v>152.1002</v>
      </c>
      <c r="W113" s="221">
        <v>66.629834254143645</v>
      </c>
      <c r="X113" s="221">
        <v>46.424581005586589</v>
      </c>
      <c r="Y113" s="221">
        <v>84.05837387074358</v>
      </c>
      <c r="Z113" s="221">
        <v>71.962239999999994</v>
      </c>
      <c r="AA113" s="221">
        <v>131.09726059229553</v>
      </c>
      <c r="AB113" s="221">
        <v>60.585525790437913</v>
      </c>
      <c r="AC113" s="222">
        <v>86.984626932631329</v>
      </c>
      <c r="AD113" s="221">
        <v>61.987351506637012</v>
      </c>
      <c r="AE113" s="214">
        <v>86.244791403847529</v>
      </c>
      <c r="AF113" s="225"/>
      <c r="AG113" s="221">
        <v>41</v>
      </c>
      <c r="AH113" s="221">
        <v>98.008033013294067</v>
      </c>
      <c r="AI113" s="221">
        <v>76.108239999999995</v>
      </c>
    </row>
    <row r="114" spans="1:35" s="218" customFormat="1">
      <c r="A114" s="212">
        <v>5</v>
      </c>
      <c r="B114" s="213" t="s">
        <v>30</v>
      </c>
      <c r="C114" s="266">
        <v>22</v>
      </c>
      <c r="D114" s="266">
        <v>7.2275580000000001</v>
      </c>
      <c r="E114" s="266">
        <v>4.9965301873698822</v>
      </c>
      <c r="F114" s="266">
        <v>35.634061432118351</v>
      </c>
      <c r="G114" s="214">
        <v>9.6142049437790345</v>
      </c>
      <c r="H114" s="214">
        <v>4.4668403200515483</v>
      </c>
      <c r="I114" s="214">
        <v>40.008616000000004</v>
      </c>
      <c r="J114" s="227">
        <v>9.9747168748657931</v>
      </c>
      <c r="K114" s="214">
        <v>17.837325</v>
      </c>
      <c r="L114" s="266">
        <v>9</v>
      </c>
      <c r="M114" s="214">
        <v>2.0041753653444676</v>
      </c>
      <c r="N114" s="214">
        <v>28.055536665150854</v>
      </c>
      <c r="O114" s="215">
        <v>14.294777194752101</v>
      </c>
      <c r="P114" s="267">
        <v>51.403179281089528</v>
      </c>
      <c r="Q114" s="214">
        <v>17.08065866592241</v>
      </c>
      <c r="R114" s="266">
        <v>5.3358333198896233</v>
      </c>
      <c r="S114" s="214">
        <v>23.014448092219538</v>
      </c>
      <c r="T114" s="215">
        <v>33.307933807373047</v>
      </c>
      <c r="U114" s="214">
        <v>19</v>
      </c>
      <c r="V114" s="216">
        <v>4.9389900000000004</v>
      </c>
      <c r="W114" s="214">
        <v>55.690607734806626</v>
      </c>
      <c r="X114" s="214">
        <v>7.039106145251397</v>
      </c>
      <c r="Y114" s="214">
        <v>6.004169562195969</v>
      </c>
      <c r="Z114" s="214">
        <v>13.180323</v>
      </c>
      <c r="AA114" s="214">
        <v>75.55034052333184</v>
      </c>
      <c r="AB114" s="214">
        <v>47.130919219530831</v>
      </c>
      <c r="AC114" s="227">
        <v>35.057837464993824</v>
      </c>
      <c r="AD114" s="214">
        <v>27.106250658832483</v>
      </c>
      <c r="AE114" s="214">
        <v>22.355533552102465</v>
      </c>
      <c r="AF114" s="217"/>
      <c r="AG114" s="214">
        <v>12</v>
      </c>
      <c r="AH114" s="214">
        <v>12.552157820664268</v>
      </c>
      <c r="AI114" s="214">
        <v>18.698800799999997</v>
      </c>
    </row>
    <row r="115" spans="1:35" s="211" customFormat="1">
      <c r="A115" s="219">
        <v>5.0999999999999996</v>
      </c>
      <c r="B115" s="226" t="s">
        <v>31</v>
      </c>
      <c r="C115" s="244">
        <v>15</v>
      </c>
      <c r="D115" s="244">
        <v>2.1837780000000002</v>
      </c>
      <c r="E115" s="244" t="s">
        <v>355</v>
      </c>
      <c r="F115" s="244">
        <v>4.6519873381180705</v>
      </c>
      <c r="G115" s="221">
        <v>5.1719129595480311</v>
      </c>
      <c r="H115" s="221">
        <v>1.6181599682022052</v>
      </c>
      <c r="I115" s="221">
        <v>1.1416459999999999</v>
      </c>
      <c r="J115" s="222">
        <v>2.9996872630975702</v>
      </c>
      <c r="K115" s="221">
        <v>2.7406983333333335</v>
      </c>
      <c r="L115" s="244">
        <v>5.9833795013850422</v>
      </c>
      <c r="M115" s="221">
        <v>2.0041753653444676</v>
      </c>
      <c r="N115" s="221">
        <v>6.4274336256281588</v>
      </c>
      <c r="O115" s="222">
        <v>8.1758564263189335</v>
      </c>
      <c r="P115" s="221" t="s">
        <v>355</v>
      </c>
      <c r="Q115" s="221">
        <v>15.071169411108009</v>
      </c>
      <c r="R115" s="244">
        <v>2.7665417496405582</v>
      </c>
      <c r="S115" s="221">
        <v>22.002132977371858</v>
      </c>
      <c r="T115" s="222">
        <v>6.206244945526123</v>
      </c>
      <c r="U115" s="221">
        <v>10</v>
      </c>
      <c r="V115" s="224">
        <v>2.1656110000000002</v>
      </c>
      <c r="W115" s="221">
        <v>13.922651933701657</v>
      </c>
      <c r="X115" s="221">
        <v>6.033519553072626</v>
      </c>
      <c r="Y115" s="221">
        <v>4.002779708130646</v>
      </c>
      <c r="Z115" s="221">
        <v>4.3492350000000002</v>
      </c>
      <c r="AA115" s="221" t="s">
        <v>355</v>
      </c>
      <c r="AB115" s="221" t="s">
        <v>355</v>
      </c>
      <c r="AC115" s="222">
        <v>4.9716903101558998</v>
      </c>
      <c r="AD115" s="221">
        <v>10.790850262277612</v>
      </c>
      <c r="AE115" s="214">
        <v>6.682547567998367</v>
      </c>
      <c r="AF115" s="225"/>
      <c r="AG115" s="221" t="s">
        <v>355</v>
      </c>
      <c r="AH115" s="221">
        <v>12.552157820664268</v>
      </c>
      <c r="AI115" s="221">
        <v>18.697299999999998</v>
      </c>
    </row>
    <row r="116" spans="1:35" s="211" customFormat="1">
      <c r="A116" s="230">
        <v>5.2</v>
      </c>
      <c r="B116" s="231" t="s">
        <v>32</v>
      </c>
      <c r="C116" s="268">
        <v>7.0000000000000018</v>
      </c>
      <c r="D116" s="268">
        <v>5.0437799999999999</v>
      </c>
      <c r="E116" s="268">
        <v>4.9965301873698822</v>
      </c>
      <c r="F116" s="268">
        <v>30.982074094000282</v>
      </c>
      <c r="G116" s="207">
        <v>4.4422919842310016</v>
      </c>
      <c r="H116" s="207">
        <v>2.8486803518493433</v>
      </c>
      <c r="I116" s="207">
        <v>38.866970000000002</v>
      </c>
      <c r="J116" s="222">
        <v>6.975029611768222</v>
      </c>
      <c r="K116" s="196">
        <v>15.096626666666667</v>
      </c>
      <c r="L116" s="268">
        <v>3</v>
      </c>
      <c r="M116" s="221" t="s">
        <v>355</v>
      </c>
      <c r="N116" s="196">
        <v>21.628103039522692</v>
      </c>
      <c r="O116" s="222">
        <v>6.1189207684331679</v>
      </c>
      <c r="P116" s="221">
        <v>51.403179281089528</v>
      </c>
      <c r="Q116" s="207">
        <v>2.0094892548144014</v>
      </c>
      <c r="R116" s="268">
        <v>2.5692915702490646</v>
      </c>
      <c r="S116" s="207">
        <v>1.0123151148476812</v>
      </c>
      <c r="T116" s="222">
        <v>27.101690292358398</v>
      </c>
      <c r="U116" s="207">
        <v>9</v>
      </c>
      <c r="V116" s="233">
        <v>2.7733789999999998</v>
      </c>
      <c r="W116" s="207">
        <v>41.767955801104968</v>
      </c>
      <c r="X116" s="207">
        <v>1.005586592178771</v>
      </c>
      <c r="Y116" s="207">
        <v>2.001389854065323</v>
      </c>
      <c r="Z116" s="207">
        <v>8.8310879999999994</v>
      </c>
      <c r="AA116" s="207" t="s">
        <v>355</v>
      </c>
      <c r="AB116" s="207">
        <v>47.130919219530831</v>
      </c>
      <c r="AC116" s="269">
        <v>30.086147154837921</v>
      </c>
      <c r="AD116" s="207">
        <v>16.315400396554871</v>
      </c>
      <c r="AE116" s="234">
        <v>15.000263009056656</v>
      </c>
      <c r="AF116" s="210"/>
      <c r="AG116" s="207">
        <v>12</v>
      </c>
      <c r="AH116" s="196" t="s">
        <v>355</v>
      </c>
      <c r="AI116" s="207" t="s">
        <v>355</v>
      </c>
    </row>
    <row r="117" spans="1:35" s="218" customFormat="1">
      <c r="A117" s="212" t="s">
        <v>2</v>
      </c>
      <c r="B117" s="213" t="s">
        <v>33</v>
      </c>
      <c r="C117" s="266">
        <v>1440</v>
      </c>
      <c r="D117" s="266">
        <v>1440.2147135</v>
      </c>
      <c r="E117" s="266">
        <v>1440</v>
      </c>
      <c r="F117" s="266">
        <v>1440</v>
      </c>
      <c r="G117" s="214">
        <v>1440</v>
      </c>
      <c r="H117" s="214">
        <v>1439.6875667872612</v>
      </c>
      <c r="I117" s="214">
        <v>1440.0000210000001</v>
      </c>
      <c r="J117" s="235">
        <v>1440</v>
      </c>
      <c r="K117" s="235">
        <v>1439.9999461666666</v>
      </c>
      <c r="L117" s="266">
        <v>1440</v>
      </c>
      <c r="M117" s="235">
        <v>1440</v>
      </c>
      <c r="N117" s="235">
        <v>1440</v>
      </c>
      <c r="O117" s="235">
        <v>1440</v>
      </c>
      <c r="P117" s="235">
        <v>1439.85168683045</v>
      </c>
      <c r="Q117" s="214">
        <v>1440</v>
      </c>
      <c r="R117" s="266">
        <v>1440.0000000000002</v>
      </c>
      <c r="S117" s="214">
        <v>1440</v>
      </c>
      <c r="T117" s="236">
        <v>1440</v>
      </c>
      <c r="U117" s="214">
        <v>1440</v>
      </c>
      <c r="V117" s="216">
        <v>1440.000078</v>
      </c>
      <c r="W117" s="214">
        <v>1440</v>
      </c>
      <c r="X117" s="214">
        <v>1440</v>
      </c>
      <c r="Y117" s="214">
        <v>1440</v>
      </c>
      <c r="Z117" s="214">
        <v>1439.6097141</v>
      </c>
      <c r="AA117" s="214">
        <v>1440</v>
      </c>
      <c r="AB117" s="214">
        <v>1440.0000000000002</v>
      </c>
      <c r="AC117" s="214">
        <v>1440</v>
      </c>
      <c r="AD117" s="214">
        <v>1440</v>
      </c>
      <c r="AE117" s="214">
        <v>1439.9772759422992</v>
      </c>
      <c r="AF117" s="217"/>
      <c r="AG117" s="214">
        <v>1440</v>
      </c>
      <c r="AH117" s="235">
        <v>1440</v>
      </c>
      <c r="AI117" s="214">
        <v>1440</v>
      </c>
    </row>
    <row r="118" spans="1:35" s="211" customFormat="1">
      <c r="A118" s="237" t="s">
        <v>647</v>
      </c>
      <c r="B118" s="238"/>
      <c r="C118" s="122" t="s">
        <v>636</v>
      </c>
      <c r="D118" s="123"/>
      <c r="E118" s="122" t="s">
        <v>653</v>
      </c>
      <c r="F118" s="123"/>
      <c r="G118" s="123"/>
      <c r="H118" s="239"/>
      <c r="I118" s="123"/>
      <c r="J118" s="123"/>
      <c r="K118" s="123"/>
      <c r="L118" s="122" t="s">
        <v>652</v>
      </c>
      <c r="M118" s="122" t="s">
        <v>637</v>
      </c>
      <c r="N118" s="123"/>
      <c r="O118" s="273"/>
      <c r="P118" s="273"/>
      <c r="Q118" s="123"/>
      <c r="R118" s="123"/>
      <c r="S118" s="123"/>
      <c r="T118" s="123"/>
      <c r="U118" s="123"/>
      <c r="V118" s="123"/>
      <c r="W118" s="122" t="s">
        <v>636</v>
      </c>
      <c r="X118" s="123"/>
      <c r="Y118" s="123"/>
      <c r="Z118" s="123"/>
      <c r="AA118" s="122" t="s">
        <v>654</v>
      </c>
      <c r="AB118" s="122" t="s">
        <v>652</v>
      </c>
      <c r="AC118" s="123"/>
      <c r="AD118" s="123"/>
      <c r="AG118" s="122" t="s">
        <v>637</v>
      </c>
      <c r="AH118" s="123"/>
      <c r="AI118" s="124"/>
    </row>
    <row r="119" spans="1:35" s="211" customFormat="1" ht="146.25">
      <c r="A119" s="243"/>
      <c r="B119" s="238"/>
      <c r="C119" s="118"/>
      <c r="D119" s="118"/>
      <c r="E119" s="118"/>
      <c r="F119" s="125"/>
      <c r="G119" s="118"/>
      <c r="H119" s="119"/>
      <c r="I119" s="125"/>
      <c r="J119" s="118"/>
      <c r="K119" s="118"/>
      <c r="L119" s="117"/>
      <c r="M119" s="118"/>
      <c r="N119" s="118"/>
      <c r="O119" s="118"/>
      <c r="P119" s="310" t="s">
        <v>661</v>
      </c>
      <c r="Q119" s="243"/>
      <c r="R119" s="243"/>
      <c r="S119" s="243"/>
      <c r="T119" s="311"/>
      <c r="U119" s="243"/>
      <c r="V119" s="312"/>
      <c r="W119" s="313" t="s">
        <v>663</v>
      </c>
      <c r="X119" s="243"/>
      <c r="Y119" s="311"/>
      <c r="Z119" s="243"/>
      <c r="AA119" s="311" t="s">
        <v>639</v>
      </c>
      <c r="AB119" s="313" t="s">
        <v>662</v>
      </c>
      <c r="AC119" s="118"/>
      <c r="AD119" s="118"/>
      <c r="AE119" s="118"/>
      <c r="AF119" s="117"/>
      <c r="AG119" s="118"/>
      <c r="AH119" s="125"/>
      <c r="AI119" s="124"/>
    </row>
    <row r="120" spans="1:35" s="211" customFormat="1">
      <c r="A120" s="241"/>
      <c r="B120" s="238"/>
      <c r="F120" s="126"/>
      <c r="I120" s="126"/>
      <c r="U120" s="126"/>
      <c r="AF120" s="117"/>
      <c r="AI120" s="124"/>
    </row>
    <row r="121" spans="1:35" s="211" customFormat="1">
      <c r="A121" s="243" t="s">
        <v>640</v>
      </c>
      <c r="B121" s="243"/>
      <c r="C121" s="243"/>
      <c r="D121" s="243"/>
      <c r="E121" s="243"/>
      <c r="F121" s="125"/>
      <c r="G121" s="125"/>
      <c r="H121" s="125"/>
      <c r="I121" s="125"/>
      <c r="J121" s="125"/>
      <c r="K121" s="125"/>
      <c r="M121" s="125"/>
      <c r="N121" s="125"/>
      <c r="O121" s="125"/>
      <c r="P121" s="193"/>
      <c r="Q121" s="125"/>
      <c r="S121" s="125"/>
      <c r="T121" s="125"/>
      <c r="U121" s="125"/>
      <c r="V121" s="125"/>
      <c r="W121" s="125"/>
      <c r="X121" s="125"/>
      <c r="Y121" s="125"/>
      <c r="Z121" s="125"/>
      <c r="AA121" s="125"/>
      <c r="AB121" s="125"/>
      <c r="AC121" s="125"/>
      <c r="AD121" s="125"/>
      <c r="AG121" s="125"/>
      <c r="AH121" s="125"/>
      <c r="AI121" s="124"/>
    </row>
    <row r="122" spans="1:35" s="211" customFormat="1">
      <c r="A122" s="243" t="s">
        <v>641</v>
      </c>
      <c r="B122" s="238"/>
      <c r="C122" s="125"/>
      <c r="D122" s="125"/>
      <c r="E122" s="125"/>
      <c r="F122" s="125"/>
      <c r="G122" s="125"/>
      <c r="H122" s="125"/>
      <c r="I122" s="125"/>
      <c r="J122" s="125"/>
      <c r="K122" s="125"/>
      <c r="M122" s="125"/>
      <c r="N122" s="125"/>
      <c r="O122" s="118"/>
      <c r="P122" s="118"/>
      <c r="Q122" s="125"/>
      <c r="S122" s="125"/>
      <c r="T122" s="125"/>
      <c r="U122" s="125"/>
      <c r="V122" s="125"/>
      <c r="W122" s="125"/>
      <c r="X122" s="125"/>
      <c r="Y122" s="125"/>
      <c r="Z122" s="125"/>
      <c r="AA122" s="125"/>
      <c r="AB122" s="125"/>
      <c r="AC122" s="125"/>
      <c r="AD122" s="125"/>
      <c r="AG122" s="125"/>
      <c r="AH122" s="125"/>
      <c r="AI122" s="124"/>
    </row>
    <row r="123" spans="1:35">
      <c r="O123" s="118"/>
      <c r="P123" s="118"/>
      <c r="S123" s="117"/>
      <c r="U123" s="118"/>
      <c r="X123" s="117"/>
      <c r="Y123" s="117"/>
      <c r="AD123" s="118"/>
      <c r="AF123" s="117"/>
      <c r="AG123" s="118"/>
      <c r="AH123" s="118"/>
      <c r="AI123" s="129"/>
    </row>
    <row r="124" spans="1:35">
      <c r="O124" s="118"/>
      <c r="P124" s="118"/>
      <c r="S124" s="117"/>
      <c r="T124" s="118"/>
      <c r="X124" s="117"/>
      <c r="AD124" s="118"/>
      <c r="AE124" s="117"/>
      <c r="AG124" s="118"/>
      <c r="AH124" s="129"/>
    </row>
    <row r="125" spans="1:35">
      <c r="O125" s="118"/>
      <c r="P125" s="118"/>
      <c r="S125" s="117"/>
      <c r="T125" s="118"/>
      <c r="X125" s="117"/>
      <c r="AD125" s="118"/>
      <c r="AE125" s="117"/>
      <c r="AG125" s="118"/>
      <c r="AH125" s="129"/>
    </row>
    <row r="126" spans="1:35">
      <c r="O126" s="118"/>
      <c r="P126" s="118"/>
      <c r="S126" s="117"/>
      <c r="T126" s="118"/>
      <c r="X126" s="117"/>
      <c r="AD126" s="118"/>
      <c r="AE126" s="117"/>
      <c r="AG126" s="118"/>
      <c r="AH126" s="129"/>
    </row>
    <row r="127" spans="1:35">
      <c r="O127" s="118"/>
      <c r="P127" s="118"/>
      <c r="S127" s="117"/>
      <c r="T127" s="118"/>
      <c r="X127" s="117"/>
      <c r="AD127" s="118"/>
      <c r="AE127" s="117"/>
      <c r="AG127" s="118"/>
      <c r="AH127" s="129"/>
    </row>
    <row r="128" spans="1:35">
      <c r="O128" s="118"/>
      <c r="P128" s="118"/>
      <c r="S128" s="117"/>
      <c r="T128" s="118"/>
      <c r="X128" s="117"/>
      <c r="AD128" s="118"/>
      <c r="AE128" s="117"/>
      <c r="AG128" s="118"/>
      <c r="AH128" s="129"/>
    </row>
    <row r="129" spans="15:34">
      <c r="O129" s="118"/>
      <c r="P129" s="118"/>
      <c r="S129" s="117"/>
      <c r="T129" s="118"/>
      <c r="X129" s="117"/>
      <c r="AD129" s="118"/>
      <c r="AE129" s="117"/>
      <c r="AG129" s="118"/>
      <c r="AH129" s="129"/>
    </row>
    <row r="130" spans="15:34">
      <c r="O130" s="118"/>
      <c r="P130" s="118"/>
      <c r="S130" s="117"/>
      <c r="T130" s="118"/>
      <c r="X130" s="117"/>
      <c r="AD130" s="118"/>
      <c r="AE130" s="117"/>
      <c r="AG130" s="118"/>
      <c r="AH130" s="129"/>
    </row>
    <row r="131" spans="15:34">
      <c r="O131" s="118"/>
      <c r="P131" s="118"/>
      <c r="S131" s="117"/>
      <c r="T131" s="118"/>
      <c r="X131" s="117"/>
      <c r="AD131" s="118"/>
      <c r="AE131" s="117"/>
      <c r="AG131" s="118"/>
      <c r="AH131" s="129"/>
    </row>
    <row r="132" spans="15:34">
      <c r="O132" s="118"/>
    </row>
    <row r="133" spans="15:34">
      <c r="O133" s="118"/>
    </row>
    <row r="134" spans="15:34">
      <c r="O134" s="118"/>
    </row>
    <row r="135" spans="15:34">
      <c r="O135" s="118"/>
    </row>
    <row r="136" spans="15:34">
      <c r="O136" s="118"/>
    </row>
    <row r="137" spans="15:34">
      <c r="O137" s="118"/>
    </row>
    <row r="138" spans="15:34">
      <c r="O138" s="118"/>
    </row>
    <row r="139" spans="15:34">
      <c r="O139" s="118"/>
    </row>
    <row r="140" spans="15:34">
      <c r="O140" s="118"/>
    </row>
    <row r="141" spans="15:34">
      <c r="O141" s="118"/>
    </row>
    <row r="142" spans="15:34">
      <c r="O142" s="118"/>
    </row>
  </sheetData>
  <mergeCells count="13">
    <mergeCell ref="AB65:AB66"/>
    <mergeCell ref="AB90:AB91"/>
    <mergeCell ref="AB100:AB101"/>
    <mergeCell ref="AB106:AB107"/>
    <mergeCell ref="P8:P9"/>
    <mergeCell ref="P17:P18"/>
    <mergeCell ref="P49:P50"/>
    <mergeCell ref="P58:P59"/>
    <mergeCell ref="AB8:AB9"/>
    <mergeCell ref="AB18:AB19"/>
    <mergeCell ref="AB24:AB25"/>
    <mergeCell ref="AB49:AB50"/>
    <mergeCell ref="AB59:AB6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2"/>
  <sheetViews>
    <sheetView workbookViewId="0"/>
  </sheetViews>
  <sheetFormatPr defaultRowHeight="11.25"/>
  <cols>
    <col min="1" max="1" width="9.140625" style="247" customWidth="1"/>
    <col min="2" max="2" width="48.7109375" style="270" customWidth="1"/>
    <col min="3" max="7" width="7.5703125" style="118" customWidth="1"/>
    <col min="8" max="8" width="7.5703125" style="192" customWidth="1"/>
    <col min="9" max="14" width="7.5703125" style="118" customWidth="1"/>
    <col min="15" max="15" width="7.5703125" style="193" customWidth="1"/>
    <col min="16" max="18" width="7.5703125" style="117" customWidth="1"/>
    <col min="19" max="19" width="7.5703125" style="118" customWidth="1"/>
    <col min="20" max="20" width="11" style="117" customWidth="1"/>
    <col min="21" max="23" width="7.5703125" style="117" customWidth="1"/>
    <col min="24" max="25" width="10.7109375" style="118" customWidth="1"/>
    <col min="26" max="26" width="11" style="118" customWidth="1"/>
    <col min="27" max="29" width="10.7109375" style="118" customWidth="1"/>
    <col min="30" max="30" width="9.140625" style="117"/>
    <col min="31" max="32" width="7.5703125" style="118" customWidth="1"/>
    <col min="33" max="33" width="9.140625" style="129"/>
    <col min="34" max="256" width="9.140625" style="117"/>
    <col min="257" max="257" width="5.42578125" style="117" customWidth="1"/>
    <col min="258" max="258" width="31.140625" style="117" customWidth="1"/>
    <col min="259" max="275" width="7.5703125" style="117" customWidth="1"/>
    <col min="276" max="276" width="11" style="117" customWidth="1"/>
    <col min="277" max="279" width="7.5703125" style="117" customWidth="1"/>
    <col min="280" max="281" width="10.7109375" style="117" customWidth="1"/>
    <col min="282" max="282" width="11" style="117" customWidth="1"/>
    <col min="283" max="285" width="10.7109375" style="117" customWidth="1"/>
    <col min="286" max="286" width="9.140625" style="117"/>
    <col min="287" max="288" width="7.5703125" style="117" customWidth="1"/>
    <col min="289" max="512" width="9.140625" style="117"/>
    <col min="513" max="513" width="5.42578125" style="117" customWidth="1"/>
    <col min="514" max="514" width="31.140625" style="117" customWidth="1"/>
    <col min="515" max="531" width="7.5703125" style="117" customWidth="1"/>
    <col min="532" max="532" width="11" style="117" customWidth="1"/>
    <col min="533" max="535" width="7.5703125" style="117" customWidth="1"/>
    <col min="536" max="537" width="10.7109375" style="117" customWidth="1"/>
    <col min="538" max="538" width="11" style="117" customWidth="1"/>
    <col min="539" max="541" width="10.7109375" style="117" customWidth="1"/>
    <col min="542" max="542" width="9.140625" style="117"/>
    <col min="543" max="544" width="7.5703125" style="117" customWidth="1"/>
    <col min="545" max="768" width="9.140625" style="117"/>
    <col min="769" max="769" width="5.42578125" style="117" customWidth="1"/>
    <col min="770" max="770" width="31.140625" style="117" customWidth="1"/>
    <col min="771" max="787" width="7.5703125" style="117" customWidth="1"/>
    <col min="788" max="788" width="11" style="117" customWidth="1"/>
    <col min="789" max="791" width="7.5703125" style="117" customWidth="1"/>
    <col min="792" max="793" width="10.7109375" style="117" customWidth="1"/>
    <col min="794" max="794" width="11" style="117" customWidth="1"/>
    <col min="795" max="797" width="10.7109375" style="117" customWidth="1"/>
    <col min="798" max="798" width="9.140625" style="117"/>
    <col min="799" max="800" width="7.5703125" style="117" customWidth="1"/>
    <col min="801" max="1024" width="9.140625" style="117"/>
    <col min="1025" max="1025" width="5.42578125" style="117" customWidth="1"/>
    <col min="1026" max="1026" width="31.140625" style="117" customWidth="1"/>
    <col min="1027" max="1043" width="7.5703125" style="117" customWidth="1"/>
    <col min="1044" max="1044" width="11" style="117" customWidth="1"/>
    <col min="1045" max="1047" width="7.5703125" style="117" customWidth="1"/>
    <col min="1048" max="1049" width="10.7109375" style="117" customWidth="1"/>
    <col min="1050" max="1050" width="11" style="117" customWidth="1"/>
    <col min="1051" max="1053" width="10.7109375" style="117" customWidth="1"/>
    <col min="1054" max="1054" width="9.140625" style="117"/>
    <col min="1055" max="1056" width="7.5703125" style="117" customWidth="1"/>
    <col min="1057" max="1280" width="9.140625" style="117"/>
    <col min="1281" max="1281" width="5.42578125" style="117" customWidth="1"/>
    <col min="1282" max="1282" width="31.140625" style="117" customWidth="1"/>
    <col min="1283" max="1299" width="7.5703125" style="117" customWidth="1"/>
    <col min="1300" max="1300" width="11" style="117" customWidth="1"/>
    <col min="1301" max="1303" width="7.5703125" style="117" customWidth="1"/>
    <col min="1304" max="1305" width="10.7109375" style="117" customWidth="1"/>
    <col min="1306" max="1306" width="11" style="117" customWidth="1"/>
    <col min="1307" max="1309" width="10.7109375" style="117" customWidth="1"/>
    <col min="1310" max="1310" width="9.140625" style="117"/>
    <col min="1311" max="1312" width="7.5703125" style="117" customWidth="1"/>
    <col min="1313" max="1536" width="9.140625" style="117"/>
    <col min="1537" max="1537" width="5.42578125" style="117" customWidth="1"/>
    <col min="1538" max="1538" width="31.140625" style="117" customWidth="1"/>
    <col min="1539" max="1555" width="7.5703125" style="117" customWidth="1"/>
    <col min="1556" max="1556" width="11" style="117" customWidth="1"/>
    <col min="1557" max="1559" width="7.5703125" style="117" customWidth="1"/>
    <col min="1560" max="1561" width="10.7109375" style="117" customWidth="1"/>
    <col min="1562" max="1562" width="11" style="117" customWidth="1"/>
    <col min="1563" max="1565" width="10.7109375" style="117" customWidth="1"/>
    <col min="1566" max="1566" width="9.140625" style="117"/>
    <col min="1567" max="1568" width="7.5703125" style="117" customWidth="1"/>
    <col min="1569" max="1792" width="9.140625" style="117"/>
    <col min="1793" max="1793" width="5.42578125" style="117" customWidth="1"/>
    <col min="1794" max="1794" width="31.140625" style="117" customWidth="1"/>
    <col min="1795" max="1811" width="7.5703125" style="117" customWidth="1"/>
    <col min="1812" max="1812" width="11" style="117" customWidth="1"/>
    <col min="1813" max="1815" width="7.5703125" style="117" customWidth="1"/>
    <col min="1816" max="1817" width="10.7109375" style="117" customWidth="1"/>
    <col min="1818" max="1818" width="11" style="117" customWidth="1"/>
    <col min="1819" max="1821" width="10.7109375" style="117" customWidth="1"/>
    <col min="1822" max="1822" width="9.140625" style="117"/>
    <col min="1823" max="1824" width="7.5703125" style="117" customWidth="1"/>
    <col min="1825" max="2048" width="9.140625" style="117"/>
    <col min="2049" max="2049" width="5.42578125" style="117" customWidth="1"/>
    <col min="2050" max="2050" width="31.140625" style="117" customWidth="1"/>
    <col min="2051" max="2067" width="7.5703125" style="117" customWidth="1"/>
    <col min="2068" max="2068" width="11" style="117" customWidth="1"/>
    <col min="2069" max="2071" width="7.5703125" style="117" customWidth="1"/>
    <col min="2072" max="2073" width="10.7109375" style="117" customWidth="1"/>
    <col min="2074" max="2074" width="11" style="117" customWidth="1"/>
    <col min="2075" max="2077" width="10.7109375" style="117" customWidth="1"/>
    <col min="2078" max="2078" width="9.140625" style="117"/>
    <col min="2079" max="2080" width="7.5703125" style="117" customWidth="1"/>
    <col min="2081" max="2304" width="9.140625" style="117"/>
    <col min="2305" max="2305" width="5.42578125" style="117" customWidth="1"/>
    <col min="2306" max="2306" width="31.140625" style="117" customWidth="1"/>
    <col min="2307" max="2323" width="7.5703125" style="117" customWidth="1"/>
    <col min="2324" max="2324" width="11" style="117" customWidth="1"/>
    <col min="2325" max="2327" width="7.5703125" style="117" customWidth="1"/>
    <col min="2328" max="2329" width="10.7109375" style="117" customWidth="1"/>
    <col min="2330" max="2330" width="11" style="117" customWidth="1"/>
    <col min="2331" max="2333" width="10.7109375" style="117" customWidth="1"/>
    <col min="2334" max="2334" width="9.140625" style="117"/>
    <col min="2335" max="2336" width="7.5703125" style="117" customWidth="1"/>
    <col min="2337" max="2560" width="9.140625" style="117"/>
    <col min="2561" max="2561" width="5.42578125" style="117" customWidth="1"/>
    <col min="2562" max="2562" width="31.140625" style="117" customWidth="1"/>
    <col min="2563" max="2579" width="7.5703125" style="117" customWidth="1"/>
    <col min="2580" max="2580" width="11" style="117" customWidth="1"/>
    <col min="2581" max="2583" width="7.5703125" style="117" customWidth="1"/>
    <col min="2584" max="2585" width="10.7109375" style="117" customWidth="1"/>
    <col min="2586" max="2586" width="11" style="117" customWidth="1"/>
    <col min="2587" max="2589" width="10.7109375" style="117" customWidth="1"/>
    <col min="2590" max="2590" width="9.140625" style="117"/>
    <col min="2591" max="2592" width="7.5703125" style="117" customWidth="1"/>
    <col min="2593" max="2816" width="9.140625" style="117"/>
    <col min="2817" max="2817" width="5.42578125" style="117" customWidth="1"/>
    <col min="2818" max="2818" width="31.140625" style="117" customWidth="1"/>
    <col min="2819" max="2835" width="7.5703125" style="117" customWidth="1"/>
    <col min="2836" max="2836" width="11" style="117" customWidth="1"/>
    <col min="2837" max="2839" width="7.5703125" style="117" customWidth="1"/>
    <col min="2840" max="2841" width="10.7109375" style="117" customWidth="1"/>
    <col min="2842" max="2842" width="11" style="117" customWidth="1"/>
    <col min="2843" max="2845" width="10.7109375" style="117" customWidth="1"/>
    <col min="2846" max="2846" width="9.140625" style="117"/>
    <col min="2847" max="2848" width="7.5703125" style="117" customWidth="1"/>
    <col min="2849" max="3072" width="9.140625" style="117"/>
    <col min="3073" max="3073" width="5.42578125" style="117" customWidth="1"/>
    <col min="3074" max="3074" width="31.140625" style="117" customWidth="1"/>
    <col min="3075" max="3091" width="7.5703125" style="117" customWidth="1"/>
    <col min="3092" max="3092" width="11" style="117" customWidth="1"/>
    <col min="3093" max="3095" width="7.5703125" style="117" customWidth="1"/>
    <col min="3096" max="3097" width="10.7109375" style="117" customWidth="1"/>
    <col min="3098" max="3098" width="11" style="117" customWidth="1"/>
    <col min="3099" max="3101" width="10.7109375" style="117" customWidth="1"/>
    <col min="3102" max="3102" width="9.140625" style="117"/>
    <col min="3103" max="3104" width="7.5703125" style="117" customWidth="1"/>
    <col min="3105" max="3328" width="9.140625" style="117"/>
    <col min="3329" max="3329" width="5.42578125" style="117" customWidth="1"/>
    <col min="3330" max="3330" width="31.140625" style="117" customWidth="1"/>
    <col min="3331" max="3347" width="7.5703125" style="117" customWidth="1"/>
    <col min="3348" max="3348" width="11" style="117" customWidth="1"/>
    <col min="3349" max="3351" width="7.5703125" style="117" customWidth="1"/>
    <col min="3352" max="3353" width="10.7109375" style="117" customWidth="1"/>
    <col min="3354" max="3354" width="11" style="117" customWidth="1"/>
    <col min="3355" max="3357" width="10.7109375" style="117" customWidth="1"/>
    <col min="3358" max="3358" width="9.140625" style="117"/>
    <col min="3359" max="3360" width="7.5703125" style="117" customWidth="1"/>
    <col min="3361" max="3584" width="9.140625" style="117"/>
    <col min="3585" max="3585" width="5.42578125" style="117" customWidth="1"/>
    <col min="3586" max="3586" width="31.140625" style="117" customWidth="1"/>
    <col min="3587" max="3603" width="7.5703125" style="117" customWidth="1"/>
    <col min="3604" max="3604" width="11" style="117" customWidth="1"/>
    <col min="3605" max="3607" width="7.5703125" style="117" customWidth="1"/>
    <col min="3608" max="3609" width="10.7109375" style="117" customWidth="1"/>
    <col min="3610" max="3610" width="11" style="117" customWidth="1"/>
    <col min="3611" max="3613" width="10.7109375" style="117" customWidth="1"/>
    <col min="3614" max="3614" width="9.140625" style="117"/>
    <col min="3615" max="3616" width="7.5703125" style="117" customWidth="1"/>
    <col min="3617" max="3840" width="9.140625" style="117"/>
    <col min="3841" max="3841" width="5.42578125" style="117" customWidth="1"/>
    <col min="3842" max="3842" width="31.140625" style="117" customWidth="1"/>
    <col min="3843" max="3859" width="7.5703125" style="117" customWidth="1"/>
    <col min="3860" max="3860" width="11" style="117" customWidth="1"/>
    <col min="3861" max="3863" width="7.5703125" style="117" customWidth="1"/>
    <col min="3864" max="3865" width="10.7109375" style="117" customWidth="1"/>
    <col min="3866" max="3866" width="11" style="117" customWidth="1"/>
    <col min="3867" max="3869" width="10.7109375" style="117" customWidth="1"/>
    <col min="3870" max="3870" width="9.140625" style="117"/>
    <col min="3871" max="3872" width="7.5703125" style="117" customWidth="1"/>
    <col min="3873" max="4096" width="9.140625" style="117"/>
    <col min="4097" max="4097" width="5.42578125" style="117" customWidth="1"/>
    <col min="4098" max="4098" width="31.140625" style="117" customWidth="1"/>
    <col min="4099" max="4115" width="7.5703125" style="117" customWidth="1"/>
    <col min="4116" max="4116" width="11" style="117" customWidth="1"/>
    <col min="4117" max="4119" width="7.5703125" style="117" customWidth="1"/>
    <col min="4120" max="4121" width="10.7109375" style="117" customWidth="1"/>
    <col min="4122" max="4122" width="11" style="117" customWidth="1"/>
    <col min="4123" max="4125" width="10.7109375" style="117" customWidth="1"/>
    <col min="4126" max="4126" width="9.140625" style="117"/>
    <col min="4127" max="4128" width="7.5703125" style="117" customWidth="1"/>
    <col min="4129" max="4352" width="9.140625" style="117"/>
    <col min="4353" max="4353" width="5.42578125" style="117" customWidth="1"/>
    <col min="4354" max="4354" width="31.140625" style="117" customWidth="1"/>
    <col min="4355" max="4371" width="7.5703125" style="117" customWidth="1"/>
    <col min="4372" max="4372" width="11" style="117" customWidth="1"/>
    <col min="4373" max="4375" width="7.5703125" style="117" customWidth="1"/>
    <col min="4376" max="4377" width="10.7109375" style="117" customWidth="1"/>
    <col min="4378" max="4378" width="11" style="117" customWidth="1"/>
    <col min="4379" max="4381" width="10.7109375" style="117" customWidth="1"/>
    <col min="4382" max="4382" width="9.140625" style="117"/>
    <col min="4383" max="4384" width="7.5703125" style="117" customWidth="1"/>
    <col min="4385" max="4608" width="9.140625" style="117"/>
    <col min="4609" max="4609" width="5.42578125" style="117" customWidth="1"/>
    <col min="4610" max="4610" width="31.140625" style="117" customWidth="1"/>
    <col min="4611" max="4627" width="7.5703125" style="117" customWidth="1"/>
    <col min="4628" max="4628" width="11" style="117" customWidth="1"/>
    <col min="4629" max="4631" width="7.5703125" style="117" customWidth="1"/>
    <col min="4632" max="4633" width="10.7109375" style="117" customWidth="1"/>
    <col min="4634" max="4634" width="11" style="117" customWidth="1"/>
    <col min="4635" max="4637" width="10.7109375" style="117" customWidth="1"/>
    <col min="4638" max="4638" width="9.140625" style="117"/>
    <col min="4639" max="4640" width="7.5703125" style="117" customWidth="1"/>
    <col min="4641" max="4864" width="9.140625" style="117"/>
    <col min="4865" max="4865" width="5.42578125" style="117" customWidth="1"/>
    <col min="4866" max="4866" width="31.140625" style="117" customWidth="1"/>
    <col min="4867" max="4883" width="7.5703125" style="117" customWidth="1"/>
    <col min="4884" max="4884" width="11" style="117" customWidth="1"/>
    <col min="4885" max="4887" width="7.5703125" style="117" customWidth="1"/>
    <col min="4888" max="4889" width="10.7109375" style="117" customWidth="1"/>
    <col min="4890" max="4890" width="11" style="117" customWidth="1"/>
    <col min="4891" max="4893" width="10.7109375" style="117" customWidth="1"/>
    <col min="4894" max="4894" width="9.140625" style="117"/>
    <col min="4895" max="4896" width="7.5703125" style="117" customWidth="1"/>
    <col min="4897" max="5120" width="9.140625" style="117"/>
    <col min="5121" max="5121" width="5.42578125" style="117" customWidth="1"/>
    <col min="5122" max="5122" width="31.140625" style="117" customWidth="1"/>
    <col min="5123" max="5139" width="7.5703125" style="117" customWidth="1"/>
    <col min="5140" max="5140" width="11" style="117" customWidth="1"/>
    <col min="5141" max="5143" width="7.5703125" style="117" customWidth="1"/>
    <col min="5144" max="5145" width="10.7109375" style="117" customWidth="1"/>
    <col min="5146" max="5146" width="11" style="117" customWidth="1"/>
    <col min="5147" max="5149" width="10.7109375" style="117" customWidth="1"/>
    <col min="5150" max="5150" width="9.140625" style="117"/>
    <col min="5151" max="5152" width="7.5703125" style="117" customWidth="1"/>
    <col min="5153" max="5376" width="9.140625" style="117"/>
    <col min="5377" max="5377" width="5.42578125" style="117" customWidth="1"/>
    <col min="5378" max="5378" width="31.140625" style="117" customWidth="1"/>
    <col min="5379" max="5395" width="7.5703125" style="117" customWidth="1"/>
    <col min="5396" max="5396" width="11" style="117" customWidth="1"/>
    <col min="5397" max="5399" width="7.5703125" style="117" customWidth="1"/>
    <col min="5400" max="5401" width="10.7109375" style="117" customWidth="1"/>
    <col min="5402" max="5402" width="11" style="117" customWidth="1"/>
    <col min="5403" max="5405" width="10.7109375" style="117" customWidth="1"/>
    <col min="5406" max="5406" width="9.140625" style="117"/>
    <col min="5407" max="5408" width="7.5703125" style="117" customWidth="1"/>
    <col min="5409" max="5632" width="9.140625" style="117"/>
    <col min="5633" max="5633" width="5.42578125" style="117" customWidth="1"/>
    <col min="5634" max="5634" width="31.140625" style="117" customWidth="1"/>
    <col min="5635" max="5651" width="7.5703125" style="117" customWidth="1"/>
    <col min="5652" max="5652" width="11" style="117" customWidth="1"/>
    <col min="5653" max="5655" width="7.5703125" style="117" customWidth="1"/>
    <col min="5656" max="5657" width="10.7109375" style="117" customWidth="1"/>
    <col min="5658" max="5658" width="11" style="117" customWidth="1"/>
    <col min="5659" max="5661" width="10.7109375" style="117" customWidth="1"/>
    <col min="5662" max="5662" width="9.140625" style="117"/>
    <col min="5663" max="5664" width="7.5703125" style="117" customWidth="1"/>
    <col min="5665" max="5888" width="9.140625" style="117"/>
    <col min="5889" max="5889" width="5.42578125" style="117" customWidth="1"/>
    <col min="5890" max="5890" width="31.140625" style="117" customWidth="1"/>
    <col min="5891" max="5907" width="7.5703125" style="117" customWidth="1"/>
    <col min="5908" max="5908" width="11" style="117" customWidth="1"/>
    <col min="5909" max="5911" width="7.5703125" style="117" customWidth="1"/>
    <col min="5912" max="5913" width="10.7109375" style="117" customWidth="1"/>
    <col min="5914" max="5914" width="11" style="117" customWidth="1"/>
    <col min="5915" max="5917" width="10.7109375" style="117" customWidth="1"/>
    <col min="5918" max="5918" width="9.140625" style="117"/>
    <col min="5919" max="5920" width="7.5703125" style="117" customWidth="1"/>
    <col min="5921" max="6144" width="9.140625" style="117"/>
    <col min="6145" max="6145" width="5.42578125" style="117" customWidth="1"/>
    <col min="6146" max="6146" width="31.140625" style="117" customWidth="1"/>
    <col min="6147" max="6163" width="7.5703125" style="117" customWidth="1"/>
    <col min="6164" max="6164" width="11" style="117" customWidth="1"/>
    <col min="6165" max="6167" width="7.5703125" style="117" customWidth="1"/>
    <col min="6168" max="6169" width="10.7109375" style="117" customWidth="1"/>
    <col min="6170" max="6170" width="11" style="117" customWidth="1"/>
    <col min="6171" max="6173" width="10.7109375" style="117" customWidth="1"/>
    <col min="6174" max="6174" width="9.140625" style="117"/>
    <col min="6175" max="6176" width="7.5703125" style="117" customWidth="1"/>
    <col min="6177" max="6400" width="9.140625" style="117"/>
    <col min="6401" max="6401" width="5.42578125" style="117" customWidth="1"/>
    <col min="6402" max="6402" width="31.140625" style="117" customWidth="1"/>
    <col min="6403" max="6419" width="7.5703125" style="117" customWidth="1"/>
    <col min="6420" max="6420" width="11" style="117" customWidth="1"/>
    <col min="6421" max="6423" width="7.5703125" style="117" customWidth="1"/>
    <col min="6424" max="6425" width="10.7109375" style="117" customWidth="1"/>
    <col min="6426" max="6426" width="11" style="117" customWidth="1"/>
    <col min="6427" max="6429" width="10.7109375" style="117" customWidth="1"/>
    <col min="6430" max="6430" width="9.140625" style="117"/>
    <col min="6431" max="6432" width="7.5703125" style="117" customWidth="1"/>
    <col min="6433" max="6656" width="9.140625" style="117"/>
    <col min="6657" max="6657" width="5.42578125" style="117" customWidth="1"/>
    <col min="6658" max="6658" width="31.140625" style="117" customWidth="1"/>
    <col min="6659" max="6675" width="7.5703125" style="117" customWidth="1"/>
    <col min="6676" max="6676" width="11" style="117" customWidth="1"/>
    <col min="6677" max="6679" width="7.5703125" style="117" customWidth="1"/>
    <col min="6680" max="6681" width="10.7109375" style="117" customWidth="1"/>
    <col min="6682" max="6682" width="11" style="117" customWidth="1"/>
    <col min="6683" max="6685" width="10.7109375" style="117" customWidth="1"/>
    <col min="6686" max="6686" width="9.140625" style="117"/>
    <col min="6687" max="6688" width="7.5703125" style="117" customWidth="1"/>
    <col min="6689" max="6912" width="9.140625" style="117"/>
    <col min="6913" max="6913" width="5.42578125" style="117" customWidth="1"/>
    <col min="6914" max="6914" width="31.140625" style="117" customWidth="1"/>
    <col min="6915" max="6931" width="7.5703125" style="117" customWidth="1"/>
    <col min="6932" max="6932" width="11" style="117" customWidth="1"/>
    <col min="6933" max="6935" width="7.5703125" style="117" customWidth="1"/>
    <col min="6936" max="6937" width="10.7109375" style="117" customWidth="1"/>
    <col min="6938" max="6938" width="11" style="117" customWidth="1"/>
    <col min="6939" max="6941" width="10.7109375" style="117" customWidth="1"/>
    <col min="6942" max="6942" width="9.140625" style="117"/>
    <col min="6943" max="6944" width="7.5703125" style="117" customWidth="1"/>
    <col min="6945" max="7168" width="9.140625" style="117"/>
    <col min="7169" max="7169" width="5.42578125" style="117" customWidth="1"/>
    <col min="7170" max="7170" width="31.140625" style="117" customWidth="1"/>
    <col min="7171" max="7187" width="7.5703125" style="117" customWidth="1"/>
    <col min="7188" max="7188" width="11" style="117" customWidth="1"/>
    <col min="7189" max="7191" width="7.5703125" style="117" customWidth="1"/>
    <col min="7192" max="7193" width="10.7109375" style="117" customWidth="1"/>
    <col min="7194" max="7194" width="11" style="117" customWidth="1"/>
    <col min="7195" max="7197" width="10.7109375" style="117" customWidth="1"/>
    <col min="7198" max="7198" width="9.140625" style="117"/>
    <col min="7199" max="7200" width="7.5703125" style="117" customWidth="1"/>
    <col min="7201" max="7424" width="9.140625" style="117"/>
    <col min="7425" max="7425" width="5.42578125" style="117" customWidth="1"/>
    <col min="7426" max="7426" width="31.140625" style="117" customWidth="1"/>
    <col min="7427" max="7443" width="7.5703125" style="117" customWidth="1"/>
    <col min="7444" max="7444" width="11" style="117" customWidth="1"/>
    <col min="7445" max="7447" width="7.5703125" style="117" customWidth="1"/>
    <col min="7448" max="7449" width="10.7109375" style="117" customWidth="1"/>
    <col min="7450" max="7450" width="11" style="117" customWidth="1"/>
    <col min="7451" max="7453" width="10.7109375" style="117" customWidth="1"/>
    <col min="7454" max="7454" width="9.140625" style="117"/>
    <col min="7455" max="7456" width="7.5703125" style="117" customWidth="1"/>
    <col min="7457" max="7680" width="9.140625" style="117"/>
    <col min="7681" max="7681" width="5.42578125" style="117" customWidth="1"/>
    <col min="7682" max="7682" width="31.140625" style="117" customWidth="1"/>
    <col min="7683" max="7699" width="7.5703125" style="117" customWidth="1"/>
    <col min="7700" max="7700" width="11" style="117" customWidth="1"/>
    <col min="7701" max="7703" width="7.5703125" style="117" customWidth="1"/>
    <col min="7704" max="7705" width="10.7109375" style="117" customWidth="1"/>
    <col min="7706" max="7706" width="11" style="117" customWidth="1"/>
    <col min="7707" max="7709" width="10.7109375" style="117" customWidth="1"/>
    <col min="7710" max="7710" width="9.140625" style="117"/>
    <col min="7711" max="7712" width="7.5703125" style="117" customWidth="1"/>
    <col min="7713" max="7936" width="9.140625" style="117"/>
    <col min="7937" max="7937" width="5.42578125" style="117" customWidth="1"/>
    <col min="7938" max="7938" width="31.140625" style="117" customWidth="1"/>
    <col min="7939" max="7955" width="7.5703125" style="117" customWidth="1"/>
    <col min="7956" max="7956" width="11" style="117" customWidth="1"/>
    <col min="7957" max="7959" width="7.5703125" style="117" customWidth="1"/>
    <col min="7960" max="7961" width="10.7109375" style="117" customWidth="1"/>
    <col min="7962" max="7962" width="11" style="117" customWidth="1"/>
    <col min="7963" max="7965" width="10.7109375" style="117" customWidth="1"/>
    <col min="7966" max="7966" width="9.140625" style="117"/>
    <col min="7967" max="7968" width="7.5703125" style="117" customWidth="1"/>
    <col min="7969" max="8192" width="9.140625" style="117"/>
    <col min="8193" max="8193" width="5.42578125" style="117" customWidth="1"/>
    <col min="8194" max="8194" width="31.140625" style="117" customWidth="1"/>
    <col min="8195" max="8211" width="7.5703125" style="117" customWidth="1"/>
    <col min="8212" max="8212" width="11" style="117" customWidth="1"/>
    <col min="8213" max="8215" width="7.5703125" style="117" customWidth="1"/>
    <col min="8216" max="8217" width="10.7109375" style="117" customWidth="1"/>
    <col min="8218" max="8218" width="11" style="117" customWidth="1"/>
    <col min="8219" max="8221" width="10.7109375" style="117" customWidth="1"/>
    <col min="8222" max="8222" width="9.140625" style="117"/>
    <col min="8223" max="8224" width="7.5703125" style="117" customWidth="1"/>
    <col min="8225" max="8448" width="9.140625" style="117"/>
    <col min="8449" max="8449" width="5.42578125" style="117" customWidth="1"/>
    <col min="8450" max="8450" width="31.140625" style="117" customWidth="1"/>
    <col min="8451" max="8467" width="7.5703125" style="117" customWidth="1"/>
    <col min="8468" max="8468" width="11" style="117" customWidth="1"/>
    <col min="8469" max="8471" width="7.5703125" style="117" customWidth="1"/>
    <col min="8472" max="8473" width="10.7109375" style="117" customWidth="1"/>
    <col min="8474" max="8474" width="11" style="117" customWidth="1"/>
    <col min="8475" max="8477" width="10.7109375" style="117" customWidth="1"/>
    <col min="8478" max="8478" width="9.140625" style="117"/>
    <col min="8479" max="8480" width="7.5703125" style="117" customWidth="1"/>
    <col min="8481" max="8704" width="9.140625" style="117"/>
    <col min="8705" max="8705" width="5.42578125" style="117" customWidth="1"/>
    <col min="8706" max="8706" width="31.140625" style="117" customWidth="1"/>
    <col min="8707" max="8723" width="7.5703125" style="117" customWidth="1"/>
    <col min="8724" max="8724" width="11" style="117" customWidth="1"/>
    <col min="8725" max="8727" width="7.5703125" style="117" customWidth="1"/>
    <col min="8728" max="8729" width="10.7109375" style="117" customWidth="1"/>
    <col min="8730" max="8730" width="11" style="117" customWidth="1"/>
    <col min="8731" max="8733" width="10.7109375" style="117" customWidth="1"/>
    <col min="8734" max="8734" width="9.140625" style="117"/>
    <col min="8735" max="8736" width="7.5703125" style="117" customWidth="1"/>
    <col min="8737" max="8960" width="9.140625" style="117"/>
    <col min="8961" max="8961" width="5.42578125" style="117" customWidth="1"/>
    <col min="8962" max="8962" width="31.140625" style="117" customWidth="1"/>
    <col min="8963" max="8979" width="7.5703125" style="117" customWidth="1"/>
    <col min="8980" max="8980" width="11" style="117" customWidth="1"/>
    <col min="8981" max="8983" width="7.5703125" style="117" customWidth="1"/>
    <col min="8984" max="8985" width="10.7109375" style="117" customWidth="1"/>
    <col min="8986" max="8986" width="11" style="117" customWidth="1"/>
    <col min="8987" max="8989" width="10.7109375" style="117" customWidth="1"/>
    <col min="8990" max="8990" width="9.140625" style="117"/>
    <col min="8991" max="8992" width="7.5703125" style="117" customWidth="1"/>
    <col min="8993" max="9216" width="9.140625" style="117"/>
    <col min="9217" max="9217" width="5.42578125" style="117" customWidth="1"/>
    <col min="9218" max="9218" width="31.140625" style="117" customWidth="1"/>
    <col min="9219" max="9235" width="7.5703125" style="117" customWidth="1"/>
    <col min="9236" max="9236" width="11" style="117" customWidth="1"/>
    <col min="9237" max="9239" width="7.5703125" style="117" customWidth="1"/>
    <col min="9240" max="9241" width="10.7109375" style="117" customWidth="1"/>
    <col min="9242" max="9242" width="11" style="117" customWidth="1"/>
    <col min="9243" max="9245" width="10.7109375" style="117" customWidth="1"/>
    <col min="9246" max="9246" width="9.140625" style="117"/>
    <col min="9247" max="9248" width="7.5703125" style="117" customWidth="1"/>
    <col min="9249" max="9472" width="9.140625" style="117"/>
    <col min="9473" max="9473" width="5.42578125" style="117" customWidth="1"/>
    <col min="9474" max="9474" width="31.140625" style="117" customWidth="1"/>
    <col min="9475" max="9491" width="7.5703125" style="117" customWidth="1"/>
    <col min="9492" max="9492" width="11" style="117" customWidth="1"/>
    <col min="9493" max="9495" width="7.5703125" style="117" customWidth="1"/>
    <col min="9496" max="9497" width="10.7109375" style="117" customWidth="1"/>
    <col min="9498" max="9498" width="11" style="117" customWidth="1"/>
    <col min="9499" max="9501" width="10.7109375" style="117" customWidth="1"/>
    <col min="9502" max="9502" width="9.140625" style="117"/>
    <col min="9503" max="9504" width="7.5703125" style="117" customWidth="1"/>
    <col min="9505" max="9728" width="9.140625" style="117"/>
    <col min="9729" max="9729" width="5.42578125" style="117" customWidth="1"/>
    <col min="9730" max="9730" width="31.140625" style="117" customWidth="1"/>
    <col min="9731" max="9747" width="7.5703125" style="117" customWidth="1"/>
    <col min="9748" max="9748" width="11" style="117" customWidth="1"/>
    <col min="9749" max="9751" width="7.5703125" style="117" customWidth="1"/>
    <col min="9752" max="9753" width="10.7109375" style="117" customWidth="1"/>
    <col min="9754" max="9754" width="11" style="117" customWidth="1"/>
    <col min="9755" max="9757" width="10.7109375" style="117" customWidth="1"/>
    <col min="9758" max="9758" width="9.140625" style="117"/>
    <col min="9759" max="9760" width="7.5703125" style="117" customWidth="1"/>
    <col min="9761" max="9984" width="9.140625" style="117"/>
    <col min="9985" max="9985" width="5.42578125" style="117" customWidth="1"/>
    <col min="9986" max="9986" width="31.140625" style="117" customWidth="1"/>
    <col min="9987" max="10003" width="7.5703125" style="117" customWidth="1"/>
    <col min="10004" max="10004" width="11" style="117" customWidth="1"/>
    <col min="10005" max="10007" width="7.5703125" style="117" customWidth="1"/>
    <col min="10008" max="10009" width="10.7109375" style="117" customWidth="1"/>
    <col min="10010" max="10010" width="11" style="117" customWidth="1"/>
    <col min="10011" max="10013" width="10.7109375" style="117" customWidth="1"/>
    <col min="10014" max="10014" width="9.140625" style="117"/>
    <col min="10015" max="10016" width="7.5703125" style="117" customWidth="1"/>
    <col min="10017" max="10240" width="9.140625" style="117"/>
    <col min="10241" max="10241" width="5.42578125" style="117" customWidth="1"/>
    <col min="10242" max="10242" width="31.140625" style="117" customWidth="1"/>
    <col min="10243" max="10259" width="7.5703125" style="117" customWidth="1"/>
    <col min="10260" max="10260" width="11" style="117" customWidth="1"/>
    <col min="10261" max="10263" width="7.5703125" style="117" customWidth="1"/>
    <col min="10264" max="10265" width="10.7109375" style="117" customWidth="1"/>
    <col min="10266" max="10266" width="11" style="117" customWidth="1"/>
    <col min="10267" max="10269" width="10.7109375" style="117" customWidth="1"/>
    <col min="10270" max="10270" width="9.140625" style="117"/>
    <col min="10271" max="10272" width="7.5703125" style="117" customWidth="1"/>
    <col min="10273" max="10496" width="9.140625" style="117"/>
    <col min="10497" max="10497" width="5.42578125" style="117" customWidth="1"/>
    <col min="10498" max="10498" width="31.140625" style="117" customWidth="1"/>
    <col min="10499" max="10515" width="7.5703125" style="117" customWidth="1"/>
    <col min="10516" max="10516" width="11" style="117" customWidth="1"/>
    <col min="10517" max="10519" width="7.5703125" style="117" customWidth="1"/>
    <col min="10520" max="10521" width="10.7109375" style="117" customWidth="1"/>
    <col min="10522" max="10522" width="11" style="117" customWidth="1"/>
    <col min="10523" max="10525" width="10.7109375" style="117" customWidth="1"/>
    <col min="10526" max="10526" width="9.140625" style="117"/>
    <col min="10527" max="10528" width="7.5703125" style="117" customWidth="1"/>
    <col min="10529" max="10752" width="9.140625" style="117"/>
    <col min="10753" max="10753" width="5.42578125" style="117" customWidth="1"/>
    <col min="10754" max="10754" width="31.140625" style="117" customWidth="1"/>
    <col min="10755" max="10771" width="7.5703125" style="117" customWidth="1"/>
    <col min="10772" max="10772" width="11" style="117" customWidth="1"/>
    <col min="10773" max="10775" width="7.5703125" style="117" customWidth="1"/>
    <col min="10776" max="10777" width="10.7109375" style="117" customWidth="1"/>
    <col min="10778" max="10778" width="11" style="117" customWidth="1"/>
    <col min="10779" max="10781" width="10.7109375" style="117" customWidth="1"/>
    <col min="10782" max="10782" width="9.140625" style="117"/>
    <col min="10783" max="10784" width="7.5703125" style="117" customWidth="1"/>
    <col min="10785" max="11008" width="9.140625" style="117"/>
    <col min="11009" max="11009" width="5.42578125" style="117" customWidth="1"/>
    <col min="11010" max="11010" width="31.140625" style="117" customWidth="1"/>
    <col min="11011" max="11027" width="7.5703125" style="117" customWidth="1"/>
    <col min="11028" max="11028" width="11" style="117" customWidth="1"/>
    <col min="11029" max="11031" width="7.5703125" style="117" customWidth="1"/>
    <col min="11032" max="11033" width="10.7109375" style="117" customWidth="1"/>
    <col min="11034" max="11034" width="11" style="117" customWidth="1"/>
    <col min="11035" max="11037" width="10.7109375" style="117" customWidth="1"/>
    <col min="11038" max="11038" width="9.140625" style="117"/>
    <col min="11039" max="11040" width="7.5703125" style="117" customWidth="1"/>
    <col min="11041" max="11264" width="9.140625" style="117"/>
    <col min="11265" max="11265" width="5.42578125" style="117" customWidth="1"/>
    <col min="11266" max="11266" width="31.140625" style="117" customWidth="1"/>
    <col min="11267" max="11283" width="7.5703125" style="117" customWidth="1"/>
    <col min="11284" max="11284" width="11" style="117" customWidth="1"/>
    <col min="11285" max="11287" width="7.5703125" style="117" customWidth="1"/>
    <col min="11288" max="11289" width="10.7109375" style="117" customWidth="1"/>
    <col min="11290" max="11290" width="11" style="117" customWidth="1"/>
    <col min="11291" max="11293" width="10.7109375" style="117" customWidth="1"/>
    <col min="11294" max="11294" width="9.140625" style="117"/>
    <col min="11295" max="11296" width="7.5703125" style="117" customWidth="1"/>
    <col min="11297" max="11520" width="9.140625" style="117"/>
    <col min="11521" max="11521" width="5.42578125" style="117" customWidth="1"/>
    <col min="11522" max="11522" width="31.140625" style="117" customWidth="1"/>
    <col min="11523" max="11539" width="7.5703125" style="117" customWidth="1"/>
    <col min="11540" max="11540" width="11" style="117" customWidth="1"/>
    <col min="11541" max="11543" width="7.5703125" style="117" customWidth="1"/>
    <col min="11544" max="11545" width="10.7109375" style="117" customWidth="1"/>
    <col min="11546" max="11546" width="11" style="117" customWidth="1"/>
    <col min="11547" max="11549" width="10.7109375" style="117" customWidth="1"/>
    <col min="11550" max="11550" width="9.140625" style="117"/>
    <col min="11551" max="11552" width="7.5703125" style="117" customWidth="1"/>
    <col min="11553" max="11776" width="9.140625" style="117"/>
    <col min="11777" max="11777" width="5.42578125" style="117" customWidth="1"/>
    <col min="11778" max="11778" width="31.140625" style="117" customWidth="1"/>
    <col min="11779" max="11795" width="7.5703125" style="117" customWidth="1"/>
    <col min="11796" max="11796" width="11" style="117" customWidth="1"/>
    <col min="11797" max="11799" width="7.5703125" style="117" customWidth="1"/>
    <col min="11800" max="11801" width="10.7109375" style="117" customWidth="1"/>
    <col min="11802" max="11802" width="11" style="117" customWidth="1"/>
    <col min="11803" max="11805" width="10.7109375" style="117" customWidth="1"/>
    <col min="11806" max="11806" width="9.140625" style="117"/>
    <col min="11807" max="11808" width="7.5703125" style="117" customWidth="1"/>
    <col min="11809" max="12032" width="9.140625" style="117"/>
    <col min="12033" max="12033" width="5.42578125" style="117" customWidth="1"/>
    <col min="12034" max="12034" width="31.140625" style="117" customWidth="1"/>
    <col min="12035" max="12051" width="7.5703125" style="117" customWidth="1"/>
    <col min="12052" max="12052" width="11" style="117" customWidth="1"/>
    <col min="12053" max="12055" width="7.5703125" style="117" customWidth="1"/>
    <col min="12056" max="12057" width="10.7109375" style="117" customWidth="1"/>
    <col min="12058" max="12058" width="11" style="117" customWidth="1"/>
    <col min="12059" max="12061" width="10.7109375" style="117" customWidth="1"/>
    <col min="12062" max="12062" width="9.140625" style="117"/>
    <col min="12063" max="12064" width="7.5703125" style="117" customWidth="1"/>
    <col min="12065" max="12288" width="9.140625" style="117"/>
    <col min="12289" max="12289" width="5.42578125" style="117" customWidth="1"/>
    <col min="12290" max="12290" width="31.140625" style="117" customWidth="1"/>
    <col min="12291" max="12307" width="7.5703125" style="117" customWidth="1"/>
    <col min="12308" max="12308" width="11" style="117" customWidth="1"/>
    <col min="12309" max="12311" width="7.5703125" style="117" customWidth="1"/>
    <col min="12312" max="12313" width="10.7109375" style="117" customWidth="1"/>
    <col min="12314" max="12314" width="11" style="117" customWidth="1"/>
    <col min="12315" max="12317" width="10.7109375" style="117" customWidth="1"/>
    <col min="12318" max="12318" width="9.140625" style="117"/>
    <col min="12319" max="12320" width="7.5703125" style="117" customWidth="1"/>
    <col min="12321" max="12544" width="9.140625" style="117"/>
    <col min="12545" max="12545" width="5.42578125" style="117" customWidth="1"/>
    <col min="12546" max="12546" width="31.140625" style="117" customWidth="1"/>
    <col min="12547" max="12563" width="7.5703125" style="117" customWidth="1"/>
    <col min="12564" max="12564" width="11" style="117" customWidth="1"/>
    <col min="12565" max="12567" width="7.5703125" style="117" customWidth="1"/>
    <col min="12568" max="12569" width="10.7109375" style="117" customWidth="1"/>
    <col min="12570" max="12570" width="11" style="117" customWidth="1"/>
    <col min="12571" max="12573" width="10.7109375" style="117" customWidth="1"/>
    <col min="12574" max="12574" width="9.140625" style="117"/>
    <col min="12575" max="12576" width="7.5703125" style="117" customWidth="1"/>
    <col min="12577" max="12800" width="9.140625" style="117"/>
    <col min="12801" max="12801" width="5.42578125" style="117" customWidth="1"/>
    <col min="12802" max="12802" width="31.140625" style="117" customWidth="1"/>
    <col min="12803" max="12819" width="7.5703125" style="117" customWidth="1"/>
    <col min="12820" max="12820" width="11" style="117" customWidth="1"/>
    <col min="12821" max="12823" width="7.5703125" style="117" customWidth="1"/>
    <col min="12824" max="12825" width="10.7109375" style="117" customWidth="1"/>
    <col min="12826" max="12826" width="11" style="117" customWidth="1"/>
    <col min="12827" max="12829" width="10.7109375" style="117" customWidth="1"/>
    <col min="12830" max="12830" width="9.140625" style="117"/>
    <col min="12831" max="12832" width="7.5703125" style="117" customWidth="1"/>
    <col min="12833" max="13056" width="9.140625" style="117"/>
    <col min="13057" max="13057" width="5.42578125" style="117" customWidth="1"/>
    <col min="13058" max="13058" width="31.140625" style="117" customWidth="1"/>
    <col min="13059" max="13075" width="7.5703125" style="117" customWidth="1"/>
    <col min="13076" max="13076" width="11" style="117" customWidth="1"/>
    <col min="13077" max="13079" width="7.5703125" style="117" customWidth="1"/>
    <col min="13080" max="13081" width="10.7109375" style="117" customWidth="1"/>
    <col min="13082" max="13082" width="11" style="117" customWidth="1"/>
    <col min="13083" max="13085" width="10.7109375" style="117" customWidth="1"/>
    <col min="13086" max="13086" width="9.140625" style="117"/>
    <col min="13087" max="13088" width="7.5703125" style="117" customWidth="1"/>
    <col min="13089" max="13312" width="9.140625" style="117"/>
    <col min="13313" max="13313" width="5.42578125" style="117" customWidth="1"/>
    <col min="13314" max="13314" width="31.140625" style="117" customWidth="1"/>
    <col min="13315" max="13331" width="7.5703125" style="117" customWidth="1"/>
    <col min="13332" max="13332" width="11" style="117" customWidth="1"/>
    <col min="13333" max="13335" width="7.5703125" style="117" customWidth="1"/>
    <col min="13336" max="13337" width="10.7109375" style="117" customWidth="1"/>
    <col min="13338" max="13338" width="11" style="117" customWidth="1"/>
    <col min="13339" max="13341" width="10.7109375" style="117" customWidth="1"/>
    <col min="13342" max="13342" width="9.140625" style="117"/>
    <col min="13343" max="13344" width="7.5703125" style="117" customWidth="1"/>
    <col min="13345" max="13568" width="9.140625" style="117"/>
    <col min="13569" max="13569" width="5.42578125" style="117" customWidth="1"/>
    <col min="13570" max="13570" width="31.140625" style="117" customWidth="1"/>
    <col min="13571" max="13587" width="7.5703125" style="117" customWidth="1"/>
    <col min="13588" max="13588" width="11" style="117" customWidth="1"/>
    <col min="13589" max="13591" width="7.5703125" style="117" customWidth="1"/>
    <col min="13592" max="13593" width="10.7109375" style="117" customWidth="1"/>
    <col min="13594" max="13594" width="11" style="117" customWidth="1"/>
    <col min="13595" max="13597" width="10.7109375" style="117" customWidth="1"/>
    <col min="13598" max="13598" width="9.140625" style="117"/>
    <col min="13599" max="13600" width="7.5703125" style="117" customWidth="1"/>
    <col min="13601" max="13824" width="9.140625" style="117"/>
    <col min="13825" max="13825" width="5.42578125" style="117" customWidth="1"/>
    <col min="13826" max="13826" width="31.140625" style="117" customWidth="1"/>
    <col min="13827" max="13843" width="7.5703125" style="117" customWidth="1"/>
    <col min="13844" max="13844" width="11" style="117" customWidth="1"/>
    <col min="13845" max="13847" width="7.5703125" style="117" customWidth="1"/>
    <col min="13848" max="13849" width="10.7109375" style="117" customWidth="1"/>
    <col min="13850" max="13850" width="11" style="117" customWidth="1"/>
    <col min="13851" max="13853" width="10.7109375" style="117" customWidth="1"/>
    <col min="13854" max="13854" width="9.140625" style="117"/>
    <col min="13855" max="13856" width="7.5703125" style="117" customWidth="1"/>
    <col min="13857" max="14080" width="9.140625" style="117"/>
    <col min="14081" max="14081" width="5.42578125" style="117" customWidth="1"/>
    <col min="14082" max="14082" width="31.140625" style="117" customWidth="1"/>
    <col min="14083" max="14099" width="7.5703125" style="117" customWidth="1"/>
    <col min="14100" max="14100" width="11" style="117" customWidth="1"/>
    <col min="14101" max="14103" width="7.5703125" style="117" customWidth="1"/>
    <col min="14104" max="14105" width="10.7109375" style="117" customWidth="1"/>
    <col min="14106" max="14106" width="11" style="117" customWidth="1"/>
    <col min="14107" max="14109" width="10.7109375" style="117" customWidth="1"/>
    <col min="14110" max="14110" width="9.140625" style="117"/>
    <col min="14111" max="14112" width="7.5703125" style="117" customWidth="1"/>
    <col min="14113" max="14336" width="9.140625" style="117"/>
    <col min="14337" max="14337" width="5.42578125" style="117" customWidth="1"/>
    <col min="14338" max="14338" width="31.140625" style="117" customWidth="1"/>
    <col min="14339" max="14355" width="7.5703125" style="117" customWidth="1"/>
    <col min="14356" max="14356" width="11" style="117" customWidth="1"/>
    <col min="14357" max="14359" width="7.5703125" style="117" customWidth="1"/>
    <col min="14360" max="14361" width="10.7109375" style="117" customWidth="1"/>
    <col min="14362" max="14362" width="11" style="117" customWidth="1"/>
    <col min="14363" max="14365" width="10.7109375" style="117" customWidth="1"/>
    <col min="14366" max="14366" width="9.140625" style="117"/>
    <col min="14367" max="14368" width="7.5703125" style="117" customWidth="1"/>
    <col min="14369" max="14592" width="9.140625" style="117"/>
    <col min="14593" max="14593" width="5.42578125" style="117" customWidth="1"/>
    <col min="14594" max="14594" width="31.140625" style="117" customWidth="1"/>
    <col min="14595" max="14611" width="7.5703125" style="117" customWidth="1"/>
    <col min="14612" max="14612" width="11" style="117" customWidth="1"/>
    <col min="14613" max="14615" width="7.5703125" style="117" customWidth="1"/>
    <col min="14616" max="14617" width="10.7109375" style="117" customWidth="1"/>
    <col min="14618" max="14618" width="11" style="117" customWidth="1"/>
    <col min="14619" max="14621" width="10.7109375" style="117" customWidth="1"/>
    <col min="14622" max="14622" width="9.140625" style="117"/>
    <col min="14623" max="14624" width="7.5703125" style="117" customWidth="1"/>
    <col min="14625" max="14848" width="9.140625" style="117"/>
    <col min="14849" max="14849" width="5.42578125" style="117" customWidth="1"/>
    <col min="14850" max="14850" width="31.140625" style="117" customWidth="1"/>
    <col min="14851" max="14867" width="7.5703125" style="117" customWidth="1"/>
    <col min="14868" max="14868" width="11" style="117" customWidth="1"/>
    <col min="14869" max="14871" width="7.5703125" style="117" customWidth="1"/>
    <col min="14872" max="14873" width="10.7109375" style="117" customWidth="1"/>
    <col min="14874" max="14874" width="11" style="117" customWidth="1"/>
    <col min="14875" max="14877" width="10.7109375" style="117" customWidth="1"/>
    <col min="14878" max="14878" width="9.140625" style="117"/>
    <col min="14879" max="14880" width="7.5703125" style="117" customWidth="1"/>
    <col min="14881" max="15104" width="9.140625" style="117"/>
    <col min="15105" max="15105" width="5.42578125" style="117" customWidth="1"/>
    <col min="15106" max="15106" width="31.140625" style="117" customWidth="1"/>
    <col min="15107" max="15123" width="7.5703125" style="117" customWidth="1"/>
    <col min="15124" max="15124" width="11" style="117" customWidth="1"/>
    <col min="15125" max="15127" width="7.5703125" style="117" customWidth="1"/>
    <col min="15128" max="15129" width="10.7109375" style="117" customWidth="1"/>
    <col min="15130" max="15130" width="11" style="117" customWidth="1"/>
    <col min="15131" max="15133" width="10.7109375" style="117" customWidth="1"/>
    <col min="15134" max="15134" width="9.140625" style="117"/>
    <col min="15135" max="15136" width="7.5703125" style="117" customWidth="1"/>
    <col min="15137" max="15360" width="9.140625" style="117"/>
    <col min="15361" max="15361" width="5.42578125" style="117" customWidth="1"/>
    <col min="15362" max="15362" width="31.140625" style="117" customWidth="1"/>
    <col min="15363" max="15379" width="7.5703125" style="117" customWidth="1"/>
    <col min="15380" max="15380" width="11" style="117" customWidth="1"/>
    <col min="15381" max="15383" width="7.5703125" style="117" customWidth="1"/>
    <col min="15384" max="15385" width="10.7109375" style="117" customWidth="1"/>
    <col min="15386" max="15386" width="11" style="117" customWidth="1"/>
    <col min="15387" max="15389" width="10.7109375" style="117" customWidth="1"/>
    <col min="15390" max="15390" width="9.140625" style="117"/>
    <col min="15391" max="15392" width="7.5703125" style="117" customWidth="1"/>
    <col min="15393" max="15616" width="9.140625" style="117"/>
    <col min="15617" max="15617" width="5.42578125" style="117" customWidth="1"/>
    <col min="15618" max="15618" width="31.140625" style="117" customWidth="1"/>
    <col min="15619" max="15635" width="7.5703125" style="117" customWidth="1"/>
    <col min="15636" max="15636" width="11" style="117" customWidth="1"/>
    <col min="15637" max="15639" width="7.5703125" style="117" customWidth="1"/>
    <col min="15640" max="15641" width="10.7109375" style="117" customWidth="1"/>
    <col min="15642" max="15642" width="11" style="117" customWidth="1"/>
    <col min="15643" max="15645" width="10.7109375" style="117" customWidth="1"/>
    <col min="15646" max="15646" width="9.140625" style="117"/>
    <col min="15647" max="15648" width="7.5703125" style="117" customWidth="1"/>
    <col min="15649" max="15872" width="9.140625" style="117"/>
    <col min="15873" max="15873" width="5.42578125" style="117" customWidth="1"/>
    <col min="15874" max="15874" width="31.140625" style="117" customWidth="1"/>
    <col min="15875" max="15891" width="7.5703125" style="117" customWidth="1"/>
    <col min="15892" max="15892" width="11" style="117" customWidth="1"/>
    <col min="15893" max="15895" width="7.5703125" style="117" customWidth="1"/>
    <col min="15896" max="15897" width="10.7109375" style="117" customWidth="1"/>
    <col min="15898" max="15898" width="11" style="117" customWidth="1"/>
    <col min="15899" max="15901" width="10.7109375" style="117" customWidth="1"/>
    <col min="15902" max="15902" width="9.140625" style="117"/>
    <col min="15903" max="15904" width="7.5703125" style="117" customWidth="1"/>
    <col min="15905" max="16128" width="9.140625" style="117"/>
    <col min="16129" max="16129" width="5.42578125" style="117" customWidth="1"/>
    <col min="16130" max="16130" width="31.140625" style="117" customWidth="1"/>
    <col min="16131" max="16147" width="7.5703125" style="117" customWidth="1"/>
    <col min="16148" max="16148" width="11" style="117" customWidth="1"/>
    <col min="16149" max="16151" width="7.5703125" style="117" customWidth="1"/>
    <col min="16152" max="16153" width="10.7109375" style="117" customWidth="1"/>
    <col min="16154" max="16154" width="11" style="117" customWidth="1"/>
    <col min="16155" max="16157" width="10.7109375" style="117" customWidth="1"/>
    <col min="16158" max="16158" width="9.140625" style="117"/>
    <col min="16159" max="16160" width="7.5703125" style="117" customWidth="1"/>
    <col min="16161" max="16384" width="9.140625" style="117"/>
  </cols>
  <sheetData>
    <row r="1" spans="1:33" s="190" customFormat="1" ht="12.75">
      <c r="A1" s="189" t="s">
        <v>610</v>
      </c>
    </row>
    <row r="2" spans="1:33">
      <c r="A2" s="191" t="s">
        <v>611</v>
      </c>
      <c r="B2" s="191"/>
      <c r="C2" s="191"/>
      <c r="D2" s="191"/>
      <c r="E2" s="191"/>
      <c r="F2" s="191"/>
      <c r="AE2" s="117"/>
      <c r="AG2" s="119"/>
    </row>
    <row r="3" spans="1:33" s="202" customFormat="1" ht="22.5">
      <c r="A3" s="194" t="s">
        <v>612</v>
      </c>
      <c r="B3" s="195"/>
      <c r="C3" s="120" t="s">
        <v>613</v>
      </c>
      <c r="D3" s="120" t="s">
        <v>34</v>
      </c>
      <c r="E3" s="120" t="s">
        <v>614</v>
      </c>
      <c r="F3" s="120" t="s">
        <v>39</v>
      </c>
      <c r="G3" s="120" t="s">
        <v>345</v>
      </c>
      <c r="H3" s="196" t="s">
        <v>346</v>
      </c>
      <c r="I3" s="197" t="s">
        <v>40</v>
      </c>
      <c r="J3" s="198" t="s">
        <v>615</v>
      </c>
      <c r="K3" s="120" t="s">
        <v>43</v>
      </c>
      <c r="L3" s="120" t="s">
        <v>616</v>
      </c>
      <c r="M3" s="120" t="s">
        <v>347</v>
      </c>
      <c r="N3" s="198" t="s">
        <v>617</v>
      </c>
      <c r="O3" s="198" t="s">
        <v>45</v>
      </c>
      <c r="P3" s="120" t="s">
        <v>349</v>
      </c>
      <c r="Q3" s="120" t="s">
        <v>50</v>
      </c>
      <c r="R3" s="197" t="s">
        <v>350</v>
      </c>
      <c r="S3" s="197" t="s">
        <v>351</v>
      </c>
      <c r="T3" s="197" t="s">
        <v>618</v>
      </c>
      <c r="U3" s="197" t="s">
        <v>619</v>
      </c>
      <c r="V3" s="197" t="s">
        <v>352</v>
      </c>
      <c r="W3" s="197" t="s">
        <v>353</v>
      </c>
      <c r="X3" s="197" t="s">
        <v>54</v>
      </c>
      <c r="Y3" s="197" t="s">
        <v>531</v>
      </c>
      <c r="Z3" s="120" t="s">
        <v>532</v>
      </c>
      <c r="AA3" s="199" t="s">
        <v>620</v>
      </c>
      <c r="AB3" s="197" t="s">
        <v>621</v>
      </c>
      <c r="AC3" s="200" t="s">
        <v>622</v>
      </c>
      <c r="AD3" s="201"/>
      <c r="AE3" s="120" t="s">
        <v>623</v>
      </c>
      <c r="AF3" s="120" t="s">
        <v>451</v>
      </c>
      <c r="AG3" s="121" t="s">
        <v>452</v>
      </c>
    </row>
    <row r="4" spans="1:33" s="211" customFormat="1">
      <c r="A4" s="203"/>
      <c r="B4" s="204"/>
      <c r="C4" s="205">
        <v>2006</v>
      </c>
      <c r="D4" s="205" t="s">
        <v>624</v>
      </c>
      <c r="E4" s="205">
        <v>2005</v>
      </c>
      <c r="F4" s="206">
        <v>2010</v>
      </c>
      <c r="G4" s="205">
        <v>2001</v>
      </c>
      <c r="H4" s="207" t="s">
        <v>625</v>
      </c>
      <c r="I4" s="206" t="s">
        <v>626</v>
      </c>
      <c r="J4" s="205">
        <v>2009</v>
      </c>
      <c r="K4" s="205" t="s">
        <v>627</v>
      </c>
      <c r="L4" s="205" t="s">
        <v>628</v>
      </c>
      <c r="M4" s="205">
        <v>2005</v>
      </c>
      <c r="N4" s="205" t="s">
        <v>629</v>
      </c>
      <c r="O4" s="208">
        <v>2011</v>
      </c>
      <c r="P4" s="205">
        <v>2009</v>
      </c>
      <c r="Q4" s="205">
        <v>2009</v>
      </c>
      <c r="R4" s="205" t="s">
        <v>630</v>
      </c>
      <c r="S4" s="206" t="s">
        <v>626</v>
      </c>
      <c r="T4" s="205">
        <v>2010</v>
      </c>
      <c r="U4" s="205" t="s">
        <v>631</v>
      </c>
      <c r="V4" s="205">
        <v>1999</v>
      </c>
      <c r="W4" s="205" t="s">
        <v>632</v>
      </c>
      <c r="X4" s="206" t="s">
        <v>626</v>
      </c>
      <c r="Y4" s="209">
        <v>2010</v>
      </c>
      <c r="Z4" s="205">
        <v>2006</v>
      </c>
      <c r="AA4" s="209">
        <v>2005</v>
      </c>
      <c r="AB4" s="206">
        <v>2014</v>
      </c>
      <c r="AC4" s="205"/>
      <c r="AD4" s="210"/>
      <c r="AE4" s="205">
        <v>2008</v>
      </c>
      <c r="AF4" s="205">
        <v>1999</v>
      </c>
      <c r="AG4" s="207">
        <v>2010</v>
      </c>
    </row>
    <row r="5" spans="1:33" s="218" customFormat="1">
      <c r="A5" s="212">
        <v>1</v>
      </c>
      <c r="B5" s="213" t="s">
        <v>3</v>
      </c>
      <c r="C5" s="214">
        <v>238.16539263377345</v>
      </c>
      <c r="D5" s="214">
        <v>306.4302396368538</v>
      </c>
      <c r="E5" s="214">
        <v>227</v>
      </c>
      <c r="F5" s="214">
        <v>304.28754712617319</v>
      </c>
      <c r="G5" s="214">
        <v>224.81659361993823</v>
      </c>
      <c r="H5" s="214">
        <v>255.57736623313485</v>
      </c>
      <c r="I5" s="214">
        <v>229</v>
      </c>
      <c r="J5" s="215">
        <v>201.59209999999999</v>
      </c>
      <c r="K5" s="214">
        <v>232.48434237995826</v>
      </c>
      <c r="L5" s="214">
        <v>277.19249478804727</v>
      </c>
      <c r="M5" s="214">
        <v>270.6018396949857</v>
      </c>
      <c r="N5" s="215">
        <v>273.243896484375</v>
      </c>
      <c r="O5" s="214">
        <v>372.75522196951476</v>
      </c>
      <c r="P5" s="214">
        <v>348.23418517079921</v>
      </c>
      <c r="Q5" s="214">
        <v>341.82118929599449</v>
      </c>
      <c r="R5" s="215">
        <v>280.69476318359375</v>
      </c>
      <c r="S5" s="214">
        <v>270</v>
      </c>
      <c r="T5" s="216">
        <v>261.02050300000002</v>
      </c>
      <c r="U5" s="214">
        <v>249.48024948024948</v>
      </c>
      <c r="V5" s="214">
        <v>295.04895104895104</v>
      </c>
      <c r="W5" s="214">
        <v>264.63245492371703</v>
      </c>
      <c r="X5" s="214">
        <v>202.00472000997422</v>
      </c>
      <c r="Y5" s="214">
        <v>274.21986313729707</v>
      </c>
      <c r="Z5" s="214">
        <v>241.8343949683775</v>
      </c>
      <c r="AA5" s="215">
        <v>245.7706</v>
      </c>
      <c r="AB5" s="214">
        <v>281.50340199999999</v>
      </c>
      <c r="AC5" s="214">
        <f>AVERAGE(C5:AB5)</f>
        <v>268.05431964560415</v>
      </c>
      <c r="AD5" s="217"/>
      <c r="AE5" s="214">
        <v>339.76405274115194</v>
      </c>
      <c r="AF5" s="214">
        <v>294.97941550600137</v>
      </c>
      <c r="AG5" s="214">
        <v>240.57606000000001</v>
      </c>
    </row>
    <row r="6" spans="1:33" s="211" customFormat="1">
      <c r="A6" s="219">
        <v>1.1000000000000001</v>
      </c>
      <c r="B6" s="220" t="s">
        <v>4</v>
      </c>
      <c r="C6" s="221">
        <v>186.12925642807505</v>
      </c>
      <c r="D6" s="221">
        <v>250.71349233930999</v>
      </c>
      <c r="E6" s="221">
        <v>163</v>
      </c>
      <c r="F6" s="221">
        <v>234.79979778244635</v>
      </c>
      <c r="G6" s="221">
        <v>176.72095918446934</v>
      </c>
      <c r="H6" s="221">
        <v>201.36443258419771</v>
      </c>
      <c r="I6" s="221">
        <v>179</v>
      </c>
      <c r="J6" s="222">
        <v>143.33850000000001</v>
      </c>
      <c r="K6" s="221">
        <v>178.37160751565762</v>
      </c>
      <c r="L6" s="221">
        <v>214.14871438498957</v>
      </c>
      <c r="M6" s="221">
        <v>210.84219486343449</v>
      </c>
      <c r="N6" s="222">
        <v>201.52835083007813</v>
      </c>
      <c r="O6" s="223">
        <v>287.37370527591764</v>
      </c>
      <c r="P6" s="221">
        <v>224.8074648587135</v>
      </c>
      <c r="Q6" s="221">
        <v>256.73607853613817</v>
      </c>
      <c r="R6" s="222">
        <v>213.3194580078125</v>
      </c>
      <c r="S6" s="221">
        <v>217.99999999999997</v>
      </c>
      <c r="T6" s="224">
        <v>194.68989999999999</v>
      </c>
      <c r="U6" s="221">
        <v>184.61538461538458</v>
      </c>
      <c r="V6" s="221">
        <v>233.62237762237763</v>
      </c>
      <c r="W6" s="221">
        <v>201.71983356449374</v>
      </c>
      <c r="X6" s="221">
        <v>154.33359007549274</v>
      </c>
      <c r="Y6" s="221">
        <v>246.008698336929</v>
      </c>
      <c r="Z6" s="221">
        <v>177.76462104747586</v>
      </c>
      <c r="AA6" s="222">
        <v>213.01140000000001</v>
      </c>
      <c r="AB6" s="221">
        <v>228.7953</v>
      </c>
      <c r="AC6" s="214">
        <f t="shared" ref="AC6:AC35" si="0">AVERAGE(C6:AB6)</f>
        <v>206.72135068666896</v>
      </c>
      <c r="AD6" s="225"/>
      <c r="AE6" s="221">
        <v>267.81401804302567</v>
      </c>
      <c r="AF6" s="221">
        <v>239.51828539850592</v>
      </c>
      <c r="AG6" s="221">
        <v>152.7003</v>
      </c>
    </row>
    <row r="7" spans="1:33" s="211" customFormat="1">
      <c r="A7" s="219">
        <v>1.2</v>
      </c>
      <c r="B7" s="220" t="s">
        <v>5</v>
      </c>
      <c r="C7" s="221">
        <v>25.017373175816541</v>
      </c>
      <c r="D7" s="221">
        <v>29.363549102780446</v>
      </c>
      <c r="E7" s="221">
        <v>27</v>
      </c>
      <c r="F7" s="221">
        <v>30.275909714060848</v>
      </c>
      <c r="G7" s="221">
        <v>23.050636731096279</v>
      </c>
      <c r="H7" s="221">
        <v>29.423588938741627</v>
      </c>
      <c r="I7" s="221">
        <v>21</v>
      </c>
      <c r="J7" s="222">
        <v>22.69191</v>
      </c>
      <c r="K7" s="221">
        <v>27.05636743215031</v>
      </c>
      <c r="L7" s="221">
        <v>30.020847810979845</v>
      </c>
      <c r="M7" s="221">
        <v>22.894492732285595</v>
      </c>
      <c r="N7" s="222">
        <v>33.958011627197266</v>
      </c>
      <c r="O7" s="223">
        <v>40.466946792153749</v>
      </c>
      <c r="P7" s="221">
        <v>57.950368719135028</v>
      </c>
      <c r="Q7" s="221">
        <v>35.983725398082342</v>
      </c>
      <c r="R7" s="222">
        <v>28.023330688476563</v>
      </c>
      <c r="S7" s="221">
        <v>23</v>
      </c>
      <c r="T7" s="224">
        <v>29.445920000000001</v>
      </c>
      <c r="U7" s="221">
        <v>25.945945945945947</v>
      </c>
      <c r="V7" s="221">
        <v>25.174825174825177</v>
      </c>
      <c r="W7" s="221">
        <v>24.965325936199722</v>
      </c>
      <c r="X7" s="221">
        <v>21.434828621621438</v>
      </c>
      <c r="Y7" s="221">
        <v>18.176590001223072</v>
      </c>
      <c r="Z7" s="221">
        <v>39.986557717813547</v>
      </c>
      <c r="AA7" s="222">
        <v>22.040710000000001</v>
      </c>
      <c r="AB7" s="221">
        <v>21.310690000000001</v>
      </c>
      <c r="AC7" s="214">
        <f t="shared" si="0"/>
        <v>28.294555856176359</v>
      </c>
      <c r="AD7" s="225"/>
      <c r="AE7" s="221">
        <v>46.967383761276892</v>
      </c>
      <c r="AF7" s="221">
        <v>32.022697414327233</v>
      </c>
      <c r="AG7" s="221">
        <v>36.102179999999997</v>
      </c>
    </row>
    <row r="8" spans="1:33" s="211" customFormat="1">
      <c r="A8" s="219">
        <v>1.3</v>
      </c>
      <c r="B8" s="220" t="s">
        <v>6</v>
      </c>
      <c r="C8" s="221">
        <v>16.011118832522584</v>
      </c>
      <c r="D8" s="221">
        <v>17.406169468144824</v>
      </c>
      <c r="E8" s="221">
        <v>25</v>
      </c>
      <c r="F8" s="221">
        <v>23.775739775451342</v>
      </c>
      <c r="G8" s="221">
        <v>16.321164845099307</v>
      </c>
      <c r="H8" s="221">
        <v>23.750354926869477</v>
      </c>
      <c r="I8" s="221">
        <v>30</v>
      </c>
      <c r="J8" s="222">
        <v>23.168749999999999</v>
      </c>
      <c r="K8" s="221">
        <v>20.041753653444676</v>
      </c>
      <c r="L8" s="221">
        <v>33.022932592077829</v>
      </c>
      <c r="M8" s="221">
        <v>36.865152099265607</v>
      </c>
      <c r="N8" s="222">
        <v>17.237146377563477</v>
      </c>
      <c r="O8" s="223">
        <v>34.249071034285848</v>
      </c>
      <c r="P8" s="221">
        <v>56.544611630215066</v>
      </c>
      <c r="Q8" s="221">
        <v>36.649065988783697</v>
      </c>
      <c r="R8" s="222">
        <v>27.459344863891602</v>
      </c>
      <c r="S8" s="221">
        <v>18</v>
      </c>
      <c r="T8" s="224">
        <v>23.900549999999999</v>
      </c>
      <c r="U8" s="221">
        <v>24.948024948024948</v>
      </c>
      <c r="V8" s="221">
        <v>27.18881118881119</v>
      </c>
      <c r="W8" s="221">
        <v>20.970873786407768</v>
      </c>
      <c r="X8" s="221">
        <v>17.858778851581302</v>
      </c>
      <c r="Y8" s="221">
        <v>10.03457479914516</v>
      </c>
      <c r="Z8" s="221">
        <v>24.083216203088107</v>
      </c>
      <c r="AA8" s="222">
        <v>7.1717560000000002</v>
      </c>
      <c r="AB8" s="221">
        <v>17.636019999999998</v>
      </c>
      <c r="AC8" s="214">
        <f t="shared" si="0"/>
        <v>24.203653148641305</v>
      </c>
      <c r="AD8" s="225"/>
      <c r="AE8" s="221">
        <v>24.98265093684941</v>
      </c>
      <c r="AF8" s="221">
        <v>12.009144181605688</v>
      </c>
      <c r="AG8" s="221">
        <v>25.658950000000001</v>
      </c>
    </row>
    <row r="9" spans="1:33" s="211" customFormat="1">
      <c r="A9" s="219">
        <v>1.4</v>
      </c>
      <c r="B9" s="226" t="s">
        <v>7</v>
      </c>
      <c r="C9" s="221">
        <v>11.007644197359276</v>
      </c>
      <c r="D9" s="221">
        <v>8.9470287266185675</v>
      </c>
      <c r="E9" s="221">
        <v>12</v>
      </c>
      <c r="F9" s="221">
        <v>15.436099854214612</v>
      </c>
      <c r="G9" s="221">
        <v>8.7238328592733474</v>
      </c>
      <c r="H9" s="221">
        <v>1.03898978332602</v>
      </c>
      <c r="I9" s="221">
        <v>7</v>
      </c>
      <c r="J9" s="222">
        <v>10.15809</v>
      </c>
      <c r="K9" s="221">
        <v>7.0146137787056375</v>
      </c>
      <c r="L9" s="221" t="s">
        <v>633</v>
      </c>
      <c r="M9" s="221" t="s">
        <v>633</v>
      </c>
      <c r="N9" s="222">
        <v>15.366703987121582</v>
      </c>
      <c r="O9" s="223">
        <v>9.6618421507611103</v>
      </c>
      <c r="P9" s="221">
        <v>8.9317399627356178</v>
      </c>
      <c r="Q9" s="221">
        <v>12.45231937299028</v>
      </c>
      <c r="R9" s="222">
        <v>11.892635345458984</v>
      </c>
      <c r="S9" s="221">
        <v>11</v>
      </c>
      <c r="T9" s="224">
        <v>7.8128820000000001</v>
      </c>
      <c r="U9" s="221">
        <v>13.97089397089397</v>
      </c>
      <c r="V9" s="221">
        <v>9.0629370629370634</v>
      </c>
      <c r="W9" s="221">
        <v>16.976421636615811</v>
      </c>
      <c r="X9" s="221">
        <v>8.3775224612787635</v>
      </c>
      <c r="Y9" s="221" t="s">
        <v>634</v>
      </c>
      <c r="Z9" s="221" t="s">
        <v>633</v>
      </c>
      <c r="AA9" s="222">
        <v>3.5467909999999998</v>
      </c>
      <c r="AB9" s="221">
        <v>10.999280000000001</v>
      </c>
      <c r="AC9" s="214">
        <f t="shared" si="0"/>
        <v>10.062648552285939</v>
      </c>
      <c r="AD9" s="225"/>
      <c r="AE9" s="221" t="s">
        <v>633</v>
      </c>
      <c r="AF9" s="221">
        <v>11.429288511562502</v>
      </c>
      <c r="AG9" s="221">
        <v>13.15171</v>
      </c>
    </row>
    <row r="10" spans="1:33" s="211" customFormat="1">
      <c r="A10" s="219">
        <v>1.5</v>
      </c>
      <c r="B10" s="226" t="s">
        <v>8</v>
      </c>
      <c r="C10" s="221"/>
      <c r="D10" s="221"/>
      <c r="E10" s="221"/>
      <c r="F10" s="221"/>
      <c r="G10" s="221"/>
      <c r="H10" s="221"/>
      <c r="I10" s="221"/>
      <c r="J10" s="222">
        <v>2.0081129999999998</v>
      </c>
      <c r="K10" s="221"/>
      <c r="L10" s="221"/>
      <c r="M10" s="221"/>
      <c r="N10" s="222">
        <v>5.1536698341369629</v>
      </c>
      <c r="O10" s="223">
        <v>1.0036567163963821</v>
      </c>
      <c r="P10" s="221"/>
      <c r="Q10" s="221"/>
      <c r="R10" s="222"/>
      <c r="S10" s="221"/>
      <c r="T10" s="224"/>
      <c r="U10" s="221"/>
      <c r="V10" s="221"/>
      <c r="W10" s="221"/>
      <c r="X10" s="221"/>
      <c r="Y10" s="221"/>
      <c r="Z10" s="221"/>
      <c r="AA10" s="222"/>
      <c r="AB10" s="221">
        <v>2.7621120000000001</v>
      </c>
      <c r="AC10" s="214">
        <f t="shared" si="0"/>
        <v>2.7318878876333361</v>
      </c>
      <c r="AD10" s="225"/>
      <c r="AE10" s="221"/>
      <c r="AF10" s="221"/>
      <c r="AG10" s="221"/>
    </row>
    <row r="11" spans="1:33" s="211" customFormat="1">
      <c r="A11" s="219">
        <v>1.6</v>
      </c>
      <c r="B11" s="226" t="s">
        <v>9</v>
      </c>
      <c r="C11" s="221"/>
      <c r="D11" s="221"/>
      <c r="E11" s="221"/>
      <c r="F11" s="221"/>
      <c r="G11" s="221"/>
      <c r="H11" s="221"/>
      <c r="I11" s="221"/>
      <c r="J11" s="222">
        <v>0.2267199</v>
      </c>
      <c r="K11" s="221"/>
      <c r="L11" s="221"/>
      <c r="M11" s="221"/>
      <c r="N11" s="222">
        <v>0</v>
      </c>
      <c r="O11" s="223">
        <v>0</v>
      </c>
      <c r="P11" s="221"/>
      <c r="Q11" s="221"/>
      <c r="R11" s="222"/>
      <c r="S11" s="221"/>
      <c r="T11" s="224">
        <v>5.1712509999999998</v>
      </c>
      <c r="U11" s="221"/>
      <c r="V11" s="221"/>
      <c r="W11" s="221"/>
      <c r="X11" s="221"/>
      <c r="Y11" s="221"/>
      <c r="Z11" s="221"/>
      <c r="AA11" s="222"/>
      <c r="AB11" s="221"/>
      <c r="AC11" s="214">
        <f t="shared" si="0"/>
        <v>1.3494927249999999</v>
      </c>
      <c r="AD11" s="225"/>
      <c r="AE11" s="221"/>
      <c r="AF11" s="221"/>
      <c r="AG11" s="221">
        <v>12.96292</v>
      </c>
    </row>
    <row r="12" spans="1:33" s="218" customFormat="1">
      <c r="A12" s="212">
        <v>2</v>
      </c>
      <c r="B12" s="213" t="s">
        <v>10</v>
      </c>
      <c r="C12" s="214">
        <v>243.16886726893674</v>
      </c>
      <c r="D12" s="214">
        <v>202.50217481243359</v>
      </c>
      <c r="E12" s="214">
        <v>200</v>
      </c>
      <c r="F12" s="214">
        <v>206.50695104965652</v>
      </c>
      <c r="G12" s="214">
        <v>216.62734139108395</v>
      </c>
      <c r="H12" s="214">
        <v>207.68231072831324</v>
      </c>
      <c r="I12" s="214">
        <v>195.99999999999997</v>
      </c>
      <c r="J12" s="227">
        <v>189.54499999999999</v>
      </c>
      <c r="K12" s="214">
        <v>212.44258872651358</v>
      </c>
      <c r="L12" s="214">
        <v>200.13898540653233</v>
      </c>
      <c r="M12" s="214">
        <v>212.5575122468266</v>
      </c>
      <c r="N12" s="215">
        <v>209.68437194824219</v>
      </c>
      <c r="O12" s="214">
        <f>178.296546799175-O16-O17</f>
        <v>159.88619259448737</v>
      </c>
      <c r="P12" s="214">
        <v>135.80541260434691</v>
      </c>
      <c r="Q12" s="214">
        <v>252.52898675219717</v>
      </c>
      <c r="R12" s="215">
        <v>192.75839233398438</v>
      </c>
      <c r="S12" s="214">
        <v>204</v>
      </c>
      <c r="T12" s="216">
        <v>185.999019</v>
      </c>
      <c r="U12" s="214">
        <v>229.52182952182952</v>
      </c>
      <c r="V12" s="214">
        <v>222.54545454545453</v>
      </c>
      <c r="W12" s="214">
        <v>230.67961165048544</v>
      </c>
      <c r="X12" s="214">
        <v>216.72908466311577</v>
      </c>
      <c r="Y12" s="214">
        <v>196.34673102031499</v>
      </c>
      <c r="Z12" s="214">
        <v>246.67594700412846</v>
      </c>
      <c r="AA12" s="227">
        <v>200.54589999999999</v>
      </c>
      <c r="AB12" s="214">
        <v>196.136291</v>
      </c>
      <c r="AC12" s="214">
        <f t="shared" si="0"/>
        <v>206.42365216418784</v>
      </c>
      <c r="AD12" s="217"/>
      <c r="AE12" s="214">
        <v>163.88619014573212</v>
      </c>
      <c r="AF12" s="214">
        <v>191.14614411902261</v>
      </c>
      <c r="AG12" s="214">
        <v>182.2847917</v>
      </c>
    </row>
    <row r="13" spans="1:33" s="211" customFormat="1">
      <c r="A13" s="219">
        <v>2.1</v>
      </c>
      <c r="B13" s="220" t="s">
        <v>11</v>
      </c>
      <c r="C13" s="221">
        <v>132.09173036831132</v>
      </c>
      <c r="D13" s="221">
        <v>124.68949619004317</v>
      </c>
      <c r="E13" s="221">
        <v>134</v>
      </c>
      <c r="F13" s="221">
        <v>107.846998981445</v>
      </c>
      <c r="G13" s="221">
        <v>127.55955140937537</v>
      </c>
      <c r="H13" s="221">
        <v>120.66609002002623</v>
      </c>
      <c r="I13" s="221">
        <v>114</v>
      </c>
      <c r="J13" s="222">
        <v>129.11760000000001</v>
      </c>
      <c r="K13" s="221">
        <v>124.25887265135698</v>
      </c>
      <c r="L13" s="221">
        <v>128.08895066018067</v>
      </c>
      <c r="M13" s="221">
        <v>92.19470524997628</v>
      </c>
      <c r="N13" s="222">
        <v>132.07197570800781</v>
      </c>
      <c r="O13" s="223">
        <v>91.003385857189997</v>
      </c>
      <c r="P13" s="221">
        <v>78.932398772614945</v>
      </c>
      <c r="Q13" s="221">
        <v>184.88595655138764</v>
      </c>
      <c r="R13" s="222">
        <v>97.993896484375</v>
      </c>
      <c r="S13" s="221">
        <v>110.00000000000001</v>
      </c>
      <c r="T13" s="224">
        <v>81.827129999999997</v>
      </c>
      <c r="U13" s="221">
        <v>144.69854469854468</v>
      </c>
      <c r="V13" s="221">
        <v>161.11888111888112</v>
      </c>
      <c r="W13" s="221">
        <v>165.76976421636616</v>
      </c>
      <c r="X13" s="221">
        <v>125.01869196060355</v>
      </c>
      <c r="Y13" s="221">
        <v>91.770088325539263</v>
      </c>
      <c r="Z13" s="221">
        <v>141.30130157993909</v>
      </c>
      <c r="AA13" s="222">
        <v>100.35209999999999</v>
      </c>
      <c r="AB13" s="221">
        <v>100.27079999999999</v>
      </c>
      <c r="AC13" s="214">
        <f t="shared" si="0"/>
        <v>120.8280350309294</v>
      </c>
      <c r="AD13" s="225"/>
      <c r="AE13" s="221">
        <v>102.92852185981958</v>
      </c>
      <c r="AF13" s="221">
        <v>148.40091167636444</v>
      </c>
      <c r="AG13" s="221">
        <v>130.30510000000001</v>
      </c>
    </row>
    <row r="14" spans="1:33" s="211" customFormat="1">
      <c r="A14" s="219">
        <v>2.2000000000000002</v>
      </c>
      <c r="B14" s="220" t="s">
        <v>12</v>
      </c>
      <c r="C14" s="221">
        <v>29.020152883947183</v>
      </c>
      <c r="D14" s="221">
        <v>20.74870936601166</v>
      </c>
      <c r="E14" s="221">
        <v>25.999999999999996</v>
      </c>
      <c r="F14" s="221">
        <v>31.003539707188789</v>
      </c>
      <c r="G14" s="221">
        <v>26.030902859860817</v>
      </c>
      <c r="H14" s="221">
        <v>23.959772801974655</v>
      </c>
      <c r="I14" s="221">
        <v>25.999999999999996</v>
      </c>
      <c r="J14" s="222">
        <v>21.980920000000001</v>
      </c>
      <c r="K14" s="221">
        <v>31.064718162839245</v>
      </c>
      <c r="L14" s="221">
        <v>22.015288394718553</v>
      </c>
      <c r="M14" s="221">
        <v>27.959521592139421</v>
      </c>
      <c r="N14" s="222">
        <v>25.723060607910156</v>
      </c>
      <c r="O14" s="223">
        <v>25.496831609538344</v>
      </c>
      <c r="P14" s="221">
        <v>13.137810378734891</v>
      </c>
      <c r="Q14" s="221">
        <v>16.896516217051488</v>
      </c>
      <c r="R14" s="222">
        <v>29.307332992553711</v>
      </c>
      <c r="S14" s="221">
        <v>24</v>
      </c>
      <c r="T14" s="224">
        <v>19.118310000000001</v>
      </c>
      <c r="U14" s="221">
        <v>22.952182952182952</v>
      </c>
      <c r="V14" s="221">
        <v>15.104895104895105</v>
      </c>
      <c r="W14" s="221">
        <v>17.975034674063799</v>
      </c>
      <c r="X14" s="221">
        <v>25.443758363824983</v>
      </c>
      <c r="Y14" s="221">
        <v>14.53665701585364</v>
      </c>
      <c r="Z14" s="221">
        <v>13.966608678860052</v>
      </c>
      <c r="AA14" s="222">
        <v>32.77243</v>
      </c>
      <c r="AB14" s="221">
        <v>22.944289999999999</v>
      </c>
      <c r="AC14" s="214">
        <f t="shared" si="0"/>
        <v>23.275355552467285</v>
      </c>
      <c r="AD14" s="225"/>
      <c r="AE14" s="221">
        <v>19.986120749479529</v>
      </c>
      <c r="AF14" s="221">
        <v>11.568416441556378</v>
      </c>
      <c r="AG14" s="221">
        <v>9.4800880000000003</v>
      </c>
    </row>
    <row r="15" spans="1:33" s="211" customFormat="1">
      <c r="A15" s="219">
        <v>2.2999999999999998</v>
      </c>
      <c r="B15" s="228" t="s">
        <v>13</v>
      </c>
      <c r="C15" s="221">
        <v>44.53092425295344</v>
      </c>
      <c r="D15" s="221">
        <v>33.914338963728532</v>
      </c>
      <c r="E15" s="221">
        <v>16</v>
      </c>
      <c r="F15" s="221">
        <v>32.406679693936908</v>
      </c>
      <c r="G15" s="221">
        <v>28.495650686690823</v>
      </c>
      <c r="H15" s="221">
        <v>27.928427598072435</v>
      </c>
      <c r="I15" s="221">
        <v>22</v>
      </c>
      <c r="J15" s="222">
        <v>25.26071</v>
      </c>
      <c r="K15" s="221">
        <v>19.039665970772443</v>
      </c>
      <c r="L15" s="221">
        <v>20.01389854065323</v>
      </c>
      <c r="M15" s="221">
        <v>61.517909217388883</v>
      </c>
      <c r="N15" s="222">
        <v>23.482816696166992</v>
      </c>
      <c r="O15" s="223">
        <v>17.98642789664796</v>
      </c>
      <c r="P15" s="221">
        <v>28.975184359567514</v>
      </c>
      <c r="Q15" s="221">
        <v>35.750702098045153</v>
      </c>
      <c r="R15" s="222">
        <v>30.238182067871094</v>
      </c>
      <c r="S15" s="221">
        <v>30</v>
      </c>
      <c r="T15" s="224">
        <v>26.985589999999998</v>
      </c>
      <c r="U15" s="221">
        <v>27.94178794178794</v>
      </c>
      <c r="V15" s="221">
        <v>17.118881118881117</v>
      </c>
      <c r="W15" s="221">
        <v>20.970873786407768</v>
      </c>
      <c r="X15" s="221">
        <v>35.120867741533083</v>
      </c>
      <c r="Y15" s="221">
        <v>21.099524078535079</v>
      </c>
      <c r="Z15" s="221">
        <v>32.371911840314695</v>
      </c>
      <c r="AA15" s="222">
        <v>48.215870000000002</v>
      </c>
      <c r="AB15" s="221">
        <v>31.916999000000001</v>
      </c>
      <c r="AC15" s="214">
        <f t="shared" si="0"/>
        <v>29.203223982690581</v>
      </c>
      <c r="AD15" s="225"/>
      <c r="AE15" s="221">
        <v>22.984038861901457</v>
      </c>
      <c r="AF15" s="221">
        <v>21.451138074992837</v>
      </c>
      <c r="AG15" s="221">
        <v>17.751244999999997</v>
      </c>
    </row>
    <row r="16" spans="1:33" s="211" customFormat="1">
      <c r="A16" s="219" t="s">
        <v>0</v>
      </c>
      <c r="B16" s="228" t="s">
        <v>14</v>
      </c>
      <c r="C16" s="221"/>
      <c r="D16" s="221"/>
      <c r="E16" s="221"/>
      <c r="F16" s="221"/>
      <c r="G16" s="221"/>
      <c r="H16" s="221">
        <v>27.536424657854379</v>
      </c>
      <c r="I16" s="221"/>
      <c r="J16" s="222">
        <v>25.00629</v>
      </c>
      <c r="K16" s="221"/>
      <c r="L16" s="221"/>
      <c r="M16" s="221"/>
      <c r="N16" s="222">
        <v>21.163312911987305</v>
      </c>
      <c r="O16" s="223">
        <v>16.711915567260231</v>
      </c>
      <c r="P16" s="221"/>
      <c r="Q16" s="221"/>
      <c r="R16" s="222">
        <v>27.657573699951172</v>
      </c>
      <c r="S16" s="221"/>
      <c r="T16" s="224">
        <v>26.985589999999998</v>
      </c>
      <c r="U16" s="221"/>
      <c r="V16" s="221"/>
      <c r="W16" s="221"/>
      <c r="X16" s="221"/>
      <c r="Y16" s="221">
        <v>16.598960018924281</v>
      </c>
      <c r="Z16" s="221"/>
      <c r="AA16" s="222">
        <v>39.403370000000002</v>
      </c>
      <c r="AB16" s="221">
        <v>29.705290000000002</v>
      </c>
      <c r="AC16" s="214">
        <f t="shared" si="0"/>
        <v>25.64096965066415</v>
      </c>
      <c r="AD16" s="225"/>
      <c r="AE16" s="221"/>
      <c r="AF16" s="221"/>
      <c r="AG16" s="221">
        <v>16.836929999999999</v>
      </c>
    </row>
    <row r="17" spans="1:33" s="211" customFormat="1">
      <c r="A17" s="219" t="s">
        <v>1</v>
      </c>
      <c r="B17" s="228" t="s">
        <v>15</v>
      </c>
      <c r="C17" s="221"/>
      <c r="D17" s="221"/>
      <c r="E17" s="221"/>
      <c r="F17" s="221"/>
      <c r="G17" s="221"/>
      <c r="H17" s="221">
        <v>0.39200294021805676</v>
      </c>
      <c r="I17" s="221"/>
      <c r="J17" s="222">
        <v>0.25441649999999999</v>
      </c>
      <c r="K17" s="221"/>
      <c r="L17" s="221"/>
      <c r="M17" s="221"/>
      <c r="N17" s="222">
        <v>2.3195042610168457</v>
      </c>
      <c r="O17" s="223">
        <v>1.6984386374274005</v>
      </c>
      <c r="P17" s="221"/>
      <c r="Q17" s="221"/>
      <c r="R17" s="222">
        <v>2.5806069374084473</v>
      </c>
      <c r="S17" s="221"/>
      <c r="T17" s="224"/>
      <c r="U17" s="221"/>
      <c r="V17" s="221"/>
      <c r="W17" s="221"/>
      <c r="X17" s="221"/>
      <c r="Y17" s="221">
        <v>4.5005640596107979</v>
      </c>
      <c r="Z17" s="221"/>
      <c r="AA17" s="222">
        <v>3.128126</v>
      </c>
      <c r="AB17" s="221">
        <v>2.2117089999999999</v>
      </c>
      <c r="AC17" s="214">
        <f t="shared" si="0"/>
        <v>2.1356710419601934</v>
      </c>
      <c r="AD17" s="225"/>
      <c r="AE17" s="221"/>
      <c r="AF17" s="221"/>
      <c r="AG17" s="221">
        <v>0.91431499999999999</v>
      </c>
    </row>
    <row r="18" spans="1:33" s="211" customFormat="1">
      <c r="A18" s="219">
        <v>2.4</v>
      </c>
      <c r="B18" s="228" t="s">
        <v>16</v>
      </c>
      <c r="C18" s="221" t="s">
        <v>633</v>
      </c>
      <c r="D18" s="221">
        <v>2.5712649214335719</v>
      </c>
      <c r="E18" s="221">
        <v>0</v>
      </c>
      <c r="F18" s="221">
        <v>9.2026329130862443</v>
      </c>
      <c r="G18" s="221">
        <v>9.8399139169451768</v>
      </c>
      <c r="H18" s="221">
        <v>10.168367392005671</v>
      </c>
      <c r="I18" s="221">
        <v>12</v>
      </c>
      <c r="J18" s="222">
        <v>0.96664340000000004</v>
      </c>
      <c r="K18" s="221">
        <v>8.0167014613778704</v>
      </c>
      <c r="L18" s="221" t="s">
        <v>633</v>
      </c>
      <c r="M18" s="221" t="s">
        <v>633</v>
      </c>
      <c r="N18" s="222">
        <v>5.9765148162841797</v>
      </c>
      <c r="O18" s="223">
        <v>0</v>
      </c>
      <c r="P18" s="221">
        <v>0.42492131782356518</v>
      </c>
      <c r="Q18" s="221">
        <v>6.4758141665530253</v>
      </c>
      <c r="R18" s="222"/>
      <c r="S18" s="221">
        <v>8</v>
      </c>
      <c r="T18" s="224"/>
      <c r="U18" s="221">
        <v>12.972972972972974</v>
      </c>
      <c r="V18" s="221">
        <v>7.0489510489510492</v>
      </c>
      <c r="W18" s="221">
        <v>6.9902912621359219</v>
      </c>
      <c r="X18" s="221">
        <v>8.5293414515159593</v>
      </c>
      <c r="Y18" s="221" t="s">
        <v>634</v>
      </c>
      <c r="Z18" s="221" t="s">
        <v>633</v>
      </c>
      <c r="AA18" s="222"/>
      <c r="AB18" s="221">
        <v>4.5834450000000002</v>
      </c>
      <c r="AC18" s="214">
        <f t="shared" si="0"/>
        <v>6.3204320022825122</v>
      </c>
      <c r="AD18" s="225"/>
      <c r="AE18" s="221">
        <v>1.9986120749479528</v>
      </c>
      <c r="AF18" s="221">
        <v>1.1764475435982551</v>
      </c>
      <c r="AG18" s="221">
        <v>0.63028169999999994</v>
      </c>
    </row>
    <row r="19" spans="1:33" s="211" customFormat="1">
      <c r="A19" s="219">
        <v>2.5</v>
      </c>
      <c r="B19" s="228" t="s">
        <v>17</v>
      </c>
      <c r="C19" s="221">
        <v>5.5038220986796382</v>
      </c>
      <c r="D19" s="221">
        <v>3.8386158827089591</v>
      </c>
      <c r="E19" s="221">
        <v>5</v>
      </c>
      <c r="F19" s="221">
        <v>3.4153799677436334</v>
      </c>
      <c r="G19" s="221">
        <v>2.6782481149332913</v>
      </c>
      <c r="H19" s="221">
        <v>2.0108212520005453</v>
      </c>
      <c r="I19" s="221">
        <v>4</v>
      </c>
      <c r="J19" s="222">
        <v>5.6875999999999998</v>
      </c>
      <c r="K19" s="221">
        <v>7.0146137787056375</v>
      </c>
      <c r="L19" s="221">
        <v>0</v>
      </c>
      <c r="M19" s="221">
        <v>7.9908834550364194</v>
      </c>
      <c r="N19" s="222">
        <v>1.8250796794891357</v>
      </c>
      <c r="O19" s="223">
        <v>4.010154020600349</v>
      </c>
      <c r="P19" s="221">
        <v>0.6896184607990179</v>
      </c>
      <c r="Q19" s="221">
        <v>1.1445760200492423</v>
      </c>
      <c r="R19" s="222">
        <v>20.102203369140625</v>
      </c>
      <c r="S19" s="221">
        <v>5</v>
      </c>
      <c r="T19" s="224">
        <v>4.2078290000000003</v>
      </c>
      <c r="U19" s="221">
        <v>0.99792099792099798</v>
      </c>
      <c r="V19" s="221">
        <v>2.013986013986016</v>
      </c>
      <c r="W19" s="221">
        <v>0.9986130374479889</v>
      </c>
      <c r="X19" s="221">
        <v>0.88865654285444728</v>
      </c>
      <c r="Y19" s="221" t="s">
        <v>634</v>
      </c>
      <c r="Z19" s="221">
        <v>19.049567187201063</v>
      </c>
      <c r="AA19" s="222">
        <v>2.9361980000000001</v>
      </c>
      <c r="AB19" s="221">
        <v>7.3983650000000001</v>
      </c>
      <c r="AC19" s="214">
        <f t="shared" si="0"/>
        <v>4.7361100751718803</v>
      </c>
      <c r="AD19" s="225"/>
      <c r="AE19" s="221">
        <v>0.99930603747397639</v>
      </c>
      <c r="AF19" s="221">
        <v>0.25789098030651336</v>
      </c>
      <c r="AG19" s="221">
        <v>1.5754950000000001</v>
      </c>
    </row>
    <row r="20" spans="1:33" s="211" customFormat="1">
      <c r="A20" s="219">
        <v>2.6</v>
      </c>
      <c r="B20" s="226" t="s">
        <v>18</v>
      </c>
      <c r="C20" s="221">
        <v>32.022237665045168</v>
      </c>
      <c r="D20" s="221">
        <v>16.739749488507659</v>
      </c>
      <c r="E20" s="221">
        <v>19</v>
      </c>
      <c r="F20" s="221">
        <v>22.631719786255978</v>
      </c>
      <c r="G20" s="221">
        <v>22.023074403278443</v>
      </c>
      <c r="H20" s="221">
        <v>22.948831664233687</v>
      </c>
      <c r="I20" s="221">
        <v>17</v>
      </c>
      <c r="J20" s="222">
        <v>5.7542429999999998</v>
      </c>
      <c r="K20" s="221">
        <v>23.048016701461378</v>
      </c>
      <c r="L20" s="221">
        <v>30.020847810979845</v>
      </c>
      <c r="M20" s="221">
        <v>22.894492732285595</v>
      </c>
      <c r="N20" s="222">
        <v>20.604923248291016</v>
      </c>
      <c r="O20" s="223">
        <v>16.998550383393734</v>
      </c>
      <c r="P20" s="221">
        <v>13.645479314806932</v>
      </c>
      <c r="Q20" s="221">
        <v>7.3754216991106238</v>
      </c>
      <c r="R20" s="222">
        <v>15.116785049438477</v>
      </c>
      <c r="S20" s="221">
        <v>28</v>
      </c>
      <c r="T20" s="224">
        <v>20</v>
      </c>
      <c r="U20" s="221">
        <v>19.95841995841996</v>
      </c>
      <c r="V20" s="221">
        <v>20.13986013986014</v>
      </c>
      <c r="W20" s="221">
        <v>17.975034674063799</v>
      </c>
      <c r="X20" s="221">
        <v>21.727768602783769</v>
      </c>
      <c r="Y20" s="221">
        <v>16.405826819100302</v>
      </c>
      <c r="Z20" s="221">
        <v>39.986557717813547</v>
      </c>
      <c r="AA20" s="222">
        <v>16.26925</v>
      </c>
      <c r="AB20" s="221">
        <v>26.00825</v>
      </c>
      <c r="AC20" s="214">
        <f t="shared" si="0"/>
        <v>20.549820802274233</v>
      </c>
      <c r="AD20" s="225"/>
      <c r="AE20" s="221">
        <v>14.989590562109647</v>
      </c>
      <c r="AF20" s="221">
        <v>8.2913394022041889</v>
      </c>
      <c r="AG20" s="221">
        <v>9.2822820000000004</v>
      </c>
    </row>
    <row r="21" spans="1:33" s="211" customFormat="1">
      <c r="A21" s="219">
        <v>2.7</v>
      </c>
      <c r="B21" s="226" t="s">
        <v>19</v>
      </c>
      <c r="C21" s="221"/>
      <c r="D21" s="221"/>
      <c r="E21" s="221"/>
      <c r="F21" s="221"/>
      <c r="G21" s="221"/>
      <c r="H21" s="221"/>
      <c r="I21" s="221"/>
      <c r="J21" s="222">
        <v>0.77726240000000002</v>
      </c>
      <c r="K21" s="221"/>
      <c r="L21" s="221"/>
      <c r="M21" s="221"/>
      <c r="N21" s="222">
        <v>0</v>
      </c>
      <c r="O21" s="223">
        <v>4.3908428271166295</v>
      </c>
      <c r="P21" s="221"/>
      <c r="Q21" s="221"/>
      <c r="R21" s="222"/>
      <c r="S21" s="221"/>
      <c r="T21" s="224">
        <v>33.86016</v>
      </c>
      <c r="U21" s="221"/>
      <c r="V21" s="221"/>
      <c r="W21" s="221"/>
      <c r="X21" s="221"/>
      <c r="Y21" s="221">
        <v>4.5346347812870764</v>
      </c>
      <c r="Z21" s="221"/>
      <c r="AA21" s="222"/>
      <c r="AB21" s="221">
        <v>3.0141420000000001</v>
      </c>
      <c r="AC21" s="214">
        <f t="shared" si="0"/>
        <v>7.7628403347339505</v>
      </c>
      <c r="AD21" s="225"/>
      <c r="AE21" s="221"/>
      <c r="AF21" s="221"/>
      <c r="AG21" s="221">
        <v>13.260300000000001</v>
      </c>
    </row>
    <row r="22" spans="1:33" s="218" customFormat="1">
      <c r="A22" s="212">
        <v>3</v>
      </c>
      <c r="B22" s="213" t="s">
        <v>20</v>
      </c>
      <c r="C22" s="214">
        <v>657.45656706045872</v>
      </c>
      <c r="D22" s="214">
        <v>642.25583037551633</v>
      </c>
      <c r="E22" s="214">
        <v>684</v>
      </c>
      <c r="F22" s="214">
        <v>606.22227427456733</v>
      </c>
      <c r="G22" s="214">
        <v>659.35929496339804</v>
      </c>
      <c r="H22" s="214">
        <v>662.67314489379692</v>
      </c>
      <c r="I22" s="214">
        <v>641</v>
      </c>
      <c r="J22" s="215">
        <v>746.89580000000001</v>
      </c>
      <c r="K22" s="214">
        <v>647.34864300626305</v>
      </c>
      <c r="L22" s="214">
        <v>682.47394023627521</v>
      </c>
      <c r="M22" s="214">
        <v>615.70712220395706</v>
      </c>
      <c r="N22" s="215">
        <v>670.28082275390625</v>
      </c>
      <c r="O22" s="214">
        <v>642.27966659499646</v>
      </c>
      <c r="P22" s="214">
        <v>651.74464969806252</v>
      </c>
      <c r="Q22" s="214">
        <v>619.3445680662586</v>
      </c>
      <c r="R22" s="215">
        <v>637.59039306640625</v>
      </c>
      <c r="S22" s="214">
        <v>648</v>
      </c>
      <c r="T22" s="216">
        <v>627.27155000000005</v>
      </c>
      <c r="U22" s="214">
        <v>649.64656964656967</v>
      </c>
      <c r="V22" s="214">
        <v>675.69230769230774</v>
      </c>
      <c r="W22" s="214">
        <v>628.12760055478498</v>
      </c>
      <c r="X22" s="214">
        <v>695.68650526349279</v>
      </c>
      <c r="Y22" s="214">
        <v>610.64976119362802</v>
      </c>
      <c r="Z22" s="214">
        <v>669.48268053010588</v>
      </c>
      <c r="AA22" s="215">
        <v>586.5059</v>
      </c>
      <c r="AB22" s="214">
        <v>645.25279999999998</v>
      </c>
      <c r="AC22" s="214">
        <f t="shared" si="0"/>
        <v>650.11339969518281</v>
      </c>
      <c r="AD22" s="217"/>
      <c r="AE22" s="214">
        <v>693.51839000693963</v>
      </c>
      <c r="AF22" s="214">
        <v>687.48991476704919</v>
      </c>
      <c r="AG22" s="214">
        <v>695.07884000000001</v>
      </c>
    </row>
    <row r="23" spans="1:33" s="211" customFormat="1">
      <c r="A23" s="219">
        <v>3.1</v>
      </c>
      <c r="B23" s="220" t="s">
        <v>21</v>
      </c>
      <c r="C23" s="221">
        <v>512.35580264072269</v>
      </c>
      <c r="D23" s="221">
        <v>509.3201844374388</v>
      </c>
      <c r="E23" s="221">
        <v>503.99999999999994</v>
      </c>
      <c r="F23" s="221">
        <v>499.86419527906031</v>
      </c>
      <c r="G23" s="221">
        <v>488.60752360280503</v>
      </c>
      <c r="H23" s="221">
        <v>530.01527932441195</v>
      </c>
      <c r="I23" s="221">
        <v>510</v>
      </c>
      <c r="J23" s="222">
        <v>509.49619999999999</v>
      </c>
      <c r="K23" s="221">
        <v>494.02922755741128</v>
      </c>
      <c r="L23" s="221" t="s">
        <v>633</v>
      </c>
      <c r="M23" s="221">
        <v>496.71457114227815</v>
      </c>
      <c r="N23" s="222">
        <v>497.18124389648438</v>
      </c>
      <c r="O23" s="223">
        <v>462.96579605308187</v>
      </c>
      <c r="P23" s="221">
        <v>461.05328144317434</v>
      </c>
      <c r="Q23" s="221">
        <v>491.50639181200711</v>
      </c>
      <c r="R23" s="222">
        <v>506.68728637695313</v>
      </c>
      <c r="S23" s="221">
        <v>526</v>
      </c>
      <c r="T23" s="224">
        <v>485.4778</v>
      </c>
      <c r="U23" s="221">
        <v>505.94594594594599</v>
      </c>
      <c r="V23" s="221">
        <v>505.51048951048955</v>
      </c>
      <c r="W23" s="221">
        <v>501.30374479889042</v>
      </c>
      <c r="X23" s="221">
        <v>515.6618668400771</v>
      </c>
      <c r="Y23" s="221">
        <v>511.97673208291678</v>
      </c>
      <c r="Z23" s="221">
        <v>508.07860901339114</v>
      </c>
      <c r="AA23" s="222">
        <v>483.79379999999998</v>
      </c>
      <c r="AB23" s="221">
        <v>525.18309999999997</v>
      </c>
      <c r="AC23" s="214">
        <f t="shared" si="0"/>
        <v>501.7091628703015</v>
      </c>
      <c r="AD23" s="225"/>
      <c r="AE23" s="221">
        <v>541.62387231089519</v>
      </c>
      <c r="AF23" s="221">
        <v>528.14137472816958</v>
      </c>
      <c r="AG23" s="221">
        <v>553.14170000000001</v>
      </c>
    </row>
    <row r="24" spans="1:33" s="211" customFormat="1">
      <c r="A24" s="219">
        <v>3.2</v>
      </c>
      <c r="B24" s="226" t="s">
        <v>22</v>
      </c>
      <c r="C24" s="221">
        <v>89.06184850590688</v>
      </c>
      <c r="D24" s="221">
        <v>78.898247589220233</v>
      </c>
      <c r="E24" s="221">
        <v>106</v>
      </c>
      <c r="F24" s="221">
        <v>59.507249437987078</v>
      </c>
      <c r="G24" s="221">
        <v>119.15340996707874</v>
      </c>
      <c r="H24" s="221">
        <v>78.996206958996609</v>
      </c>
      <c r="I24" s="221">
        <v>81</v>
      </c>
      <c r="J24" s="222">
        <v>131.85409999999999</v>
      </c>
      <c r="K24" s="221">
        <v>99.206680584551151</v>
      </c>
      <c r="L24" s="221" t="s">
        <v>633</v>
      </c>
      <c r="M24" s="221">
        <v>76.424374351943527</v>
      </c>
      <c r="N24" s="222">
        <v>114.64177703857422</v>
      </c>
      <c r="O24" s="223">
        <v>108.44350543717604</v>
      </c>
      <c r="P24" s="221">
        <v>105.39341400394422</v>
      </c>
      <c r="Q24" s="221">
        <v>70.778551008125064</v>
      </c>
      <c r="R24" s="222">
        <v>65.594261169433594</v>
      </c>
      <c r="S24" s="221">
        <v>80</v>
      </c>
      <c r="T24" s="224">
        <v>81.537670000000006</v>
      </c>
      <c r="U24" s="221">
        <v>90.810810810810807</v>
      </c>
      <c r="V24" s="221">
        <v>111.77622377622379</v>
      </c>
      <c r="W24" s="221">
        <v>85.88072122052705</v>
      </c>
      <c r="X24" s="221">
        <v>125.55819192591072</v>
      </c>
      <c r="Y24" s="221">
        <v>74.178114032118003</v>
      </c>
      <c r="Z24" s="221" t="s">
        <v>633</v>
      </c>
      <c r="AA24" s="222">
        <v>58.875819999999997</v>
      </c>
      <c r="AB24" s="221">
        <v>61.761229999999998</v>
      </c>
      <c r="AC24" s="214">
        <f t="shared" si="0"/>
        <v>89.805516992438655</v>
      </c>
      <c r="AD24" s="225"/>
      <c r="AE24" s="221">
        <v>99.93060374739764</v>
      </c>
      <c r="AF24" s="221">
        <v>83.855191600655957</v>
      </c>
      <c r="AG24" s="221">
        <v>72.385310000000004</v>
      </c>
    </row>
    <row r="25" spans="1:33" s="211" customFormat="1" ht="22.5">
      <c r="A25" s="219">
        <v>3.3</v>
      </c>
      <c r="B25" s="226" t="s">
        <v>23</v>
      </c>
      <c r="C25" s="221">
        <v>56.038915913829051</v>
      </c>
      <c r="D25" s="221">
        <v>54.037398348857273</v>
      </c>
      <c r="E25" s="221">
        <v>74</v>
      </c>
      <c r="F25" s="221">
        <v>46.850829557519944</v>
      </c>
      <c r="G25" s="221">
        <v>51.598361393514267</v>
      </c>
      <c r="H25" s="221">
        <v>53.661658610388415</v>
      </c>
      <c r="I25" s="221">
        <v>50</v>
      </c>
      <c r="J25" s="222">
        <v>105.5454</v>
      </c>
      <c r="K25" s="221">
        <v>54.11273486430062</v>
      </c>
      <c r="L25" s="221" t="s">
        <v>633</v>
      </c>
      <c r="M25" s="221">
        <v>42.568176709735461</v>
      </c>
      <c r="N25" s="222">
        <v>58.457809448242188</v>
      </c>
      <c r="O25" s="223">
        <v>70.870365104738582</v>
      </c>
      <c r="P25" s="221">
        <v>85.297954250943747</v>
      </c>
      <c r="Q25" s="221">
        <v>57.059625246126259</v>
      </c>
      <c r="R25" s="222">
        <v>65.308830261230469</v>
      </c>
      <c r="S25" s="221">
        <v>42</v>
      </c>
      <c r="T25" s="224">
        <v>60.256079999999997</v>
      </c>
      <c r="U25" s="221">
        <v>52.889812889812887</v>
      </c>
      <c r="V25" s="221">
        <v>58.405594405594407</v>
      </c>
      <c r="W25" s="221">
        <v>40.943134535367548</v>
      </c>
      <c r="X25" s="221">
        <v>54.466446497504904</v>
      </c>
      <c r="Y25" s="221" t="s">
        <v>355</v>
      </c>
      <c r="Z25" s="221">
        <v>161.40407151671474</v>
      </c>
      <c r="AA25" s="222">
        <v>43.836239999999997</v>
      </c>
      <c r="AB25" s="221">
        <v>58.30847</v>
      </c>
      <c r="AC25" s="214">
        <f t="shared" si="0"/>
        <v>62.413246231434208</v>
      </c>
      <c r="AD25" s="225"/>
      <c r="AE25" s="221">
        <v>51.963913948646777</v>
      </c>
      <c r="AF25" s="221">
        <v>75.493348438223663</v>
      </c>
      <c r="AG25" s="221">
        <v>69.551829999999995</v>
      </c>
    </row>
    <row r="26" spans="1:33" s="218" customFormat="1">
      <c r="A26" s="212">
        <v>4</v>
      </c>
      <c r="B26" s="213" t="s">
        <v>24</v>
      </c>
      <c r="C26" s="214">
        <v>281.19527449617789</v>
      </c>
      <c r="D26" s="214">
        <v>280.40461643208118</v>
      </c>
      <c r="E26" s="214">
        <v>326</v>
      </c>
      <c r="F26" s="214">
        <v>315.02248302478768</v>
      </c>
      <c r="G26" s="214">
        <v>328.84481308687708</v>
      </c>
      <c r="H26" s="214">
        <v>309.40707964466696</v>
      </c>
      <c r="I26" s="214">
        <v>362</v>
      </c>
      <c r="J26" s="215">
        <v>293.08390000000003</v>
      </c>
      <c r="K26" s="214">
        <v>338.705636743215</v>
      </c>
      <c r="L26" s="214">
        <v>278.19318971507994</v>
      </c>
      <c r="M26" s="214">
        <v>315.41566224688393</v>
      </c>
      <c r="N26" s="215">
        <v>278.50027465820313</v>
      </c>
      <c r="O26" s="214">
        <v>234.38726537025002</v>
      </c>
      <c r="P26" s="214">
        <v>291.40712631565543</v>
      </c>
      <c r="Q26" s="214">
        <v>219.97462250376503</v>
      </c>
      <c r="R26" s="215">
        <v>295.5650634765625</v>
      </c>
      <c r="S26" s="214">
        <v>301</v>
      </c>
      <c r="T26" s="216">
        <v>359.59974</v>
      </c>
      <c r="U26" s="214">
        <v>296.38253638253639</v>
      </c>
      <c r="V26" s="214">
        <v>240.67132867132867</v>
      </c>
      <c r="W26" s="214">
        <v>310.56865464632455</v>
      </c>
      <c r="X26" s="214">
        <v>319.5422604516574</v>
      </c>
      <c r="Y26" s="214">
        <v>306.96824048667241</v>
      </c>
      <c r="Z26" s="214">
        <v>262.95741031018719</v>
      </c>
      <c r="AA26" s="215">
        <v>360.1044</v>
      </c>
      <c r="AB26" s="214">
        <v>295.12754000000001</v>
      </c>
      <c r="AC26" s="214">
        <f t="shared" si="0"/>
        <v>300.03958148703509</v>
      </c>
      <c r="AD26" s="217"/>
      <c r="AE26" s="214">
        <v>227.84177654406665</v>
      </c>
      <c r="AF26" s="214">
        <v>253.99612273410077</v>
      </c>
      <c r="AG26" s="214">
        <v>305.89819599999998</v>
      </c>
    </row>
    <row r="27" spans="1:33" s="211" customFormat="1">
      <c r="A27" s="219">
        <v>4.0999999999999996</v>
      </c>
      <c r="B27" s="228" t="s">
        <v>25</v>
      </c>
      <c r="C27" s="221">
        <v>19.013203613620568</v>
      </c>
      <c r="D27" s="221">
        <v>30.157499078520864</v>
      </c>
      <c r="E27" s="221">
        <v>23</v>
      </c>
      <c r="F27" s="221">
        <v>26.54361974931026</v>
      </c>
      <c r="G27" s="221">
        <v>22.115072429813779</v>
      </c>
      <c r="H27" s="221">
        <v>27.474674349967735</v>
      </c>
      <c r="I27" s="221">
        <v>34</v>
      </c>
      <c r="J27" s="222">
        <v>30.343170000000001</v>
      </c>
      <c r="K27" s="221">
        <v>27.05636743215031</v>
      </c>
      <c r="L27" s="221">
        <v>19.013203613620568</v>
      </c>
      <c r="M27" s="221">
        <v>20.181022577768545</v>
      </c>
      <c r="N27" s="222">
        <v>29.692911148071289</v>
      </c>
      <c r="O27" s="223">
        <v>13.488236789887054</v>
      </c>
      <c r="P27" s="221">
        <v>27.116180726138609</v>
      </c>
      <c r="Q27" s="221">
        <v>11.33318337715537</v>
      </c>
      <c r="R27" s="222">
        <v>20.65290641784668</v>
      </c>
      <c r="S27" s="221">
        <v>17</v>
      </c>
      <c r="T27" s="224">
        <v>25.5656</v>
      </c>
      <c r="U27" s="221">
        <v>21.954261954261955</v>
      </c>
      <c r="V27" s="221">
        <v>12.083916083916083</v>
      </c>
      <c r="W27" s="221">
        <v>31.955617198335645</v>
      </c>
      <c r="X27" s="221">
        <v>43.191267222561571</v>
      </c>
      <c r="Y27" s="221">
        <v>19.316991843456481</v>
      </c>
      <c r="Z27" s="221">
        <v>6.7374750154072895</v>
      </c>
      <c r="AA27" s="222">
        <v>21.503540000000001</v>
      </c>
      <c r="AB27" s="221">
        <v>18.420010000000001</v>
      </c>
      <c r="AC27" s="214">
        <f t="shared" si="0"/>
        <v>23.034997331608103</v>
      </c>
      <c r="AD27" s="225"/>
      <c r="AE27" s="221">
        <v>22.984038861901457</v>
      </c>
      <c r="AF27" s="221">
        <v>5.4987046680172682</v>
      </c>
      <c r="AG27" s="221">
        <v>5.085051</v>
      </c>
    </row>
    <row r="28" spans="1:33" s="211" customFormat="1">
      <c r="A28" s="219">
        <v>4.2</v>
      </c>
      <c r="B28" s="226" t="s">
        <v>26</v>
      </c>
      <c r="C28" s="221">
        <v>6.004169562195969</v>
      </c>
      <c r="D28" s="221">
        <v>9.5809647072483024</v>
      </c>
      <c r="E28" s="221">
        <v>11</v>
      </c>
      <c r="F28" s="221">
        <v>8.4567959201302614</v>
      </c>
      <c r="G28" s="221">
        <v>7.4393849701311812</v>
      </c>
      <c r="H28" s="221">
        <v>7.861109817244885</v>
      </c>
      <c r="I28" s="221">
        <v>6</v>
      </c>
      <c r="J28" s="222">
        <v>5.142531</v>
      </c>
      <c r="K28" s="221">
        <v>14.029227557411275</v>
      </c>
      <c r="L28" s="221">
        <v>4.002779708130646</v>
      </c>
      <c r="M28" s="221">
        <v>41.910362386562298</v>
      </c>
      <c r="N28" s="222">
        <v>6.0966339111328125</v>
      </c>
      <c r="O28" s="223">
        <v>16.377570404618158</v>
      </c>
      <c r="P28" s="221">
        <v>2.5151420651482241</v>
      </c>
      <c r="Q28" s="221">
        <v>3.7148406078857392</v>
      </c>
      <c r="R28" s="222">
        <v>26.519563674926758</v>
      </c>
      <c r="S28" s="221">
        <v>6</v>
      </c>
      <c r="T28" s="224">
        <v>11.696619999999999</v>
      </c>
      <c r="U28" s="221">
        <v>2.9937629937629939</v>
      </c>
      <c r="V28" s="221">
        <v>10.573426573426573</v>
      </c>
      <c r="W28" s="221">
        <v>4.993065187239945</v>
      </c>
      <c r="X28" s="221">
        <v>8.9146904267358789</v>
      </c>
      <c r="Y28" s="221">
        <v>5.2832311771475275</v>
      </c>
      <c r="Z28" s="221">
        <v>2.9884863064427054</v>
      </c>
      <c r="AA28" s="222">
        <v>23.430140000000002</v>
      </c>
      <c r="AB28" s="221">
        <v>7.4832200000000002</v>
      </c>
      <c r="AC28" s="214">
        <f t="shared" si="0"/>
        <v>10.038758421443159</v>
      </c>
      <c r="AD28" s="225"/>
      <c r="AE28" s="221">
        <v>1.9986120749479528</v>
      </c>
      <c r="AF28" s="221">
        <v>4.6092055871927444</v>
      </c>
      <c r="AG28" s="221">
        <v>5.1077050000000002</v>
      </c>
    </row>
    <row r="29" spans="1:33" s="211" customFormat="1">
      <c r="A29" s="219">
        <v>4.3</v>
      </c>
      <c r="B29" s="220" t="s">
        <v>27</v>
      </c>
      <c r="C29" s="221">
        <v>10.006949270326615</v>
      </c>
      <c r="D29" s="221">
        <v>69.554887874711767</v>
      </c>
      <c r="E29" s="221">
        <v>59</v>
      </c>
      <c r="F29" s="221">
        <v>67.851869359176789</v>
      </c>
      <c r="G29" s="221">
        <v>81.371521458505086</v>
      </c>
      <c r="H29" s="221">
        <v>37.624863200050292</v>
      </c>
      <c r="I29" s="221">
        <v>50</v>
      </c>
      <c r="J29" s="222">
        <v>55.559040000000003</v>
      </c>
      <c r="K29" s="221">
        <v>68.141962421711895</v>
      </c>
      <c r="L29" s="221">
        <v>51.035441278665736</v>
      </c>
      <c r="M29" s="221">
        <v>48.76249563389608</v>
      </c>
      <c r="N29" s="222">
        <v>67.829978942871094</v>
      </c>
      <c r="O29" s="223">
        <v>12.343064227987394</v>
      </c>
      <c r="P29" s="221">
        <v>44.961492971742693</v>
      </c>
      <c r="Q29" s="221">
        <v>85.699093145975297</v>
      </c>
      <c r="R29" s="222">
        <v>86.756340026855469</v>
      </c>
      <c r="S29" s="221">
        <v>69</v>
      </c>
      <c r="T29" s="224">
        <v>58.889919999999996</v>
      </c>
      <c r="U29" s="221">
        <v>52.889812889812887</v>
      </c>
      <c r="V29" s="221">
        <v>43.804195804195807</v>
      </c>
      <c r="W29" s="221">
        <v>61.914008321775313</v>
      </c>
      <c r="X29" s="221">
        <v>50.761636735744752</v>
      </c>
      <c r="Y29" s="221">
        <v>31.158254639844063</v>
      </c>
      <c r="Z29" s="221">
        <v>70.892987441626161</v>
      </c>
      <c r="AA29" s="222">
        <v>83.834159999999997</v>
      </c>
      <c r="AB29" s="221">
        <v>46.525880000000001</v>
      </c>
      <c r="AC29" s="214">
        <f t="shared" si="0"/>
        <v>56.391148294056734</v>
      </c>
      <c r="AD29" s="225"/>
      <c r="AE29" s="221">
        <v>22.984038861901457</v>
      </c>
      <c r="AF29" s="221">
        <v>73.257531310254521</v>
      </c>
      <c r="AG29" s="221">
        <v>82.146140000000003</v>
      </c>
    </row>
    <row r="30" spans="1:33" s="211" customFormat="1">
      <c r="A30" s="219">
        <v>4.4000000000000004</v>
      </c>
      <c r="B30" s="220" t="s">
        <v>28</v>
      </c>
      <c r="C30" s="221">
        <v>140.09728978457267</v>
      </c>
      <c r="D30" s="221">
        <v>108.82629667475206</v>
      </c>
      <c r="E30" s="221">
        <v>135</v>
      </c>
      <c r="F30" s="221">
        <v>111.32989894855093</v>
      </c>
      <c r="G30" s="221">
        <v>122.97380825958031</v>
      </c>
      <c r="H30" s="221">
        <v>122.16253682495501</v>
      </c>
      <c r="I30" s="221">
        <v>129</v>
      </c>
      <c r="J30" s="222">
        <v>113.0202</v>
      </c>
      <c r="K30" s="221">
        <v>111.23173277661795</v>
      </c>
      <c r="L30" s="221">
        <v>166.11535788742182</v>
      </c>
      <c r="M30" s="221">
        <v>85.829303458930582</v>
      </c>
      <c r="N30" s="222">
        <v>100.46054077148438</v>
      </c>
      <c r="O30" s="223">
        <v>125.3384349117465</v>
      </c>
      <c r="P30" s="221">
        <v>122.89474745609671</v>
      </c>
      <c r="Q30" s="221">
        <v>78.052859490903998</v>
      </c>
      <c r="R30" s="222">
        <v>87.698036193847656</v>
      </c>
      <c r="S30" s="221">
        <v>124</v>
      </c>
      <c r="T30" s="224">
        <v>117.0521</v>
      </c>
      <c r="U30" s="221">
        <v>138.71101871101871</v>
      </c>
      <c r="V30" s="221">
        <v>113.79020979020979</v>
      </c>
      <c r="W30" s="221">
        <v>119.83356449375867</v>
      </c>
      <c r="X30" s="221">
        <v>129.44039167626372</v>
      </c>
      <c r="Y30" s="221">
        <v>91.642321508539794</v>
      </c>
      <c r="Z30" s="221">
        <v>121.62131303181032</v>
      </c>
      <c r="AA30" s="222">
        <v>139.7337</v>
      </c>
      <c r="AB30" s="221">
        <v>151.83070000000001</v>
      </c>
      <c r="AC30" s="214">
        <f t="shared" si="0"/>
        <v>119.52639856350234</v>
      </c>
      <c r="AD30" s="225"/>
      <c r="AE30" s="221">
        <v>126.91186675919501</v>
      </c>
      <c r="AF30" s="221">
        <v>61.43724169710584</v>
      </c>
      <c r="AG30" s="221">
        <v>131.7347</v>
      </c>
    </row>
    <row r="31" spans="1:33" s="211" customFormat="1">
      <c r="A31" s="219">
        <v>4.5</v>
      </c>
      <c r="B31" s="220" t="s">
        <v>29</v>
      </c>
      <c r="C31" s="221">
        <v>106.07366226546213</v>
      </c>
      <c r="D31" s="221">
        <v>62.28496809684821</v>
      </c>
      <c r="E31" s="221">
        <v>97.999999999999986</v>
      </c>
      <c r="F31" s="221">
        <v>100.8402990476194</v>
      </c>
      <c r="G31" s="221">
        <v>94.945025968846736</v>
      </c>
      <c r="H31" s="221">
        <v>114.283895452449</v>
      </c>
      <c r="I31" s="221">
        <v>143</v>
      </c>
      <c r="J31" s="222">
        <v>89.019000000000005</v>
      </c>
      <c r="K31" s="221">
        <v>118.2463465553236</v>
      </c>
      <c r="L31" s="221">
        <v>38.026407227241137</v>
      </c>
      <c r="M31" s="221">
        <v>118.73247818972644</v>
      </c>
      <c r="N31" s="222">
        <v>74.420211791992188</v>
      </c>
      <c r="O31" s="223">
        <v>66.83995903601091</v>
      </c>
      <c r="P31" s="221">
        <v>93.919563096529174</v>
      </c>
      <c r="Q31" s="221">
        <v>41.174645881844604</v>
      </c>
      <c r="R31" s="222">
        <v>73.938201904296875</v>
      </c>
      <c r="S31" s="221">
        <v>85</v>
      </c>
      <c r="T31" s="224">
        <v>146.3955</v>
      </c>
      <c r="U31" s="221">
        <v>79.833679833679838</v>
      </c>
      <c r="V31" s="221">
        <v>60.41958041958042</v>
      </c>
      <c r="W31" s="221">
        <v>91.872399445214981</v>
      </c>
      <c r="X31" s="221">
        <v>87.234274390351516</v>
      </c>
      <c r="Y31" s="221">
        <v>159.56744131768454</v>
      </c>
      <c r="Z31" s="221">
        <v>60.717148514900678</v>
      </c>
      <c r="AA31" s="222">
        <v>91.602890000000002</v>
      </c>
      <c r="AB31" s="221">
        <v>70.867729999999995</v>
      </c>
      <c r="AC31" s="214">
        <f t="shared" si="0"/>
        <v>91.048281093677005</v>
      </c>
      <c r="AD31" s="225"/>
      <c r="AE31" s="221">
        <v>52.963219986120748</v>
      </c>
      <c r="AF31" s="221">
        <v>109.19343947153037</v>
      </c>
      <c r="AG31" s="221">
        <v>81.824600000000004</v>
      </c>
    </row>
    <row r="32" spans="1:33" s="218" customFormat="1">
      <c r="A32" s="212">
        <v>5</v>
      </c>
      <c r="B32" s="213" t="s">
        <v>30</v>
      </c>
      <c r="C32" s="214">
        <v>20.01389854065323</v>
      </c>
      <c r="D32" s="214">
        <v>8.4071387431152065</v>
      </c>
      <c r="E32" s="214">
        <v>3</v>
      </c>
      <c r="F32" s="214">
        <v>7.9607445248151896</v>
      </c>
      <c r="G32" s="214">
        <v>10.351956938702461</v>
      </c>
      <c r="H32" s="214">
        <v>5</v>
      </c>
      <c r="I32" s="214">
        <v>12.999999999999998</v>
      </c>
      <c r="J32" s="215">
        <v>8.8831140000000008</v>
      </c>
      <c r="K32" s="214">
        <v>9.0187891440501051</v>
      </c>
      <c r="L32" s="214">
        <v>2.001389854065323</v>
      </c>
      <c r="M32" s="214">
        <v>25.717863607346597</v>
      </c>
      <c r="N32" s="215">
        <v>8.2906570434570313</v>
      </c>
      <c r="O32" s="214">
        <v>30.690425865800432</v>
      </c>
      <c r="P32" s="214">
        <v>12.808626211135893</v>
      </c>
      <c r="Q32" s="214">
        <v>6.3306333817846756</v>
      </c>
      <c r="R32" s="215">
        <v>33.391407012939453</v>
      </c>
      <c r="S32" s="214">
        <v>17</v>
      </c>
      <c r="T32" s="216">
        <v>5.9013919000000001</v>
      </c>
      <c r="U32" s="214">
        <v>14.96881496881497</v>
      </c>
      <c r="V32" s="214">
        <v>6.0419580419580416</v>
      </c>
      <c r="W32" s="214">
        <v>5.9916782246879334</v>
      </c>
      <c r="X32" s="214">
        <v>6.0374296117597357</v>
      </c>
      <c r="Y32" s="214">
        <v>51.815404162087532</v>
      </c>
      <c r="Z32" s="214">
        <v>19.049567187201063</v>
      </c>
      <c r="AA32" s="215">
        <v>47.073219999999999</v>
      </c>
      <c r="AB32" s="214">
        <v>21.979953000000002</v>
      </c>
      <c r="AC32" s="214">
        <f t="shared" si="0"/>
        <v>15.412540844783651</v>
      </c>
      <c r="AD32" s="217"/>
      <c r="AE32" s="214">
        <v>14.989590562109647</v>
      </c>
      <c r="AF32" s="214">
        <v>12.388402873825923</v>
      </c>
      <c r="AG32" s="214">
        <v>16.162131299999999</v>
      </c>
    </row>
    <row r="33" spans="1:34" s="211" customFormat="1">
      <c r="A33" s="219">
        <v>5.0999999999999996</v>
      </c>
      <c r="B33" s="226" t="s">
        <v>31</v>
      </c>
      <c r="C33" s="221">
        <v>13.009034051424599</v>
      </c>
      <c r="D33" s="221">
        <v>3.303075899072681</v>
      </c>
      <c r="E33" s="221">
        <v>2</v>
      </c>
      <c r="F33" s="221">
        <v>7.0720999332079444</v>
      </c>
      <c r="G33" s="221">
        <v>5.8841604402159895</v>
      </c>
      <c r="H33" s="221">
        <v>1</v>
      </c>
      <c r="I33" s="221">
        <v>2</v>
      </c>
      <c r="J33" s="222">
        <v>2.5873560000000002</v>
      </c>
      <c r="K33" s="221">
        <v>4.0083507306889352</v>
      </c>
      <c r="L33" s="221">
        <v>2.001389854065323</v>
      </c>
      <c r="M33" s="221">
        <v>5.7084696107799155</v>
      </c>
      <c r="N33" s="222">
        <v>4.3180022239685059</v>
      </c>
      <c r="O33" s="223">
        <v>1.0793223440623136</v>
      </c>
      <c r="P33" s="221">
        <v>11.401712125119845</v>
      </c>
      <c r="Q33" s="221">
        <v>6.3306333817846756</v>
      </c>
      <c r="R33" s="222">
        <v>6.5896773338317871</v>
      </c>
      <c r="S33" s="221">
        <v>9</v>
      </c>
      <c r="T33" s="224">
        <v>0.92192490000000005</v>
      </c>
      <c r="U33" s="221">
        <v>9.9792099792099798</v>
      </c>
      <c r="V33" s="221">
        <v>5.034965034965035</v>
      </c>
      <c r="W33" s="221">
        <v>3.9944521497919556</v>
      </c>
      <c r="X33" s="221">
        <v>4.5999327041987721</v>
      </c>
      <c r="Y33" s="221" t="s">
        <v>634</v>
      </c>
      <c r="Z33" s="221">
        <v>19.049567187201063</v>
      </c>
      <c r="AA33" s="222">
        <v>2.6402480000000002</v>
      </c>
      <c r="AB33" s="196">
        <v>9.0000730000000004</v>
      </c>
      <c r="AC33" s="229">
        <f t="shared" si="0"/>
        <v>5.7005462753435747</v>
      </c>
      <c r="AD33" s="201"/>
      <c r="AE33" s="196" t="s">
        <v>633</v>
      </c>
      <c r="AF33" s="221">
        <v>12.388402873825923</v>
      </c>
      <c r="AG33" s="221">
        <v>16.16132</v>
      </c>
    </row>
    <row r="34" spans="1:34" s="211" customFormat="1">
      <c r="A34" s="230">
        <v>5.2</v>
      </c>
      <c r="B34" s="231" t="s">
        <v>32</v>
      </c>
      <c r="C34" s="207">
        <v>7.0048644892286314</v>
      </c>
      <c r="D34" s="207">
        <v>5.1040628440425246</v>
      </c>
      <c r="E34" s="207">
        <v>1</v>
      </c>
      <c r="F34" s="207">
        <v>0.8886445916072454</v>
      </c>
      <c r="G34" s="207">
        <v>4.4677964984864715</v>
      </c>
      <c r="H34" s="207">
        <v>4</v>
      </c>
      <c r="I34" s="207">
        <v>11</v>
      </c>
      <c r="J34" s="222">
        <v>6.2957580000000002</v>
      </c>
      <c r="K34" s="207">
        <v>5.010438413361169</v>
      </c>
      <c r="L34" s="221" t="s">
        <v>633</v>
      </c>
      <c r="M34" s="196">
        <v>20.009393996566683</v>
      </c>
      <c r="N34" s="222">
        <v>3.9726552963256836</v>
      </c>
      <c r="O34" s="232">
        <v>29.611103521738119</v>
      </c>
      <c r="P34" s="207">
        <v>1.4069140860160476</v>
      </c>
      <c r="Q34" s="207">
        <v>0</v>
      </c>
      <c r="R34" s="222">
        <v>26.801729202270508</v>
      </c>
      <c r="S34" s="207">
        <v>9</v>
      </c>
      <c r="T34" s="233">
        <v>4.9794669999999996</v>
      </c>
      <c r="U34" s="207">
        <v>4.9896049896049899</v>
      </c>
      <c r="V34" s="207">
        <v>1.0069930069930071</v>
      </c>
      <c r="W34" s="207">
        <v>1.9972260748959778</v>
      </c>
      <c r="X34" s="207">
        <v>1.4374969075609629</v>
      </c>
      <c r="Y34" s="196" t="s">
        <v>634</v>
      </c>
      <c r="Z34" s="221" t="s">
        <v>633</v>
      </c>
      <c r="AA34" s="222">
        <v>44.432969999999997</v>
      </c>
      <c r="AB34" s="207">
        <v>12.97988</v>
      </c>
      <c r="AC34" s="234">
        <f t="shared" si="0"/>
        <v>9.0172608225520872</v>
      </c>
      <c r="AD34" s="210"/>
      <c r="AE34" s="207">
        <v>14.989590562109647</v>
      </c>
      <c r="AF34" s="196">
        <v>0</v>
      </c>
      <c r="AG34" s="207">
        <v>8.1130000000000004E-4</v>
      </c>
    </row>
    <row r="35" spans="1:34" s="218" customFormat="1">
      <c r="A35" s="212" t="s">
        <v>2</v>
      </c>
      <c r="B35" s="213" t="s">
        <v>33</v>
      </c>
      <c r="C35" s="214">
        <v>1440</v>
      </c>
      <c r="D35" s="214">
        <v>1440</v>
      </c>
      <c r="E35" s="214">
        <v>1440</v>
      </c>
      <c r="F35" s="214">
        <v>1440</v>
      </c>
      <c r="G35" s="214">
        <v>1440</v>
      </c>
      <c r="H35" s="214">
        <v>1440.339901499912</v>
      </c>
      <c r="I35" s="214">
        <v>1440</v>
      </c>
      <c r="J35" s="235">
        <f>J5+J12+J22+J26+J32</f>
        <v>1439.999914</v>
      </c>
      <c r="K35" s="214">
        <v>1440</v>
      </c>
      <c r="L35" s="235">
        <v>1440</v>
      </c>
      <c r="M35" s="235">
        <v>1440</v>
      </c>
      <c r="N35" s="235">
        <f>N5+N12+N22+N26+N32</f>
        <v>1440.0000228881836</v>
      </c>
      <c r="O35" s="214">
        <f>O5+O12+O22+O26+O32</f>
        <v>1439.9987723950494</v>
      </c>
      <c r="P35" s="214">
        <v>1440</v>
      </c>
      <c r="Q35" s="214">
        <v>1440</v>
      </c>
      <c r="R35" s="236">
        <v>1440</v>
      </c>
      <c r="S35" s="214">
        <v>1440</v>
      </c>
      <c r="T35" s="216">
        <v>1439.7922039</v>
      </c>
      <c r="U35" s="214">
        <v>1440</v>
      </c>
      <c r="V35" s="214">
        <v>1440</v>
      </c>
      <c r="W35" s="214">
        <v>1440</v>
      </c>
      <c r="X35" s="214">
        <v>1440</v>
      </c>
      <c r="Y35" s="235">
        <f>Y5+Y12+Y22+Y26+Y32</f>
        <v>1440</v>
      </c>
      <c r="Z35" s="235">
        <v>1440</v>
      </c>
      <c r="AA35" s="235">
        <f>AA5+AA12+AA22+AA26+AA32</f>
        <v>1440.0000199999999</v>
      </c>
      <c r="AB35" s="214">
        <v>1439.9999859999998</v>
      </c>
      <c r="AC35" s="214">
        <f t="shared" si="0"/>
        <v>1440.0050315647363</v>
      </c>
      <c r="AD35" s="217"/>
      <c r="AE35" s="214">
        <v>1440</v>
      </c>
      <c r="AF35" s="235">
        <v>1440</v>
      </c>
      <c r="AG35" s="214">
        <v>1440.0000190000001</v>
      </c>
    </row>
    <row r="36" spans="1:34" s="211" customFormat="1">
      <c r="A36" s="237" t="s">
        <v>635</v>
      </c>
      <c r="B36" s="238"/>
      <c r="C36" s="122" t="s">
        <v>636</v>
      </c>
      <c r="D36" s="123"/>
      <c r="E36" s="123"/>
      <c r="F36" s="123"/>
      <c r="G36" s="123"/>
      <c r="H36" s="239"/>
      <c r="I36" s="123"/>
      <c r="J36" s="123"/>
      <c r="K36" s="123"/>
      <c r="L36" s="122" t="s">
        <v>637</v>
      </c>
      <c r="M36" s="123"/>
      <c r="N36" s="123"/>
      <c r="O36" s="240"/>
      <c r="P36" s="123"/>
      <c r="Q36" s="123"/>
      <c r="R36" s="123"/>
      <c r="S36" s="123"/>
      <c r="T36" s="123"/>
      <c r="U36" s="123"/>
      <c r="V36" s="122"/>
      <c r="W36" s="123"/>
      <c r="X36" s="123"/>
      <c r="Y36" s="123" t="s">
        <v>638</v>
      </c>
      <c r="Z36" s="123"/>
      <c r="AA36" s="123"/>
      <c r="AB36" s="123"/>
      <c r="AC36" s="123"/>
      <c r="AE36" s="122" t="s">
        <v>637</v>
      </c>
      <c r="AF36" s="123"/>
      <c r="AG36" s="124"/>
    </row>
    <row r="37" spans="1:34" s="211" customFormat="1" ht="45">
      <c r="A37" s="241"/>
      <c r="B37" s="238"/>
      <c r="C37" s="122"/>
      <c r="D37" s="123"/>
      <c r="E37" s="123"/>
      <c r="F37" s="123"/>
      <c r="G37" s="123"/>
      <c r="H37" s="239"/>
      <c r="I37" s="123"/>
      <c r="J37" s="123"/>
      <c r="K37" s="123"/>
      <c r="L37" s="122"/>
      <c r="M37" s="123"/>
      <c r="N37" s="123"/>
      <c r="O37" s="309"/>
      <c r="P37" s="123"/>
      <c r="Q37" s="123"/>
      <c r="R37" s="123"/>
      <c r="S37" s="123"/>
      <c r="T37" s="242"/>
      <c r="U37" s="123"/>
      <c r="V37" s="122"/>
      <c r="W37" s="123"/>
      <c r="X37" s="123"/>
      <c r="Y37" s="242" t="s">
        <v>639</v>
      </c>
      <c r="Z37" s="123"/>
      <c r="AA37" s="123"/>
      <c r="AB37" s="123"/>
      <c r="AC37" s="123"/>
      <c r="AE37" s="122"/>
      <c r="AF37" s="123"/>
      <c r="AG37" s="124"/>
    </row>
    <row r="38" spans="1:34" s="211" customFormat="1">
      <c r="A38" s="241"/>
      <c r="B38" s="238"/>
      <c r="C38" s="122"/>
      <c r="D38" s="123"/>
      <c r="E38" s="123"/>
      <c r="F38" s="123"/>
      <c r="G38" s="123"/>
      <c r="H38" s="239"/>
      <c r="I38" s="123"/>
      <c r="J38" s="123"/>
      <c r="K38" s="123"/>
      <c r="L38" s="122"/>
      <c r="M38" s="123"/>
      <c r="N38" s="123"/>
      <c r="O38" s="240"/>
      <c r="P38" s="123"/>
      <c r="Q38" s="123"/>
      <c r="R38" s="123"/>
      <c r="S38" s="123"/>
      <c r="T38" s="123"/>
      <c r="U38" s="123"/>
      <c r="V38" s="122"/>
      <c r="W38" s="123"/>
      <c r="X38" s="123"/>
      <c r="Y38" s="123"/>
      <c r="Z38" s="123"/>
      <c r="AA38" s="123"/>
      <c r="AB38" s="123"/>
      <c r="AC38" s="123"/>
      <c r="AE38" s="122"/>
      <c r="AF38" s="123"/>
      <c r="AG38" s="124"/>
    </row>
    <row r="39" spans="1:34" s="211" customFormat="1">
      <c r="A39" s="243" t="s">
        <v>640</v>
      </c>
      <c r="B39" s="243"/>
      <c r="C39" s="243"/>
      <c r="D39" s="243"/>
      <c r="E39" s="243"/>
      <c r="F39" s="125"/>
      <c r="G39" s="125"/>
      <c r="H39" s="244"/>
      <c r="I39" s="125"/>
      <c r="J39" s="125"/>
      <c r="K39" s="125"/>
      <c r="L39" s="125"/>
      <c r="M39" s="125"/>
      <c r="N39" s="125"/>
      <c r="O39" s="193"/>
      <c r="P39" s="125"/>
      <c r="Q39" s="125"/>
      <c r="R39" s="125"/>
      <c r="S39" s="125"/>
      <c r="T39" s="125"/>
      <c r="U39" s="125"/>
      <c r="V39" s="125"/>
      <c r="W39" s="125"/>
      <c r="X39" s="125"/>
      <c r="Y39" s="125"/>
      <c r="Z39" s="125"/>
      <c r="AA39" s="125"/>
      <c r="AB39" s="125"/>
      <c r="AC39" s="125"/>
      <c r="AE39" s="125"/>
      <c r="AF39" s="125"/>
      <c r="AG39" s="124"/>
    </row>
    <row r="40" spans="1:34" s="211" customFormat="1">
      <c r="A40" s="243" t="s">
        <v>641</v>
      </c>
      <c r="B40" s="238"/>
      <c r="C40" s="125"/>
      <c r="D40" s="125"/>
      <c r="E40" s="125"/>
      <c r="F40" s="125"/>
      <c r="G40" s="125"/>
      <c r="H40" s="244"/>
      <c r="I40" s="125"/>
      <c r="J40" s="125"/>
      <c r="K40" s="125"/>
      <c r="L40" s="125"/>
      <c r="M40" s="125"/>
      <c r="N40" s="125"/>
      <c r="O40" s="193"/>
      <c r="P40" s="125"/>
      <c r="Q40" s="125"/>
      <c r="R40" s="125"/>
      <c r="S40" s="125"/>
      <c r="T40" s="125"/>
      <c r="U40" s="125"/>
      <c r="V40" s="125"/>
      <c r="W40" s="125"/>
      <c r="X40" s="125"/>
      <c r="Y40" s="125"/>
      <c r="Z40" s="125"/>
      <c r="AA40" s="125"/>
      <c r="AB40" s="125"/>
      <c r="AC40" s="125"/>
      <c r="AE40" s="125"/>
      <c r="AF40" s="125"/>
      <c r="AG40" s="124"/>
    </row>
    <row r="41" spans="1:34" s="211" customFormat="1">
      <c r="A41" s="241"/>
      <c r="B41" s="238"/>
      <c r="C41" s="126"/>
      <c r="D41" s="126"/>
      <c r="E41" s="126"/>
      <c r="F41" s="126"/>
      <c r="G41" s="126"/>
      <c r="H41" s="244"/>
      <c r="I41" s="126"/>
      <c r="J41" s="126"/>
      <c r="K41" s="126"/>
      <c r="L41" s="126"/>
      <c r="M41" s="126"/>
      <c r="N41" s="126"/>
      <c r="O41" s="245"/>
      <c r="P41" s="126"/>
      <c r="Q41" s="126"/>
      <c r="R41" s="126"/>
      <c r="S41" s="126"/>
      <c r="T41" s="126"/>
      <c r="U41" s="126"/>
      <c r="V41" s="126"/>
      <c r="W41" s="126"/>
      <c r="X41" s="126"/>
      <c r="Y41" s="126"/>
      <c r="Z41" s="126"/>
      <c r="AA41" s="126"/>
      <c r="AB41" s="126"/>
      <c r="AC41" s="126"/>
      <c r="AE41" s="126"/>
      <c r="AF41" s="126"/>
      <c r="AG41" s="124"/>
    </row>
    <row r="42" spans="1:34" s="190" customFormat="1" ht="12.75">
      <c r="A42" s="189" t="s">
        <v>642</v>
      </c>
    </row>
    <row r="43" spans="1:34">
      <c r="A43" s="246" t="s">
        <v>643</v>
      </c>
      <c r="B43" s="247"/>
      <c r="C43" s="247"/>
      <c r="D43" s="247"/>
      <c r="E43" s="247"/>
      <c r="F43" s="247"/>
      <c r="H43" s="119"/>
      <c r="P43" s="118"/>
      <c r="Q43" s="118"/>
      <c r="R43" s="118"/>
      <c r="T43" s="118"/>
      <c r="U43" s="118"/>
      <c r="V43" s="118"/>
      <c r="W43" s="118"/>
      <c r="AE43" s="247"/>
      <c r="AG43" s="118"/>
      <c r="AH43" s="129"/>
    </row>
    <row r="44" spans="1:34" s="202" customFormat="1" ht="22.5">
      <c r="A44" s="194" t="s">
        <v>644</v>
      </c>
      <c r="B44" s="195" t="s">
        <v>645</v>
      </c>
      <c r="C44" s="120" t="s">
        <v>613</v>
      </c>
      <c r="D44" s="120" t="s">
        <v>34</v>
      </c>
      <c r="E44" s="120" t="s">
        <v>614</v>
      </c>
      <c r="F44" s="120" t="s">
        <v>39</v>
      </c>
      <c r="G44" s="120" t="s">
        <v>345</v>
      </c>
      <c r="H44" s="196" t="s">
        <v>346</v>
      </c>
      <c r="I44" s="197" t="s">
        <v>40</v>
      </c>
      <c r="J44" s="120" t="s">
        <v>42</v>
      </c>
      <c r="K44" s="120" t="s">
        <v>43</v>
      </c>
      <c r="L44" s="120" t="s">
        <v>616</v>
      </c>
      <c r="M44" s="120" t="s">
        <v>347</v>
      </c>
      <c r="N44" s="120" t="s">
        <v>617</v>
      </c>
      <c r="O44" s="198" t="s">
        <v>45</v>
      </c>
      <c r="P44" s="120" t="s">
        <v>349</v>
      </c>
      <c r="Q44" s="120" t="s">
        <v>50</v>
      </c>
      <c r="R44" s="120" t="s">
        <v>350</v>
      </c>
      <c r="S44" s="197" t="s">
        <v>351</v>
      </c>
      <c r="T44" s="120" t="s">
        <v>618</v>
      </c>
      <c r="U44" s="120" t="s">
        <v>619</v>
      </c>
      <c r="V44" s="120" t="s">
        <v>352</v>
      </c>
      <c r="W44" s="120" t="s">
        <v>353</v>
      </c>
      <c r="X44" s="120" t="s">
        <v>54</v>
      </c>
      <c r="Y44" s="120" t="s">
        <v>531</v>
      </c>
      <c r="Z44" s="120" t="s">
        <v>532</v>
      </c>
      <c r="AA44" s="197" t="s">
        <v>646</v>
      </c>
      <c r="AB44" s="197" t="s">
        <v>621</v>
      </c>
      <c r="AC44" s="248" t="s">
        <v>622</v>
      </c>
      <c r="AD44" s="249"/>
      <c r="AE44" s="120" t="s">
        <v>623</v>
      </c>
      <c r="AF44" s="120" t="s">
        <v>451</v>
      </c>
      <c r="AG44" s="120" t="s">
        <v>452</v>
      </c>
      <c r="AH44" s="121" t="s">
        <v>452</v>
      </c>
    </row>
    <row r="45" spans="1:34" s="211" customFormat="1">
      <c r="A45" s="203"/>
      <c r="B45" s="204"/>
      <c r="C45" s="205">
        <v>2006</v>
      </c>
      <c r="D45" s="205" t="s">
        <v>624</v>
      </c>
      <c r="E45" s="205">
        <v>2005</v>
      </c>
      <c r="F45" s="206">
        <v>2010</v>
      </c>
      <c r="G45" s="205">
        <v>2001</v>
      </c>
      <c r="H45" s="207" t="s">
        <v>625</v>
      </c>
      <c r="I45" s="206" t="s">
        <v>626</v>
      </c>
      <c r="J45" s="205">
        <v>2009</v>
      </c>
      <c r="K45" s="205" t="s">
        <v>627</v>
      </c>
      <c r="L45" s="205" t="s">
        <v>628</v>
      </c>
      <c r="M45" s="205">
        <v>2005</v>
      </c>
      <c r="N45" s="205" t="s">
        <v>35</v>
      </c>
      <c r="O45" s="208">
        <v>2011</v>
      </c>
      <c r="P45" s="205">
        <v>2009</v>
      </c>
      <c r="Q45" s="205">
        <v>2009</v>
      </c>
      <c r="R45" s="205" t="s">
        <v>630</v>
      </c>
      <c r="S45" s="206" t="s">
        <v>626</v>
      </c>
      <c r="T45" s="205">
        <v>2010</v>
      </c>
      <c r="U45" s="205" t="s">
        <v>631</v>
      </c>
      <c r="V45" s="205">
        <v>1999</v>
      </c>
      <c r="W45" s="205" t="s">
        <v>632</v>
      </c>
      <c r="X45" s="208" t="s">
        <v>626</v>
      </c>
      <c r="Y45" s="205">
        <v>2010</v>
      </c>
      <c r="Z45" s="205">
        <v>2006</v>
      </c>
      <c r="AA45" s="205">
        <v>2005</v>
      </c>
      <c r="AB45" s="206">
        <v>2014</v>
      </c>
      <c r="AC45" s="205"/>
      <c r="AD45" s="250"/>
      <c r="AE45" s="205">
        <v>2008</v>
      </c>
      <c r="AF45" s="205">
        <v>1999</v>
      </c>
      <c r="AG45" s="205">
        <v>2000</v>
      </c>
      <c r="AH45" s="207">
        <v>2010</v>
      </c>
    </row>
    <row r="46" spans="1:34" s="218" customFormat="1">
      <c r="A46" s="212">
        <v>1</v>
      </c>
      <c r="B46" s="213" t="s">
        <v>3</v>
      </c>
      <c r="C46" s="214">
        <v>304.05574912891984</v>
      </c>
      <c r="D46" s="214">
        <v>364.78344769352879</v>
      </c>
      <c r="E46" s="214">
        <v>265.63106796116506</v>
      </c>
      <c r="F46" s="214">
        <v>341.38653316774736</v>
      </c>
      <c r="G46" s="214">
        <v>260.06775092011873</v>
      </c>
      <c r="H46" s="214">
        <f>SUM(H47:H50)</f>
        <v>264.07235769238264</v>
      </c>
      <c r="I46" s="214">
        <v>249</v>
      </c>
      <c r="J46" s="227">
        <v>233.36</v>
      </c>
      <c r="K46" s="214">
        <v>281.60887656033287</v>
      </c>
      <c r="L46" s="214">
        <v>327.22724113968036</v>
      </c>
      <c r="M46" s="214">
        <v>343.90121880589851</v>
      </c>
      <c r="N46" s="215">
        <v>349.25082397460938</v>
      </c>
      <c r="O46" s="214">
        <v>471.4635158219516</v>
      </c>
      <c r="P46" s="214">
        <v>421.89054726368158</v>
      </c>
      <c r="Q46" s="214">
        <v>467.64603032387413</v>
      </c>
      <c r="R46" s="215">
        <v>353.97418212890625</v>
      </c>
      <c r="S46" s="214">
        <v>338</v>
      </c>
      <c r="T46" s="251">
        <v>291.83955300000002</v>
      </c>
      <c r="U46" s="214">
        <v>303.21056289089648</v>
      </c>
      <c r="V46" s="214">
        <v>372.32704402515719</v>
      </c>
      <c r="W46" s="214">
        <v>299.83286908077991</v>
      </c>
      <c r="X46" s="214">
        <v>333.83016523182641</v>
      </c>
      <c r="Y46" s="214">
        <v>321.87591078776336</v>
      </c>
      <c r="Z46" s="214">
        <v>360.2873080217957</v>
      </c>
      <c r="AA46" s="214">
        <v>297.2484</v>
      </c>
      <c r="AB46" s="214">
        <v>322.387381</v>
      </c>
      <c r="AC46" s="214">
        <f t="shared" ref="AC46:AC75" si="1">AVERAGE(C46:AB46)</f>
        <v>328.46763602388535</v>
      </c>
      <c r="AD46" s="217"/>
      <c r="AE46" s="214">
        <v>390</v>
      </c>
      <c r="AF46" s="214">
        <v>390.57108730200252</v>
      </c>
      <c r="AG46" s="214">
        <v>324.6746560074136</v>
      </c>
      <c r="AH46" s="214">
        <v>294.16316999999998</v>
      </c>
    </row>
    <row r="47" spans="1:34" s="211" customFormat="1">
      <c r="A47" s="219">
        <v>1.1000000000000001</v>
      </c>
      <c r="B47" s="220" t="s">
        <v>4</v>
      </c>
      <c r="C47" s="221">
        <v>247.86062717770034</v>
      </c>
      <c r="D47" s="221">
        <v>307.00519637563315</v>
      </c>
      <c r="E47" s="221">
        <v>201.71983356449374</v>
      </c>
      <c r="F47" s="221">
        <v>268.47628676262752</v>
      </c>
      <c r="G47" s="221">
        <v>211.40338919194625</v>
      </c>
      <c r="H47" s="221">
        <v>210.91342237524756</v>
      </c>
      <c r="I47" s="221">
        <v>199</v>
      </c>
      <c r="J47" s="222">
        <v>172.62370000000001</v>
      </c>
      <c r="K47" s="221">
        <v>221.69209431345351</v>
      </c>
      <c r="L47" s="221">
        <v>261.18137595552463</v>
      </c>
      <c r="M47" s="221">
        <v>279.53542760081945</v>
      </c>
      <c r="N47" s="222">
        <v>268.16250610351563</v>
      </c>
      <c r="O47" s="223">
        <v>375.30406708368923</v>
      </c>
      <c r="P47" s="221">
        <v>281.592039800995</v>
      </c>
      <c r="Q47" s="221">
        <v>367.98897164737087</v>
      </c>
      <c r="R47" s="222">
        <v>279.11749267578125</v>
      </c>
      <c r="S47" s="221">
        <v>279</v>
      </c>
      <c r="T47" s="252">
        <v>222.24600000000001</v>
      </c>
      <c r="U47" s="221">
        <v>234.1626129256428</v>
      </c>
      <c r="V47" s="221">
        <v>299.87421383647802</v>
      </c>
      <c r="W47" s="221">
        <v>235.65459610027855</v>
      </c>
      <c r="X47" s="221">
        <v>280.24430019461408</v>
      </c>
      <c r="Y47" s="221">
        <v>267.50246005104123</v>
      </c>
      <c r="Z47" s="221">
        <v>282.49123168922057</v>
      </c>
      <c r="AA47" s="221">
        <v>259.24520000000001</v>
      </c>
      <c r="AB47" s="221">
        <v>267.04759999999999</v>
      </c>
      <c r="AC47" s="214">
        <f t="shared" si="1"/>
        <v>260.80940943946433</v>
      </c>
      <c r="AD47" s="225"/>
      <c r="AE47" s="221">
        <v>308</v>
      </c>
      <c r="AF47" s="221">
        <v>318.10182471090383</v>
      </c>
      <c r="AG47" s="221">
        <v>206.56009828905948</v>
      </c>
      <c r="AH47" s="221">
        <v>195.58459999999999</v>
      </c>
    </row>
    <row r="48" spans="1:34" s="211" customFormat="1">
      <c r="A48" s="219">
        <v>1.2</v>
      </c>
      <c r="B48" s="220" t="s">
        <v>5</v>
      </c>
      <c r="C48" s="221">
        <v>31.10801393728223</v>
      </c>
      <c r="D48" s="221">
        <v>34.24632959570306</v>
      </c>
      <c r="E48" s="221">
        <v>30.957004160887656</v>
      </c>
      <c r="F48" s="221">
        <v>35.737518237941813</v>
      </c>
      <c r="G48" s="221">
        <v>28.714902606008341</v>
      </c>
      <c r="H48" s="221">
        <v>29.787094865433026</v>
      </c>
      <c r="I48" s="221">
        <v>21</v>
      </c>
      <c r="J48" s="222">
        <v>26.20073</v>
      </c>
      <c r="K48" s="221">
        <v>33.952843273231622</v>
      </c>
      <c r="L48" s="221">
        <v>32.022237665045168</v>
      </c>
      <c r="M48" s="221">
        <v>26.103874195075832</v>
      </c>
      <c r="N48" s="222">
        <v>42.948169708251953</v>
      </c>
      <c r="O48" s="223">
        <v>50.287491437744819</v>
      </c>
      <c r="P48" s="221">
        <v>73.631840796019901</v>
      </c>
      <c r="Q48" s="221">
        <v>49.445874283463169</v>
      </c>
      <c r="R48" s="222">
        <v>33.689006805419922</v>
      </c>
      <c r="S48" s="221">
        <v>29.000000000000004</v>
      </c>
      <c r="T48" s="252">
        <v>32.698210000000003</v>
      </c>
      <c r="U48" s="221">
        <v>30.020847810979845</v>
      </c>
      <c r="V48" s="221">
        <v>32.20125786163522</v>
      </c>
      <c r="W48" s="221">
        <v>28.077994428969362</v>
      </c>
      <c r="X48" s="221">
        <v>26.199770018194286</v>
      </c>
      <c r="Y48" s="221">
        <v>20.668272558961778</v>
      </c>
      <c r="Z48" s="221">
        <v>51.680776077414869</v>
      </c>
      <c r="AA48" s="221">
        <v>28.16328</v>
      </c>
      <c r="AB48" s="221">
        <v>25.30181</v>
      </c>
      <c r="AC48" s="214">
        <f t="shared" si="1"/>
        <v>33.994044243217836</v>
      </c>
      <c r="AD48" s="225"/>
      <c r="AE48" s="221">
        <v>56</v>
      </c>
      <c r="AF48" s="221">
        <v>44.437603494787645</v>
      </c>
      <c r="AG48" s="221">
        <v>49.18079031794796</v>
      </c>
      <c r="AH48" s="221">
        <v>44.359389999999998</v>
      </c>
    </row>
    <row r="49" spans="1:34" s="211" customFormat="1">
      <c r="A49" s="219">
        <v>1.3</v>
      </c>
      <c r="B49" s="220" t="s">
        <v>6</v>
      </c>
      <c r="C49" s="221">
        <v>15.05226480836237</v>
      </c>
      <c r="D49" s="221">
        <v>15.141799821242643</v>
      </c>
      <c r="E49" s="221">
        <v>22.968099861303745</v>
      </c>
      <c r="F49" s="221">
        <v>23.385548846962521</v>
      </c>
      <c r="G49" s="221">
        <v>12.821433903650835</v>
      </c>
      <c r="H49" s="221">
        <v>23.371840451702059</v>
      </c>
      <c r="I49" s="221">
        <v>28</v>
      </c>
      <c r="J49" s="222">
        <v>23.347280000000001</v>
      </c>
      <c r="K49" s="221">
        <v>18.973647711511788</v>
      </c>
      <c r="L49" s="221">
        <v>34.023627519110491</v>
      </c>
      <c r="M49" s="221">
        <v>38.261917010003266</v>
      </c>
      <c r="N49" s="222">
        <v>16.693166732788086</v>
      </c>
      <c r="O49" s="223">
        <v>35.784363785622162</v>
      </c>
      <c r="P49" s="221">
        <v>57.711442786069647</v>
      </c>
      <c r="Q49" s="221">
        <v>38.184735515223551</v>
      </c>
      <c r="R49" s="222">
        <v>29.565372467041016</v>
      </c>
      <c r="S49" s="221">
        <v>21</v>
      </c>
      <c r="T49" s="252">
        <v>25.352219999999999</v>
      </c>
      <c r="U49" s="221">
        <v>25.017373175816541</v>
      </c>
      <c r="V49" s="221">
        <v>32.20125786163522</v>
      </c>
      <c r="W49" s="221">
        <v>21.058495821727018</v>
      </c>
      <c r="X49" s="221">
        <v>19.430530013493424</v>
      </c>
      <c r="Y49" s="221">
        <v>9.7051781777606401</v>
      </c>
      <c r="Z49" s="221">
        <v>26.115300255160246</v>
      </c>
      <c r="AA49" s="221">
        <v>6.8609309999999999</v>
      </c>
      <c r="AB49" s="221">
        <v>17.781220000000001</v>
      </c>
      <c r="AC49" s="214">
        <f t="shared" si="1"/>
        <v>24.531117212545666</v>
      </c>
      <c r="AD49" s="225"/>
      <c r="AE49" s="221">
        <v>25.999999999999996</v>
      </c>
      <c r="AF49" s="221">
        <v>14.070235419235608</v>
      </c>
      <c r="AG49" s="221">
        <v>50.701491062261354</v>
      </c>
      <c r="AH49" s="221">
        <v>29.769069999999999</v>
      </c>
    </row>
    <row r="50" spans="1:34" s="211" customFormat="1">
      <c r="A50" s="219">
        <v>1.4</v>
      </c>
      <c r="B50" s="226" t="s">
        <v>7</v>
      </c>
      <c r="C50" s="221">
        <v>10.034843205574912</v>
      </c>
      <c r="D50" s="221">
        <v>8.3901219009499499</v>
      </c>
      <c r="E50" s="221">
        <v>9.9861303744798899</v>
      </c>
      <c r="F50" s="221">
        <v>13.787179320215465</v>
      </c>
      <c r="G50" s="221">
        <v>7.1280252185133541</v>
      </c>
      <c r="H50" s="253">
        <v>0</v>
      </c>
      <c r="I50" s="221">
        <v>7</v>
      </c>
      <c r="J50" s="222">
        <v>8.0562299999999993</v>
      </c>
      <c r="K50" s="221">
        <v>6.9902912621359219</v>
      </c>
      <c r="L50" s="221" t="s">
        <v>633</v>
      </c>
      <c r="M50" s="221" t="s">
        <v>633</v>
      </c>
      <c r="N50" s="222">
        <v>14.527657508850098</v>
      </c>
      <c r="O50" s="223">
        <v>8.44893808512224</v>
      </c>
      <c r="P50" s="221">
        <v>8.9552238805970141</v>
      </c>
      <c r="Q50" s="221">
        <v>12.026448877816577</v>
      </c>
      <c r="R50" s="222">
        <v>11.602303504943848</v>
      </c>
      <c r="S50" s="221">
        <v>10</v>
      </c>
      <c r="T50" s="252">
        <v>6.0248270000000002</v>
      </c>
      <c r="U50" s="221">
        <v>14.009728978457263</v>
      </c>
      <c r="V50" s="221">
        <v>8.050314465408805</v>
      </c>
      <c r="W50" s="221">
        <v>15.041782729805014</v>
      </c>
      <c r="X50" s="221">
        <v>7.9555650055246963</v>
      </c>
      <c r="Y50" s="254" t="s">
        <v>634</v>
      </c>
      <c r="Z50" s="221" t="s">
        <v>633</v>
      </c>
      <c r="AA50" s="221">
        <v>2.9790109999999999</v>
      </c>
      <c r="AB50" s="221">
        <v>8.8733020000000007</v>
      </c>
      <c r="AC50" s="214">
        <f t="shared" si="1"/>
        <v>9.0849056508361379</v>
      </c>
      <c r="AD50" s="225"/>
      <c r="AE50" s="221" t="s">
        <v>633</v>
      </c>
      <c r="AF50" s="221">
        <v>13.961423677075464</v>
      </c>
      <c r="AG50" s="221">
        <v>18.2322763381448</v>
      </c>
      <c r="AH50" s="221">
        <v>13.246880000000001</v>
      </c>
    </row>
    <row r="51" spans="1:34" s="211" customFormat="1">
      <c r="A51" s="219">
        <v>1.5</v>
      </c>
      <c r="B51" s="226" t="s">
        <v>8</v>
      </c>
      <c r="C51" s="221"/>
      <c r="D51" s="221"/>
      <c r="E51" s="221"/>
      <c r="F51" s="221"/>
      <c r="G51" s="221"/>
      <c r="H51" s="221"/>
      <c r="I51" s="221"/>
      <c r="J51" s="222">
        <v>2.762969</v>
      </c>
      <c r="K51" s="221"/>
      <c r="L51" s="221"/>
      <c r="M51" s="221"/>
      <c r="N51" s="222">
        <v>6.9193229675292969</v>
      </c>
      <c r="O51" s="223">
        <v>1.6386554297731077</v>
      </c>
      <c r="P51" s="221"/>
      <c r="Q51" s="221"/>
      <c r="R51" s="222"/>
      <c r="S51" s="221"/>
      <c r="T51" s="252"/>
      <c r="U51" s="221"/>
      <c r="V51" s="221"/>
      <c r="W51" s="221"/>
      <c r="X51" s="221"/>
      <c r="Y51" s="254"/>
      <c r="Z51" s="221"/>
      <c r="AA51" s="221"/>
      <c r="AB51" s="221">
        <v>3.3834490000000002</v>
      </c>
      <c r="AC51" s="214">
        <f t="shared" si="1"/>
        <v>3.6760990993256013</v>
      </c>
      <c r="AD51" s="225"/>
      <c r="AE51" s="221"/>
      <c r="AF51" s="221"/>
      <c r="AG51" s="221"/>
      <c r="AH51" s="221"/>
    </row>
    <row r="52" spans="1:34" s="211" customFormat="1">
      <c r="A52" s="219">
        <v>1.6</v>
      </c>
      <c r="B52" s="226" t="s">
        <v>9</v>
      </c>
      <c r="C52" s="221"/>
      <c r="D52" s="221"/>
      <c r="E52" s="221"/>
      <c r="F52" s="221"/>
      <c r="G52" s="221"/>
      <c r="H52" s="221"/>
      <c r="I52" s="221"/>
      <c r="J52" s="222">
        <v>0.36911450000000001</v>
      </c>
      <c r="K52" s="221"/>
      <c r="L52" s="221"/>
      <c r="M52" s="221"/>
      <c r="N52" s="222">
        <v>0</v>
      </c>
      <c r="O52" s="223">
        <v>0</v>
      </c>
      <c r="P52" s="221"/>
      <c r="Q52" s="221"/>
      <c r="R52" s="222"/>
      <c r="S52" s="221"/>
      <c r="T52" s="252">
        <v>5.5182960000000003</v>
      </c>
      <c r="U52" s="221"/>
      <c r="V52" s="221"/>
      <c r="W52" s="221"/>
      <c r="X52" s="221"/>
      <c r="Y52" s="254"/>
      <c r="Z52" s="221"/>
      <c r="AA52" s="221"/>
      <c r="AB52" s="221"/>
      <c r="AC52" s="214">
        <f t="shared" si="1"/>
        <v>1.4718526250000001</v>
      </c>
      <c r="AD52" s="225"/>
      <c r="AE52" s="221"/>
      <c r="AF52" s="221"/>
      <c r="AG52" s="221"/>
      <c r="AH52" s="221">
        <v>11.20323</v>
      </c>
    </row>
    <row r="53" spans="1:34" s="218" customFormat="1">
      <c r="A53" s="212">
        <v>2</v>
      </c>
      <c r="B53" s="213" t="s">
        <v>10</v>
      </c>
      <c r="C53" s="214">
        <v>171.595818815331</v>
      </c>
      <c r="D53" s="214">
        <v>135.28296740290941</v>
      </c>
      <c r="E53" s="214">
        <v>150.79056865464631</v>
      </c>
      <c r="F53" s="214">
        <v>159.63779912896965</v>
      </c>
      <c r="G53" s="214">
        <v>186.1360818597189</v>
      </c>
      <c r="H53" s="214">
        <f>SUM(H54:H55,H57:H62)</f>
        <v>160.16359010630146</v>
      </c>
      <c r="I53" s="214">
        <v>159</v>
      </c>
      <c r="J53" s="215">
        <v>142.66200000000001</v>
      </c>
      <c r="K53" s="214">
        <v>163.77253814147019</v>
      </c>
      <c r="L53" s="214">
        <v>127.08825573314802</v>
      </c>
      <c r="M53" s="214">
        <v>129.21804240846907</v>
      </c>
      <c r="N53" s="215">
        <v>103.80326080322266</v>
      </c>
      <c r="O53" s="214">
        <f>69.013355676907-O57-O58</f>
        <v>61.873906472456788</v>
      </c>
      <c r="P53" s="214">
        <v>44.975124378109456</v>
      </c>
      <c r="Q53" s="214">
        <v>112.60996335869206</v>
      </c>
      <c r="R53" s="215">
        <v>132.86923217773438</v>
      </c>
      <c r="S53" s="214">
        <v>141</v>
      </c>
      <c r="T53" s="251">
        <v>162.36618300000001</v>
      </c>
      <c r="U53" s="214">
        <v>157.10910354412786</v>
      </c>
      <c r="V53" s="214">
        <v>96.268343815513632</v>
      </c>
      <c r="W53" s="214">
        <v>166.46239554317549</v>
      </c>
      <c r="X53" s="214">
        <v>153.94023510690292</v>
      </c>
      <c r="Y53" s="214">
        <v>153.9837004144884</v>
      </c>
      <c r="Z53" s="214">
        <v>116.37575745024095</v>
      </c>
      <c r="AA53" s="214">
        <v>140.6122</v>
      </c>
      <c r="AB53" s="214">
        <v>148.63554099999999</v>
      </c>
      <c r="AC53" s="214">
        <f t="shared" si="1"/>
        <v>137.62433112752416</v>
      </c>
      <c r="AD53" s="217"/>
      <c r="AE53" s="214">
        <v>91</v>
      </c>
      <c r="AF53" s="214">
        <v>51.767242334305003</v>
      </c>
      <c r="AG53" s="214">
        <v>91.612475375905547</v>
      </c>
      <c r="AH53" s="214">
        <v>102.93914110000001</v>
      </c>
    </row>
    <row r="54" spans="1:34" s="211" customFormat="1">
      <c r="A54" s="219">
        <v>2.1</v>
      </c>
      <c r="B54" s="220" t="s">
        <v>11</v>
      </c>
      <c r="C54" s="221">
        <v>93.324041811846698</v>
      </c>
      <c r="D54" s="221">
        <v>78.993709067435375</v>
      </c>
      <c r="E54" s="221">
        <v>96.865464632454916</v>
      </c>
      <c r="F54" s="221">
        <v>83.224815896554219</v>
      </c>
      <c r="G54" s="221">
        <v>107.20203506672331</v>
      </c>
      <c r="H54" s="221">
        <v>89.278606567182081</v>
      </c>
      <c r="I54" s="221">
        <v>91</v>
      </c>
      <c r="J54" s="222">
        <v>97.728449999999995</v>
      </c>
      <c r="K54" s="221">
        <v>89.875173370319004</v>
      </c>
      <c r="L54" s="221">
        <v>65.045170257123004</v>
      </c>
      <c r="M54" s="221">
        <v>49.226486971931848</v>
      </c>
      <c r="N54" s="222">
        <v>51.125129699707031</v>
      </c>
      <c r="O54" s="223">
        <v>23.776714565519175</v>
      </c>
      <c r="P54" s="221">
        <v>20.8955223880597</v>
      </c>
      <c r="Q54" s="221">
        <v>75.111885399213264</v>
      </c>
      <c r="R54" s="222">
        <v>62.970001220703125</v>
      </c>
      <c r="S54" s="221">
        <v>76</v>
      </c>
      <c r="T54" s="252">
        <v>60.502949999999998</v>
      </c>
      <c r="U54" s="221">
        <v>93.064628214037526</v>
      </c>
      <c r="V54" s="221">
        <v>51.320754716981128</v>
      </c>
      <c r="W54" s="221">
        <v>114.3175487465181</v>
      </c>
      <c r="X54" s="221">
        <v>76.478840053110304</v>
      </c>
      <c r="Y54" s="254">
        <v>79.356550233509282</v>
      </c>
      <c r="Z54" s="221">
        <v>21.175022201621758</v>
      </c>
      <c r="AA54" s="221">
        <v>66.055999999999997</v>
      </c>
      <c r="AB54" s="221">
        <v>75.880870000000002</v>
      </c>
      <c r="AC54" s="214">
        <f t="shared" si="1"/>
        <v>72.684475810790417</v>
      </c>
      <c r="AD54" s="225"/>
      <c r="AE54" s="221">
        <v>48</v>
      </c>
      <c r="AF54" s="221">
        <v>18.509226598831095</v>
      </c>
      <c r="AG54" s="221">
        <v>68.923008983328586</v>
      </c>
      <c r="AH54" s="221">
        <v>67.873580000000004</v>
      </c>
    </row>
    <row r="55" spans="1:34" s="211" customFormat="1">
      <c r="A55" s="219">
        <v>2.2000000000000002</v>
      </c>
      <c r="B55" s="220" t="s">
        <v>12</v>
      </c>
      <c r="C55" s="221">
        <v>22.076655052264808</v>
      </c>
      <c r="D55" s="221">
        <v>15.743899814134519</v>
      </c>
      <c r="E55" s="221">
        <v>21.969486823855757</v>
      </c>
      <c r="F55" s="221">
        <v>25.189458758019743</v>
      </c>
      <c r="G55" s="221">
        <v>21.77840320004351</v>
      </c>
      <c r="H55" s="221">
        <v>20.365539480266829</v>
      </c>
      <c r="I55" s="221">
        <v>23</v>
      </c>
      <c r="J55" s="222">
        <v>18.193490000000001</v>
      </c>
      <c r="K55" s="221">
        <v>25.963938973647711</v>
      </c>
      <c r="L55" s="221">
        <v>17.011813759555245</v>
      </c>
      <c r="M55" s="221">
        <v>16.091261372698991</v>
      </c>
      <c r="N55" s="222">
        <v>18.49407958984375</v>
      </c>
      <c r="O55" s="223">
        <v>16.321958456140568</v>
      </c>
      <c r="P55" s="221">
        <v>5.9701492537313436</v>
      </c>
      <c r="Q55" s="221">
        <v>12.984770745774989</v>
      </c>
      <c r="R55" s="222">
        <v>21.501277923583984</v>
      </c>
      <c r="S55" s="221">
        <v>17</v>
      </c>
      <c r="T55" s="252">
        <v>15.63095</v>
      </c>
      <c r="U55" s="221">
        <v>18.01250868658791</v>
      </c>
      <c r="V55" s="221">
        <v>10.062893081761006</v>
      </c>
      <c r="W55" s="221">
        <v>15.041782729805014</v>
      </c>
      <c r="X55" s="221">
        <v>19.61161001361917</v>
      </c>
      <c r="Y55" s="254">
        <v>12.78626416074534</v>
      </c>
      <c r="Z55" s="221">
        <v>13.975872934154342</v>
      </c>
      <c r="AA55" s="221">
        <v>25.182480000000002</v>
      </c>
      <c r="AB55" s="221">
        <v>17.534659999999999</v>
      </c>
      <c r="AC55" s="214">
        <f t="shared" si="1"/>
        <v>17.980584800393633</v>
      </c>
      <c r="AD55" s="225"/>
      <c r="AE55" s="221">
        <v>15</v>
      </c>
      <c r="AF55" s="221">
        <v>13.859667335647526</v>
      </c>
      <c r="AG55" s="221">
        <v>7.6725578644833963</v>
      </c>
      <c r="AH55" s="221">
        <v>8.005096</v>
      </c>
    </row>
    <row r="56" spans="1:34" s="211" customFormat="1">
      <c r="A56" s="219">
        <v>2.2999999999999998</v>
      </c>
      <c r="B56" s="228" t="s">
        <v>13</v>
      </c>
      <c r="C56" s="221">
        <v>27.094076655052266</v>
      </c>
      <c r="D56" s="221">
        <v>20.892009753358217</v>
      </c>
      <c r="E56" s="221">
        <v>8.9875173370318997</v>
      </c>
      <c r="F56" s="221">
        <v>21.176698955871096</v>
      </c>
      <c r="G56" s="221">
        <v>20.433925683013356</v>
      </c>
      <c r="H56" s="221">
        <v>18</v>
      </c>
      <c r="I56" s="221">
        <v>12.999999999999998</v>
      </c>
      <c r="J56" s="222">
        <v>14.53445</v>
      </c>
      <c r="K56" s="221">
        <v>9.9861303744798899</v>
      </c>
      <c r="L56" s="221">
        <v>12.008339124391938</v>
      </c>
      <c r="M56" s="221">
        <v>28.785842757192011</v>
      </c>
      <c r="N56" s="222">
        <v>13.467731475830078</v>
      </c>
      <c r="O56" s="223">
        <v>6.7120276779106911</v>
      </c>
      <c r="P56" s="221">
        <v>9.9502487562189046</v>
      </c>
      <c r="Q56" s="221">
        <v>15.356617845866159</v>
      </c>
      <c r="R56" s="222">
        <v>19.100362777709961</v>
      </c>
      <c r="S56" s="221">
        <v>16</v>
      </c>
      <c r="T56" s="252">
        <v>20.34131</v>
      </c>
      <c r="U56" s="221">
        <v>15.010423905489922</v>
      </c>
      <c r="V56" s="221">
        <v>6.0377358490566042</v>
      </c>
      <c r="W56" s="221">
        <v>11.030640668523677</v>
      </c>
      <c r="X56" s="221">
        <v>20.457180014206372</v>
      </c>
      <c r="Y56" s="254">
        <v>17.000116800539953</v>
      </c>
      <c r="Z56" s="221">
        <v>14.173037555246495</v>
      </c>
      <c r="AA56" s="221">
        <v>33.896900000000002</v>
      </c>
      <c r="AB56" s="221">
        <v>19.805319999999998</v>
      </c>
      <c r="AC56" s="214">
        <f t="shared" si="1"/>
        <v>16.663024767961137</v>
      </c>
      <c r="AD56" s="225"/>
      <c r="AE56" s="221">
        <v>12.999999999999998</v>
      </c>
      <c r="AF56" s="221">
        <v>7.9013663631013484</v>
      </c>
      <c r="AG56" s="221">
        <v>2.9893333666116302</v>
      </c>
      <c r="AH56" s="221">
        <v>3</v>
      </c>
    </row>
    <row r="57" spans="1:34" s="211" customFormat="1">
      <c r="A57" s="219" t="s">
        <v>0</v>
      </c>
      <c r="B57" s="228" t="s">
        <v>14</v>
      </c>
      <c r="C57" s="221"/>
      <c r="D57" s="221"/>
      <c r="E57" s="221"/>
      <c r="F57" s="221"/>
      <c r="G57" s="221"/>
      <c r="H57" s="221">
        <v>18.006894549481355</v>
      </c>
      <c r="I57" s="221"/>
      <c r="J57" s="222">
        <v>14.258229999999999</v>
      </c>
      <c r="K57" s="221"/>
      <c r="L57" s="221"/>
      <c r="M57" s="221"/>
      <c r="N57" s="222">
        <v>11.708217620849609</v>
      </c>
      <c r="O57" s="223">
        <v>6.529872354498365</v>
      </c>
      <c r="P57" s="221"/>
      <c r="Q57" s="221"/>
      <c r="R57" s="222">
        <v>17.290401458740234</v>
      </c>
      <c r="S57" s="221"/>
      <c r="T57" s="252">
        <v>20.34131</v>
      </c>
      <c r="U57" s="221"/>
      <c r="V57" s="221"/>
      <c r="W57" s="221"/>
      <c r="X57" s="221"/>
      <c r="Y57" s="254">
        <v>12.842881535886301</v>
      </c>
      <c r="Z57" s="221"/>
      <c r="AA57" s="221">
        <v>26.45543</v>
      </c>
      <c r="AB57" s="221">
        <v>18.300650000000001</v>
      </c>
      <c r="AC57" s="214">
        <f t="shared" si="1"/>
        <v>16.19265416882843</v>
      </c>
      <c r="AD57" s="225"/>
      <c r="AE57" s="221"/>
      <c r="AF57" s="221"/>
      <c r="AG57" s="221"/>
      <c r="AH57" s="221">
        <v>2.7896909999999999</v>
      </c>
    </row>
    <row r="58" spans="1:34" s="211" customFormat="1">
      <c r="A58" s="219" t="s">
        <v>1</v>
      </c>
      <c r="B58" s="228" t="s">
        <v>15</v>
      </c>
      <c r="C58" s="221"/>
      <c r="D58" s="221"/>
      <c r="E58" s="221"/>
      <c r="F58" s="221"/>
      <c r="G58" s="221"/>
      <c r="H58" s="221">
        <v>0</v>
      </c>
      <c r="I58" s="221"/>
      <c r="J58" s="222">
        <v>0.27621279999999998</v>
      </c>
      <c r="K58" s="221"/>
      <c r="L58" s="221"/>
      <c r="M58" s="221"/>
      <c r="N58" s="222">
        <v>1.7595139741897583</v>
      </c>
      <c r="O58" s="223">
        <v>0.60957684995184491</v>
      </c>
      <c r="P58" s="221"/>
      <c r="Q58" s="221"/>
      <c r="R58" s="222">
        <v>1.8099621534347534</v>
      </c>
      <c r="S58" s="221"/>
      <c r="T58" s="252"/>
      <c r="U58" s="221"/>
      <c r="V58" s="221"/>
      <c r="W58" s="221"/>
      <c r="X58" s="221"/>
      <c r="Y58" s="221">
        <v>4.1572352646536519</v>
      </c>
      <c r="Z58" s="221"/>
      <c r="AA58" s="221">
        <v>2.4537659999999999</v>
      </c>
      <c r="AB58" s="221">
        <v>1.5046729999999999</v>
      </c>
      <c r="AC58" s="214">
        <f t="shared" si="1"/>
        <v>1.571367505278751</v>
      </c>
      <c r="AD58" s="225"/>
      <c r="AE58" s="221"/>
      <c r="AF58" s="221"/>
      <c r="AG58" s="221"/>
      <c r="AH58" s="221">
        <v>0.36404039999999999</v>
      </c>
    </row>
    <row r="59" spans="1:34" s="211" customFormat="1">
      <c r="A59" s="219">
        <v>2.4</v>
      </c>
      <c r="B59" s="228" t="s">
        <v>16</v>
      </c>
      <c r="C59" s="221" t="s">
        <v>633</v>
      </c>
      <c r="D59" s="221">
        <v>2.0882949753465181</v>
      </c>
      <c r="E59" s="221">
        <v>0</v>
      </c>
      <c r="F59" s="221">
        <v>7.3686826366830092</v>
      </c>
      <c r="G59" s="221">
        <v>11.300430963827949</v>
      </c>
      <c r="H59" s="221">
        <v>11.396261291035106</v>
      </c>
      <c r="I59" s="221">
        <v>11</v>
      </c>
      <c r="J59" s="222">
        <v>0.50298659999999995</v>
      </c>
      <c r="K59" s="221">
        <v>7.9889042995839112</v>
      </c>
      <c r="L59" s="221" t="s">
        <v>633</v>
      </c>
      <c r="M59" s="221" t="s">
        <v>633</v>
      </c>
      <c r="N59" s="222">
        <v>3.7251856327056885</v>
      </c>
      <c r="O59" s="223">
        <v>0</v>
      </c>
      <c r="P59" s="221">
        <v>0</v>
      </c>
      <c r="Q59" s="221">
        <v>2.6799222766389907</v>
      </c>
      <c r="R59" s="222"/>
      <c r="S59" s="221">
        <v>6</v>
      </c>
      <c r="T59" s="252"/>
      <c r="U59" s="221">
        <v>14.009728978457263</v>
      </c>
      <c r="V59" s="221">
        <v>4.0251572327044025</v>
      </c>
      <c r="W59" s="221">
        <v>9.0250696378830089</v>
      </c>
      <c r="X59" s="221">
        <v>7.1182370049432198</v>
      </c>
      <c r="Y59" s="254" t="s">
        <v>634</v>
      </c>
      <c r="Z59" s="221" t="s">
        <v>633</v>
      </c>
      <c r="AA59" s="221"/>
      <c r="AB59" s="221">
        <v>2.5771190000000002</v>
      </c>
      <c r="AC59" s="214">
        <f t="shared" si="1"/>
        <v>5.6003322516560594</v>
      </c>
      <c r="AD59" s="225"/>
      <c r="AE59" s="221">
        <v>2</v>
      </c>
      <c r="AF59" s="221">
        <v>1.1277350523132343</v>
      </c>
      <c r="AG59" s="221">
        <v>1.8925625623590663</v>
      </c>
      <c r="AH59" s="221">
        <v>0.2846341</v>
      </c>
    </row>
    <row r="60" spans="1:34" s="211" customFormat="1">
      <c r="A60" s="219">
        <v>2.5</v>
      </c>
      <c r="B60" s="228" t="s">
        <v>17</v>
      </c>
      <c r="C60" s="221">
        <v>4.013937282229965</v>
      </c>
      <c r="D60" s="221">
        <v>4.6533139450650447</v>
      </c>
      <c r="E60" s="221">
        <v>6.9902912621359219</v>
      </c>
      <c r="F60" s="221">
        <v>3.0303038505891857</v>
      </c>
      <c r="G60" s="221">
        <v>3.8569453176860868</v>
      </c>
      <c r="H60" s="221">
        <v>0</v>
      </c>
      <c r="I60" s="221">
        <v>4</v>
      </c>
      <c r="J60" s="222">
        <v>6.7080890000000002</v>
      </c>
      <c r="K60" s="221">
        <v>8.9875173370318997</v>
      </c>
      <c r="L60" s="221">
        <v>1.0006949270326615</v>
      </c>
      <c r="M60" s="221">
        <v>9.0105771115704165</v>
      </c>
      <c r="N60" s="222">
        <v>1.8031879663467407</v>
      </c>
      <c r="O60" s="223">
        <v>3.6752806422187967</v>
      </c>
      <c r="P60" s="221">
        <v>0.19900497512437809</v>
      </c>
      <c r="Q60" s="221">
        <v>1.2929250734959208</v>
      </c>
      <c r="R60" s="222">
        <v>18.900226593017578</v>
      </c>
      <c r="S60" s="221">
        <v>4</v>
      </c>
      <c r="T60" s="252">
        <v>4.7029529999999999</v>
      </c>
      <c r="U60" s="221">
        <v>1.0006949270326615</v>
      </c>
      <c r="V60" s="221">
        <v>1.0062893081761006</v>
      </c>
      <c r="W60" s="221">
        <v>1.0027855153203342</v>
      </c>
      <c r="X60" s="221">
        <v>7.1693180049786918</v>
      </c>
      <c r="Y60" s="254" t="s">
        <v>634</v>
      </c>
      <c r="Z60" s="221">
        <v>15.371048681803478</v>
      </c>
      <c r="AA60" s="221">
        <v>2.5759240000000001</v>
      </c>
      <c r="AB60" s="221">
        <v>7.0203680000000004</v>
      </c>
      <c r="AC60" s="214">
        <f t="shared" si="1"/>
        <v>4.8788670688342357</v>
      </c>
      <c r="AD60" s="225"/>
      <c r="AE60" s="221">
        <v>1</v>
      </c>
      <c r="AF60" s="221">
        <v>0.3371897447117545</v>
      </c>
      <c r="AG60" s="221">
        <v>0.61803734670262067</v>
      </c>
      <c r="AH60" s="221">
        <v>1.568346</v>
      </c>
    </row>
    <row r="61" spans="1:34" s="211" customFormat="1">
      <c r="A61" s="219">
        <v>2.6</v>
      </c>
      <c r="B61" s="226" t="s">
        <v>18</v>
      </c>
      <c r="C61" s="221">
        <v>25.087108013937282</v>
      </c>
      <c r="D61" s="221">
        <v>12.911739847569738</v>
      </c>
      <c r="E61" s="221">
        <v>15.977808599167822</v>
      </c>
      <c r="F61" s="221">
        <v>19.647839031252381</v>
      </c>
      <c r="G61" s="221">
        <v>21.56434162842465</v>
      </c>
      <c r="H61" s="221">
        <v>21.116288218336067</v>
      </c>
      <c r="I61" s="221">
        <v>16</v>
      </c>
      <c r="J61" s="222">
        <v>4.1626079999999996</v>
      </c>
      <c r="K61" s="221">
        <v>20.970873786407768</v>
      </c>
      <c r="L61" s="221">
        <v>32.022237665045168</v>
      </c>
      <c r="M61" s="221">
        <v>26.103874195075832</v>
      </c>
      <c r="N61" s="222">
        <v>15.187947273254395</v>
      </c>
      <c r="O61" s="223">
        <v>10.316030150098578</v>
      </c>
      <c r="P61" s="221">
        <v>7.9601990049751246</v>
      </c>
      <c r="Q61" s="221">
        <v>5.1838420177027169</v>
      </c>
      <c r="R61" s="222">
        <v>10.397368431091309</v>
      </c>
      <c r="S61" s="221">
        <v>22</v>
      </c>
      <c r="T61" s="252">
        <v>19.615120000000001</v>
      </c>
      <c r="U61" s="221">
        <v>16.011118832522584</v>
      </c>
      <c r="V61" s="221">
        <v>23.815513626834385</v>
      </c>
      <c r="W61" s="221">
        <v>16.044568245125348</v>
      </c>
      <c r="X61" s="221">
        <v>23.105050016045173</v>
      </c>
      <c r="Y61" s="254">
        <v>16.396301825039043</v>
      </c>
      <c r="Z61" s="221">
        <v>51.680776077414869</v>
      </c>
      <c r="AA61" s="221">
        <v>12.90094</v>
      </c>
      <c r="AB61" s="221">
        <v>22.226680000000002</v>
      </c>
      <c r="AC61" s="214">
        <f t="shared" si="1"/>
        <v>18.784852864820007</v>
      </c>
      <c r="AD61" s="225"/>
      <c r="AE61" s="221">
        <v>12</v>
      </c>
      <c r="AF61" s="221">
        <v>10.032057239700046</v>
      </c>
      <c r="AG61" s="221">
        <v>9.5169752524202416</v>
      </c>
      <c r="AH61" s="221">
        <v>8.1673650000000002</v>
      </c>
    </row>
    <row r="62" spans="1:34" s="211" customFormat="1">
      <c r="A62" s="219">
        <v>2.7</v>
      </c>
      <c r="B62" s="226" t="s">
        <v>19</v>
      </c>
      <c r="C62" s="221"/>
      <c r="D62" s="221"/>
      <c r="E62" s="221"/>
      <c r="F62" s="221"/>
      <c r="G62" s="221"/>
      <c r="H62" s="221"/>
      <c r="I62" s="221"/>
      <c r="J62" s="222">
        <v>0.83198830000000001</v>
      </c>
      <c r="K62" s="221"/>
      <c r="L62" s="221"/>
      <c r="M62" s="221"/>
      <c r="N62" s="222">
        <v>0</v>
      </c>
      <c r="O62" s="223">
        <v>1.071894980568997</v>
      </c>
      <c r="P62" s="221"/>
      <c r="Q62" s="221"/>
      <c r="R62" s="222"/>
      <c r="S62" s="221"/>
      <c r="T62" s="252">
        <v>41.572899999999997</v>
      </c>
      <c r="U62" s="221"/>
      <c r="V62" s="221"/>
      <c r="W62" s="221"/>
      <c r="X62" s="221"/>
      <c r="Y62" s="254">
        <v>4.444467394654656</v>
      </c>
      <c r="Z62" s="221"/>
      <c r="AA62" s="221"/>
      <c r="AB62" s="221">
        <v>3.5905239999999998</v>
      </c>
      <c r="AC62" s="214">
        <f t="shared" si="1"/>
        <v>8.5852957792039426</v>
      </c>
      <c r="AD62" s="225"/>
      <c r="AE62" s="221"/>
      <c r="AF62" s="221"/>
      <c r="AG62" s="221"/>
      <c r="AH62" s="221">
        <v>14.04012</v>
      </c>
    </row>
    <row r="63" spans="1:34" s="218" customFormat="1">
      <c r="A63" s="212">
        <v>3</v>
      </c>
      <c r="B63" s="213" t="s">
        <v>20</v>
      </c>
      <c r="C63" s="214">
        <v>649.25435540069691</v>
      </c>
      <c r="D63" s="214">
        <v>632.32247253508194</v>
      </c>
      <c r="E63" s="214">
        <v>671.06796116504859</v>
      </c>
      <c r="F63" s="214">
        <v>595.00858066277135</v>
      </c>
      <c r="G63" s="214">
        <v>643.03950391638352</v>
      </c>
      <c r="H63" s="214">
        <f>SUM(H64:H66)</f>
        <v>663.61153653643885</v>
      </c>
      <c r="I63" s="214">
        <v>631</v>
      </c>
      <c r="J63" s="215">
        <v>737.98620000000005</v>
      </c>
      <c r="K63" s="214">
        <v>636.11650485436894</v>
      </c>
      <c r="L63" s="214">
        <v>681.47324530924254</v>
      </c>
      <c r="M63" s="214">
        <v>602.4523036224374</v>
      </c>
      <c r="N63" s="215">
        <v>670.70245361328125</v>
      </c>
      <c r="O63" s="214">
        <v>637.01696546457765</v>
      </c>
      <c r="P63" s="214">
        <v>650.74626865671644</v>
      </c>
      <c r="Q63" s="214">
        <v>618.68591952901136</v>
      </c>
      <c r="R63" s="215">
        <v>618.9908447265625</v>
      </c>
      <c r="S63" s="214">
        <v>639</v>
      </c>
      <c r="T63" s="251">
        <v>615.54945999999995</v>
      </c>
      <c r="U63" s="214">
        <v>642.44614315496881</v>
      </c>
      <c r="V63" s="214">
        <v>677.23270440251588</v>
      </c>
      <c r="W63" s="214">
        <v>631.75487465181061</v>
      </c>
      <c r="X63" s="214">
        <v>625.24436043419735</v>
      </c>
      <c r="Y63" s="214">
        <v>573.23506961559121</v>
      </c>
      <c r="Z63" s="214">
        <v>668.91778538535743</v>
      </c>
      <c r="AA63" s="214">
        <v>574.14020000000005</v>
      </c>
      <c r="AB63" s="214">
        <v>629.63675000000001</v>
      </c>
      <c r="AC63" s="214">
        <f t="shared" si="1"/>
        <v>639.10124860142537</v>
      </c>
      <c r="AD63" s="217"/>
      <c r="AE63" s="214">
        <v>696</v>
      </c>
      <c r="AF63" s="214">
        <v>702.77192738969404</v>
      </c>
      <c r="AG63" s="214">
        <v>681.51307424434958</v>
      </c>
      <c r="AH63" s="214">
        <v>695.37227000000007</v>
      </c>
    </row>
    <row r="64" spans="1:34" s="211" customFormat="1">
      <c r="A64" s="219">
        <v>3.1</v>
      </c>
      <c r="B64" s="220" t="s">
        <v>21</v>
      </c>
      <c r="C64" s="221">
        <v>512.78048780487813</v>
      </c>
      <c r="D64" s="221">
        <v>505.34189403415826</v>
      </c>
      <c r="E64" s="221">
        <v>494.31345353675454</v>
      </c>
      <c r="F64" s="221">
        <v>493.17557568370427</v>
      </c>
      <c r="G64" s="221">
        <v>479.38033730943374</v>
      </c>
      <c r="H64" s="221">
        <v>531.83143642421703</v>
      </c>
      <c r="I64" s="221">
        <v>507.00000000000006</v>
      </c>
      <c r="J64" s="222">
        <v>505.89819999999997</v>
      </c>
      <c r="K64" s="221">
        <v>488.32177531206662</v>
      </c>
      <c r="L64" s="221" t="s">
        <v>633</v>
      </c>
      <c r="M64" s="221">
        <v>487.84782687751243</v>
      </c>
      <c r="N64" s="222">
        <v>494.86700439453125</v>
      </c>
      <c r="O64" s="223">
        <v>471.54766366157139</v>
      </c>
      <c r="P64" s="221">
        <v>460.69651741293535</v>
      </c>
      <c r="Q64" s="221">
        <v>495.52110391887226</v>
      </c>
      <c r="R64" s="222">
        <v>497.79434204101563</v>
      </c>
      <c r="S64" s="221">
        <v>522</v>
      </c>
      <c r="T64" s="252">
        <v>480.90289999999999</v>
      </c>
      <c r="U64" s="221">
        <v>502.34885337039611</v>
      </c>
      <c r="V64" s="221">
        <v>503.1446540880504</v>
      </c>
      <c r="W64" s="221">
        <v>501.39275766016715</v>
      </c>
      <c r="X64" s="221">
        <v>510.16600035428189</v>
      </c>
      <c r="Y64" s="221">
        <v>503.11680437537524</v>
      </c>
      <c r="Z64" s="221">
        <v>504.20580877738468</v>
      </c>
      <c r="AA64" s="221">
        <v>475.78769999999997</v>
      </c>
      <c r="AB64" s="221">
        <v>518.05550000000005</v>
      </c>
      <c r="AC64" s="214">
        <f t="shared" si="1"/>
        <v>497.89754388149225</v>
      </c>
      <c r="AD64" s="225"/>
      <c r="AE64" s="221">
        <v>540</v>
      </c>
      <c r="AF64" s="221">
        <v>534.40405226534028</v>
      </c>
      <c r="AG64" s="221">
        <v>552.25611755397279</v>
      </c>
      <c r="AH64" s="221">
        <v>549.07380000000001</v>
      </c>
    </row>
    <row r="65" spans="1:34" s="211" customFormat="1">
      <c r="A65" s="219">
        <v>3.2</v>
      </c>
      <c r="B65" s="226" t="s">
        <v>22</v>
      </c>
      <c r="C65" s="221">
        <v>87.303135888501743</v>
      </c>
      <c r="D65" s="221">
        <v>76.768339093707112</v>
      </c>
      <c r="E65" s="221">
        <v>103.85575589459084</v>
      </c>
      <c r="F65" s="221">
        <v>60.721857006075112</v>
      </c>
      <c r="G65" s="221">
        <v>117.86029136553374</v>
      </c>
      <c r="H65" s="221">
        <v>82.037157303173643</v>
      </c>
      <c r="I65" s="221">
        <v>80</v>
      </c>
      <c r="J65" s="222">
        <v>133.48699999999999</v>
      </c>
      <c r="K65" s="221">
        <v>96.865464632454916</v>
      </c>
      <c r="L65" s="221" t="s">
        <v>633</v>
      </c>
      <c r="M65" s="221">
        <v>77.659212587492817</v>
      </c>
      <c r="N65" s="222">
        <v>116.91353607177734</v>
      </c>
      <c r="O65" s="223">
        <v>104.4928072907303</v>
      </c>
      <c r="P65" s="221">
        <v>107.46268656716417</v>
      </c>
      <c r="Q65" s="221">
        <v>71.455649629969074</v>
      </c>
      <c r="R65" s="222">
        <v>61.267436981201172</v>
      </c>
      <c r="S65" s="221">
        <v>79</v>
      </c>
      <c r="T65" s="252">
        <v>82.801349999999999</v>
      </c>
      <c r="U65" s="221">
        <v>90.062543432939535</v>
      </c>
      <c r="V65" s="221">
        <v>115.72327044025157</v>
      </c>
      <c r="W65" s="221">
        <v>89.247910863509745</v>
      </c>
      <c r="X65" s="221">
        <v>66.089370045895393</v>
      </c>
      <c r="Y65" s="221">
        <v>69.82389779686261</v>
      </c>
      <c r="Z65" s="221" t="s">
        <v>633</v>
      </c>
      <c r="AA65" s="221">
        <v>58.533200000000001</v>
      </c>
      <c r="AB65" s="221">
        <v>62.723590000000002</v>
      </c>
      <c r="AC65" s="214">
        <f t="shared" si="1"/>
        <v>87.173144287159616</v>
      </c>
      <c r="AD65" s="225"/>
      <c r="AE65" s="221">
        <v>103.99999999999999</v>
      </c>
      <c r="AF65" s="221">
        <v>87.240301029293789</v>
      </c>
      <c r="AG65" s="221">
        <v>74.712033707157303</v>
      </c>
      <c r="AH65" s="221">
        <v>76.461849999999998</v>
      </c>
    </row>
    <row r="66" spans="1:34" s="211" customFormat="1" ht="22.5">
      <c r="A66" s="219">
        <v>3.3</v>
      </c>
      <c r="B66" s="226" t="s">
        <v>23</v>
      </c>
      <c r="C66" s="221">
        <v>49.170731707317074</v>
      </c>
      <c r="D66" s="221">
        <v>50.212239407216622</v>
      </c>
      <c r="E66" s="221">
        <v>72.898751733703193</v>
      </c>
      <c r="F66" s="221">
        <v>41.111147972992015</v>
      </c>
      <c r="G66" s="221">
        <v>45.798875241416063</v>
      </c>
      <c r="H66" s="221">
        <v>49.742942809048152</v>
      </c>
      <c r="I66" s="221">
        <v>44</v>
      </c>
      <c r="J66" s="222">
        <v>98.601060000000004</v>
      </c>
      <c r="K66" s="221">
        <v>50.929264909847433</v>
      </c>
      <c r="L66" s="221" t="s">
        <v>633</v>
      </c>
      <c r="M66" s="221">
        <v>36.945264157432113</v>
      </c>
      <c r="N66" s="222">
        <v>58.921939849853516</v>
      </c>
      <c r="O66" s="223">
        <v>60.97649451227597</v>
      </c>
      <c r="P66" s="221">
        <v>82.587064676616905</v>
      </c>
      <c r="Q66" s="221">
        <v>51.709165980170063</v>
      </c>
      <c r="R66" s="222">
        <v>59.929088592529297</v>
      </c>
      <c r="S66" s="221">
        <v>37</v>
      </c>
      <c r="T66" s="252">
        <v>51.845210000000002</v>
      </c>
      <c r="U66" s="221">
        <v>50.034746351633082</v>
      </c>
      <c r="V66" s="221">
        <v>58.364779874213951</v>
      </c>
      <c r="W66" s="221">
        <v>41.114206128133702</v>
      </c>
      <c r="X66" s="221">
        <v>48.988990034020134</v>
      </c>
      <c r="Y66" s="221">
        <v>0.2943674433532194</v>
      </c>
      <c r="Z66" s="221">
        <v>164.7119766079727</v>
      </c>
      <c r="AA66" s="221">
        <v>39.819270000000003</v>
      </c>
      <c r="AB66" s="221">
        <v>48.857660000000003</v>
      </c>
      <c r="AC66" s="214">
        <f t="shared" si="1"/>
        <v>55.782609519589798</v>
      </c>
      <c r="AD66" s="225"/>
      <c r="AE66" s="221">
        <v>51.999999999999993</v>
      </c>
      <c r="AF66" s="221">
        <v>81.127574095059899</v>
      </c>
      <c r="AG66" s="221">
        <v>54.5449229832195</v>
      </c>
      <c r="AH66" s="221">
        <v>69.836619999999996</v>
      </c>
    </row>
    <row r="67" spans="1:34" s="218" customFormat="1">
      <c r="A67" s="212">
        <v>4</v>
      </c>
      <c r="B67" s="213" t="s">
        <v>24</v>
      </c>
      <c r="C67" s="214">
        <v>297.03135888501743</v>
      </c>
      <c r="D67" s="214">
        <v>298.61488347468543</v>
      </c>
      <c r="E67" s="214">
        <v>349.51456310679612</v>
      </c>
      <c r="F67" s="214">
        <v>336.15497442569222</v>
      </c>
      <c r="G67" s="214">
        <v>339.54260568160714</v>
      </c>
      <c r="H67" s="214">
        <f>SUM(H68:H72)</f>
        <v>345.31406194829515</v>
      </c>
      <c r="I67" s="214">
        <v>386</v>
      </c>
      <c r="J67" s="215">
        <v>318.23090000000002</v>
      </c>
      <c r="K67" s="214">
        <v>350.51317614424408</v>
      </c>
      <c r="L67" s="214">
        <v>303.21056289089648</v>
      </c>
      <c r="M67" s="214">
        <v>341.04241024439636</v>
      </c>
      <c r="N67" s="215">
        <v>308.85861206054688</v>
      </c>
      <c r="O67" s="214">
        <v>240.14456961809776</v>
      </c>
      <c r="P67" s="214">
        <v>314.42786069651743</v>
      </c>
      <c r="Q67" s="214">
        <v>235.84684720482568</v>
      </c>
      <c r="R67" s="215">
        <v>300.69302368164063</v>
      </c>
      <c r="S67" s="214">
        <v>306</v>
      </c>
      <c r="T67" s="251">
        <v>363.53818000000001</v>
      </c>
      <c r="U67" s="214">
        <v>323.22446143154968</v>
      </c>
      <c r="V67" s="214">
        <v>289.14046121593293</v>
      </c>
      <c r="W67" s="214">
        <v>336.93593314763228</v>
      </c>
      <c r="X67" s="214">
        <v>310.26485621546169</v>
      </c>
      <c r="Y67" s="214">
        <v>313.70280811758175</v>
      </c>
      <c r="Z67" s="214">
        <v>279.04810046080235</v>
      </c>
      <c r="AA67" s="214">
        <v>381.80590000000001</v>
      </c>
      <c r="AB67" s="214">
        <v>320.35994999999997</v>
      </c>
      <c r="AC67" s="214">
        <f t="shared" si="1"/>
        <v>318.81388694816229</v>
      </c>
      <c r="AD67" s="217"/>
      <c r="AE67" s="214">
        <v>248</v>
      </c>
      <c r="AF67" s="214">
        <v>282.6432935175763</v>
      </c>
      <c r="AG67" s="214">
        <v>326.81119209500901</v>
      </c>
      <c r="AH67" s="214">
        <v>334.19431999999995</v>
      </c>
    </row>
    <row r="68" spans="1:34" s="211" customFormat="1">
      <c r="A68" s="219">
        <v>4.0999999999999996</v>
      </c>
      <c r="B68" s="228" t="s">
        <v>25</v>
      </c>
      <c r="C68" s="221">
        <v>23.080139372822302</v>
      </c>
      <c r="D68" s="221">
        <v>33.447379605135112</v>
      </c>
      <c r="E68" s="221">
        <v>28.95977808599168</v>
      </c>
      <c r="F68" s="221">
        <v>32.176298413529729</v>
      </c>
      <c r="G68" s="221">
        <v>24.658908166266038</v>
      </c>
      <c r="H68" s="221">
        <v>32.29565398996732</v>
      </c>
      <c r="I68" s="221">
        <v>37</v>
      </c>
      <c r="J68" s="222">
        <v>37.292769999999997</v>
      </c>
      <c r="K68" s="221">
        <v>26.962552011095699</v>
      </c>
      <c r="L68" s="221">
        <v>24.016678248783876</v>
      </c>
      <c r="M68" s="221">
        <v>22.984634205906524</v>
      </c>
      <c r="N68" s="222">
        <v>34.218242645263672</v>
      </c>
      <c r="O68" s="223">
        <v>16.843427568137535</v>
      </c>
      <c r="P68" s="221">
        <v>30.845771144278608</v>
      </c>
      <c r="Q68" s="221">
        <v>15.472816271984271</v>
      </c>
      <c r="R68" s="222">
        <v>21.659580230712891</v>
      </c>
      <c r="S68" s="221">
        <v>19</v>
      </c>
      <c r="T68" s="252">
        <v>27.202909999999999</v>
      </c>
      <c r="U68" s="221">
        <v>28.019457956914525</v>
      </c>
      <c r="V68" s="221">
        <v>20.125786163522012</v>
      </c>
      <c r="W68" s="221">
        <v>35.097493036211702</v>
      </c>
      <c r="X68" s="221">
        <v>24.313490016884366</v>
      </c>
      <c r="Y68" s="254">
        <v>18.37853104325082</v>
      </c>
      <c r="Z68" s="221">
        <v>9.884183928103262</v>
      </c>
      <c r="AA68" s="221">
        <v>24.23836</v>
      </c>
      <c r="AB68" s="221">
        <v>23.554349999999999</v>
      </c>
      <c r="AC68" s="214">
        <f t="shared" si="1"/>
        <v>25.835738157875458</v>
      </c>
      <c r="AD68" s="225"/>
      <c r="AE68" s="221">
        <v>24</v>
      </c>
      <c r="AF68" s="221">
        <v>9.066890462892502</v>
      </c>
      <c r="AG68" s="221">
        <v>14.993378893736832</v>
      </c>
      <c r="AH68" s="221">
        <v>9.1469989999999992</v>
      </c>
    </row>
    <row r="69" spans="1:34" s="211" customFormat="1">
      <c r="A69" s="219">
        <v>4.2</v>
      </c>
      <c r="B69" s="226" t="s">
        <v>26</v>
      </c>
      <c r="C69" s="221">
        <v>5.0174216027874561</v>
      </c>
      <c r="D69" s="221">
        <v>9.7094868853741136</v>
      </c>
      <c r="E69" s="221">
        <v>9.9861303744798899</v>
      </c>
      <c r="F69" s="221">
        <v>7.6466306229786296</v>
      </c>
      <c r="G69" s="221">
        <v>6.9890701139994915</v>
      </c>
      <c r="H69" s="221">
        <v>7.4051936379027934</v>
      </c>
      <c r="I69" s="221">
        <v>5</v>
      </c>
      <c r="J69" s="222">
        <v>5.6851159999999998</v>
      </c>
      <c r="K69" s="221">
        <v>13.980582524271844</v>
      </c>
      <c r="L69" s="221">
        <v>5.0034746351633075</v>
      </c>
      <c r="M69" s="221">
        <v>49.771338398611427</v>
      </c>
      <c r="N69" s="222">
        <v>6.4265832901000977</v>
      </c>
      <c r="O69" s="223">
        <v>11.103554931481757</v>
      </c>
      <c r="P69" s="221">
        <v>1.9900497512437811</v>
      </c>
      <c r="Q69" s="221">
        <v>4.29959452024175</v>
      </c>
      <c r="R69" s="222">
        <v>29.488945007324219</v>
      </c>
      <c r="S69" s="221">
        <v>6</v>
      </c>
      <c r="T69" s="252">
        <v>11.864409999999999</v>
      </c>
      <c r="U69" s="221">
        <v>3.0020847810979845</v>
      </c>
      <c r="V69" s="221">
        <v>12.578616352201259</v>
      </c>
      <c r="W69" s="221">
        <v>5.0139275766016711</v>
      </c>
      <c r="X69" s="221">
        <v>8.363506005807988</v>
      </c>
      <c r="Y69" s="254">
        <v>5.5615437774603658</v>
      </c>
      <c r="Z69" s="221">
        <v>3.7194827706104716</v>
      </c>
      <c r="AA69" s="221">
        <v>27.099609999999998</v>
      </c>
      <c r="AB69" s="221">
        <v>7.4574999999999996</v>
      </c>
      <c r="AC69" s="214">
        <f t="shared" si="1"/>
        <v>10.390917444605396</v>
      </c>
      <c r="AD69" s="225"/>
      <c r="AE69" s="221">
        <v>3</v>
      </c>
      <c r="AF69" s="221">
        <v>5.6889994377987492</v>
      </c>
      <c r="AG69" s="221">
        <v>8.0723643941280194</v>
      </c>
      <c r="AH69" s="221">
        <v>5.7201009999999997</v>
      </c>
    </row>
    <row r="70" spans="1:34" s="211" customFormat="1">
      <c r="A70" s="219">
        <v>4.3</v>
      </c>
      <c r="B70" s="220" t="s">
        <v>27</v>
      </c>
      <c r="C70" s="221">
        <v>10.034843205574912</v>
      </c>
      <c r="D70" s="221">
        <v>68.521179191069422</v>
      </c>
      <c r="E70" s="221">
        <v>56.920943134535371</v>
      </c>
      <c r="F70" s="221">
        <v>64.098056839609697</v>
      </c>
      <c r="G70" s="221">
        <v>74.247125468092804</v>
      </c>
      <c r="H70" s="221">
        <v>35.655395959583871</v>
      </c>
      <c r="I70" s="221">
        <v>46</v>
      </c>
      <c r="J70" s="222">
        <v>52.965420000000002</v>
      </c>
      <c r="K70" s="221">
        <v>64.909847434119285</v>
      </c>
      <c r="L70" s="221">
        <v>59.041000694927035</v>
      </c>
      <c r="M70" s="221">
        <v>41.983224139939196</v>
      </c>
      <c r="N70" s="222">
        <v>74.761909484863281</v>
      </c>
      <c r="O70" s="223">
        <v>11.812376733455807</v>
      </c>
      <c r="P70" s="221">
        <v>42.786069651741293</v>
      </c>
      <c r="Q70" s="221">
        <v>83.314908975129782</v>
      </c>
      <c r="R70" s="222">
        <v>78.061111450195313</v>
      </c>
      <c r="S70" s="221">
        <v>59</v>
      </c>
      <c r="T70" s="252">
        <v>50.072360000000003</v>
      </c>
      <c r="U70" s="221">
        <v>54.037526059763721</v>
      </c>
      <c r="V70" s="221">
        <v>52.830188679245282</v>
      </c>
      <c r="W70" s="221">
        <v>63.175487465181057</v>
      </c>
      <c r="X70" s="221">
        <v>42.565550029559411</v>
      </c>
      <c r="Y70" s="254">
        <v>27.478876800346679</v>
      </c>
      <c r="Z70" s="221">
        <v>65.07048635481884</v>
      </c>
      <c r="AA70" s="221">
        <v>80.238200000000006</v>
      </c>
      <c r="AB70" s="221">
        <v>44.780889999999999</v>
      </c>
      <c r="AC70" s="214">
        <f t="shared" si="1"/>
        <v>54.013960682759702</v>
      </c>
      <c r="AD70" s="225"/>
      <c r="AE70" s="221">
        <v>22</v>
      </c>
      <c r="AF70" s="221">
        <v>81.467417593771117</v>
      </c>
      <c r="AG70" s="221">
        <v>101.25733590193477</v>
      </c>
      <c r="AH70" s="221">
        <v>91.634349999999998</v>
      </c>
    </row>
    <row r="71" spans="1:34" s="211" customFormat="1">
      <c r="A71" s="219">
        <v>4.4000000000000004</v>
      </c>
      <c r="B71" s="220" t="s">
        <v>28</v>
      </c>
      <c r="C71" s="221">
        <v>158.55052264808361</v>
      </c>
      <c r="D71" s="221">
        <v>117.24949861580454</v>
      </c>
      <c r="E71" s="221">
        <v>147.79472954230235</v>
      </c>
      <c r="F71" s="221">
        <v>123.12089392945593</v>
      </c>
      <c r="G71" s="221">
        <v>132.49938940772188</v>
      </c>
      <c r="H71" s="221">
        <v>140.40053817993416</v>
      </c>
      <c r="I71" s="221">
        <v>147</v>
      </c>
      <c r="J71" s="222">
        <v>124.22929999999999</v>
      </c>
      <c r="K71" s="221">
        <v>120.83217753120667</v>
      </c>
      <c r="L71" s="221">
        <v>174.12091730368311</v>
      </c>
      <c r="M71" s="221">
        <v>95.4702568113632</v>
      </c>
      <c r="N71" s="222">
        <v>110.31122589111328</v>
      </c>
      <c r="O71" s="223">
        <v>126.68011766201855</v>
      </c>
      <c r="P71" s="221">
        <v>125.37313432835819</v>
      </c>
      <c r="Q71" s="221">
        <v>85.84859962504531</v>
      </c>
      <c r="R71" s="222">
        <v>91.717109680175781</v>
      </c>
      <c r="S71" s="221">
        <v>132</v>
      </c>
      <c r="T71" s="252">
        <v>126.0249</v>
      </c>
      <c r="U71" s="221">
        <v>153.10632383599722</v>
      </c>
      <c r="V71" s="221">
        <v>126.2893081761006</v>
      </c>
      <c r="W71" s="221">
        <v>133.37047353760445</v>
      </c>
      <c r="X71" s="221">
        <v>166.49690011562285</v>
      </c>
      <c r="Y71" s="254">
        <v>124.07765312550362</v>
      </c>
      <c r="Z71" s="221">
        <v>126.10273880121763</v>
      </c>
      <c r="AA71" s="221">
        <v>153.97049999999999</v>
      </c>
      <c r="AB71" s="221">
        <v>165.79050000000001</v>
      </c>
      <c r="AC71" s="214">
        <f t="shared" si="1"/>
        <v>131.86260418262742</v>
      </c>
      <c r="AD71" s="225"/>
      <c r="AE71" s="221">
        <v>132</v>
      </c>
      <c r="AF71" s="221">
        <v>67.530462006290406</v>
      </c>
      <c r="AG71" s="221">
        <v>108.26741580406438</v>
      </c>
      <c r="AH71" s="221">
        <v>139.1422</v>
      </c>
    </row>
    <row r="72" spans="1:34" s="211" customFormat="1">
      <c r="A72" s="219">
        <v>4.5</v>
      </c>
      <c r="B72" s="220" t="s">
        <v>29</v>
      </c>
      <c r="C72" s="221">
        <v>100.34843205574913</v>
      </c>
      <c r="D72" s="221">
        <v>69.687339177302263</v>
      </c>
      <c r="E72" s="221">
        <v>105.85298196948682</v>
      </c>
      <c r="F72" s="221">
        <v>109.11309462011826</v>
      </c>
      <c r="G72" s="221">
        <v>101.14811252552695</v>
      </c>
      <c r="H72" s="221">
        <v>129.55728018090699</v>
      </c>
      <c r="I72" s="221">
        <v>151</v>
      </c>
      <c r="J72" s="222">
        <v>98.05829</v>
      </c>
      <c r="K72" s="221">
        <v>123.82801664355063</v>
      </c>
      <c r="L72" s="221">
        <v>41.028492008339121</v>
      </c>
      <c r="M72" s="221">
        <v>130.83295668857602</v>
      </c>
      <c r="N72" s="222">
        <v>83.140655517578125</v>
      </c>
      <c r="O72" s="223">
        <v>73.705092723004114</v>
      </c>
      <c r="P72" s="221">
        <v>113.43283582089552</v>
      </c>
      <c r="Q72" s="221">
        <v>46.910927812424561</v>
      </c>
      <c r="R72" s="222">
        <v>79.766288757324219</v>
      </c>
      <c r="S72" s="221">
        <v>90</v>
      </c>
      <c r="T72" s="252">
        <v>148.37360000000001</v>
      </c>
      <c r="U72" s="221">
        <v>85.059068797776234</v>
      </c>
      <c r="V72" s="221">
        <v>77.316561844863756</v>
      </c>
      <c r="W72" s="221">
        <v>100.27855153203343</v>
      </c>
      <c r="X72" s="221">
        <v>68.525410047587073</v>
      </c>
      <c r="Y72" s="254">
        <v>138.20620337102031</v>
      </c>
      <c r="Z72" s="221">
        <v>74.271208606052113</v>
      </c>
      <c r="AA72" s="221">
        <v>96.259280000000004</v>
      </c>
      <c r="AB72" s="221">
        <v>78.776709999999994</v>
      </c>
      <c r="AC72" s="214">
        <f t="shared" si="1"/>
        <v>96.710668873081374</v>
      </c>
      <c r="AD72" s="225"/>
      <c r="AE72" s="221">
        <v>67</v>
      </c>
      <c r="AF72" s="221">
        <v>118.88952401682354</v>
      </c>
      <c r="AG72" s="221">
        <v>94.220697101145035</v>
      </c>
      <c r="AH72" s="221">
        <v>88.550669999999997</v>
      </c>
    </row>
    <row r="73" spans="1:34" s="218" customFormat="1">
      <c r="A73" s="212">
        <v>5</v>
      </c>
      <c r="B73" s="213" t="s">
        <v>30</v>
      </c>
      <c r="C73" s="214">
        <v>18.062717770034844</v>
      </c>
      <c r="D73" s="214">
        <v>8.9962288937945196</v>
      </c>
      <c r="E73" s="214">
        <v>2.9958391123439667</v>
      </c>
      <c r="F73" s="214">
        <v>7.8121126148194477</v>
      </c>
      <c r="G73" s="214">
        <v>11.214057622171694</v>
      </c>
      <c r="H73" s="214">
        <f>SUM(H74:H75)</f>
        <v>6.4666836742621836</v>
      </c>
      <c r="I73" s="214">
        <v>15</v>
      </c>
      <c r="J73" s="215">
        <v>7.7609050000000002</v>
      </c>
      <c r="K73" s="214">
        <v>7.9889042995839112</v>
      </c>
      <c r="L73" s="214">
        <v>1.0006949270326615</v>
      </c>
      <c r="M73" s="214">
        <v>23.386024918798523</v>
      </c>
      <c r="N73" s="215">
        <v>7.384800910949707</v>
      </c>
      <c r="O73" s="214">
        <v>29.49926264695911</v>
      </c>
      <c r="P73" s="214">
        <v>7.9601990049751246</v>
      </c>
      <c r="Q73" s="214">
        <v>5.2112395835966066</v>
      </c>
      <c r="R73" s="215">
        <v>33.472702026367188</v>
      </c>
      <c r="S73" s="214">
        <v>16</v>
      </c>
      <c r="T73" s="251">
        <v>6.7066301999999993</v>
      </c>
      <c r="U73" s="214">
        <v>14.009728978457263</v>
      </c>
      <c r="V73" s="214">
        <v>5.0314465408805029</v>
      </c>
      <c r="W73" s="214">
        <v>5.0139275766016711</v>
      </c>
      <c r="X73" s="214">
        <v>16.720383011611371</v>
      </c>
      <c r="Y73" s="255">
        <v>77.202511064575276</v>
      </c>
      <c r="Z73" s="214">
        <v>15.371048681803478</v>
      </c>
      <c r="AA73" s="214">
        <v>46.193190000000001</v>
      </c>
      <c r="AB73" s="214">
        <v>18.980363000000001</v>
      </c>
      <c r="AC73" s="214">
        <f t="shared" si="1"/>
        <v>15.978523156139195</v>
      </c>
      <c r="AD73" s="217"/>
      <c r="AE73" s="214">
        <v>15</v>
      </c>
      <c r="AF73" s="214">
        <v>12.246449456421935</v>
      </c>
      <c r="AG73" s="214">
        <v>15.388602277322406</v>
      </c>
      <c r="AH73" s="214">
        <v>13.1774</v>
      </c>
    </row>
    <row r="74" spans="1:34" s="211" customFormat="1">
      <c r="A74" s="219">
        <v>5.0999999999999996</v>
      </c>
      <c r="B74" s="226" t="s">
        <v>31</v>
      </c>
      <c r="C74" s="221">
        <v>10.034843205574912</v>
      </c>
      <c r="D74" s="221">
        <v>3.9434479534454066</v>
      </c>
      <c r="E74" s="221">
        <v>1.9972260748959778</v>
      </c>
      <c r="F74" s="221">
        <v>6.4580096815842447</v>
      </c>
      <c r="G74" s="221">
        <v>6.7149145248382816</v>
      </c>
      <c r="H74" s="221">
        <v>0.36947519109903609</v>
      </c>
      <c r="I74" s="221">
        <v>3</v>
      </c>
      <c r="J74" s="222">
        <v>2.2253349999999998</v>
      </c>
      <c r="K74" s="221">
        <v>3.9944521497919556</v>
      </c>
      <c r="L74" s="221">
        <v>1.0006949270326615</v>
      </c>
      <c r="M74" s="221">
        <v>4.9913121255261981</v>
      </c>
      <c r="N74" s="222">
        <v>3.6141791343688965</v>
      </c>
      <c r="O74" s="223">
        <v>0.88132487319468911</v>
      </c>
      <c r="P74" s="221">
        <v>6.9651741293532332</v>
      </c>
      <c r="Q74" s="221">
        <v>5.2112395835966066</v>
      </c>
      <c r="R74" s="222">
        <v>6.963104248046875</v>
      </c>
      <c r="S74" s="221">
        <v>7</v>
      </c>
      <c r="T74" s="252">
        <v>0.91889419999999999</v>
      </c>
      <c r="U74" s="221">
        <v>9.0062543432939552</v>
      </c>
      <c r="V74" s="221">
        <v>4.0251572327044025</v>
      </c>
      <c r="W74" s="221">
        <v>3.0083565459610031</v>
      </c>
      <c r="X74" s="221">
        <v>7.2923820050641535</v>
      </c>
      <c r="Y74" s="256" t="s">
        <v>634</v>
      </c>
      <c r="Z74" s="196">
        <v>15.371048681803478</v>
      </c>
      <c r="AA74" s="196">
        <v>2.306943</v>
      </c>
      <c r="AB74" s="196">
        <v>6.9962530000000003</v>
      </c>
      <c r="AC74" s="214">
        <f t="shared" si="1"/>
        <v>4.9716008724470386</v>
      </c>
      <c r="AD74" s="201"/>
      <c r="AE74" s="196" t="e">
        <v>#VALUE!</v>
      </c>
      <c r="AF74" s="196">
        <v>12.246449456421935</v>
      </c>
      <c r="AG74" s="221">
        <v>15.388602277322406</v>
      </c>
      <c r="AH74" s="221">
        <v>13.1774</v>
      </c>
    </row>
    <row r="75" spans="1:34" s="211" customFormat="1">
      <c r="A75" s="230">
        <v>5.2</v>
      </c>
      <c r="B75" s="231" t="s">
        <v>32</v>
      </c>
      <c r="C75" s="207">
        <v>8.0278745644599301</v>
      </c>
      <c r="D75" s="207">
        <v>5.0527809403491144</v>
      </c>
      <c r="E75" s="207">
        <v>0.9986130374479889</v>
      </c>
      <c r="F75" s="207">
        <v>1.3541029332352026</v>
      </c>
      <c r="G75" s="207">
        <v>4.4991430973334117</v>
      </c>
      <c r="H75" s="207">
        <v>6.0972084831631479</v>
      </c>
      <c r="I75" s="207">
        <v>12</v>
      </c>
      <c r="J75" s="222">
        <v>5.535571</v>
      </c>
      <c r="K75" s="196">
        <v>3.9944521497919556</v>
      </c>
      <c r="L75" s="221" t="s">
        <v>633</v>
      </c>
      <c r="M75" s="207">
        <v>18.394712793272326</v>
      </c>
      <c r="N75" s="222">
        <v>3.7706215381622314</v>
      </c>
      <c r="O75" s="232">
        <v>28.617937773764421</v>
      </c>
      <c r="P75" s="207">
        <v>0.99502487562189057</v>
      </c>
      <c r="Q75" s="207">
        <v>0</v>
      </c>
      <c r="R75" s="222">
        <v>26.50959587097168</v>
      </c>
      <c r="S75" s="207">
        <v>9</v>
      </c>
      <c r="T75" s="257">
        <v>5.7877359999999998</v>
      </c>
      <c r="U75" s="207">
        <v>5.0034746351633075</v>
      </c>
      <c r="V75" s="207">
        <v>1.0062893081761006</v>
      </c>
      <c r="W75" s="207">
        <v>2.0055710306406684</v>
      </c>
      <c r="X75" s="207">
        <v>9.4280010065472215</v>
      </c>
      <c r="Y75" s="258" t="s">
        <v>634</v>
      </c>
      <c r="Z75" s="207" t="s">
        <v>633</v>
      </c>
      <c r="AA75" s="207">
        <v>43.886249999999997</v>
      </c>
      <c r="AB75" s="207">
        <v>11.984109999999999</v>
      </c>
      <c r="AC75" s="234">
        <f t="shared" si="1"/>
        <v>9.3021335233956783</v>
      </c>
      <c r="AD75" s="210"/>
      <c r="AE75" s="207">
        <v>15</v>
      </c>
      <c r="AF75" s="207">
        <v>0</v>
      </c>
      <c r="AG75" s="207">
        <v>0</v>
      </c>
      <c r="AH75" s="207">
        <v>0</v>
      </c>
    </row>
    <row r="76" spans="1:34" s="218" customFormat="1">
      <c r="A76" s="212" t="s">
        <v>2</v>
      </c>
      <c r="B76" s="213" t="s">
        <v>33</v>
      </c>
      <c r="C76" s="214">
        <v>1440</v>
      </c>
      <c r="D76" s="214">
        <v>1440</v>
      </c>
      <c r="E76" s="214">
        <v>1440</v>
      </c>
      <c r="F76" s="214">
        <v>1440</v>
      </c>
      <c r="G76" s="214">
        <v>1440</v>
      </c>
      <c r="H76" s="214">
        <f>SUM(H46,H53,H63,H67,H73)</f>
        <v>1439.6282299576803</v>
      </c>
      <c r="I76" s="214">
        <v>1440</v>
      </c>
      <c r="J76" s="236">
        <f>J46+J53+J63+J67+J73</f>
        <v>1440.0000050000003</v>
      </c>
      <c r="K76" s="235">
        <v>1440</v>
      </c>
      <c r="L76" s="235">
        <v>1440</v>
      </c>
      <c r="M76" s="214">
        <v>1440</v>
      </c>
      <c r="N76" s="235">
        <f>N46+N53+N63+N67+N73</f>
        <v>1439.9999513626099</v>
      </c>
      <c r="O76" s="214">
        <f>O46+O53+O63+O67+O73</f>
        <v>1439.9982200240427</v>
      </c>
      <c r="P76" s="214">
        <v>1440</v>
      </c>
      <c r="Q76" s="214">
        <v>1440</v>
      </c>
      <c r="R76" s="236">
        <v>1440</v>
      </c>
      <c r="S76" s="214">
        <v>1440</v>
      </c>
      <c r="T76" s="251">
        <v>1440.0000062000001</v>
      </c>
      <c r="U76" s="214">
        <v>1440</v>
      </c>
      <c r="V76" s="214">
        <v>1440</v>
      </c>
      <c r="W76" s="214">
        <v>1440</v>
      </c>
      <c r="X76" s="214">
        <v>1440</v>
      </c>
      <c r="Y76" s="214">
        <v>1440</v>
      </c>
      <c r="Z76" s="214">
        <v>1440</v>
      </c>
      <c r="AA76" s="229">
        <f>AA46+AA53+AA63+AA67+AA73</f>
        <v>1439.9998900000001</v>
      </c>
      <c r="AB76" s="214">
        <v>1439.9999849999999</v>
      </c>
      <c r="AC76" s="214">
        <v>1440</v>
      </c>
      <c r="AD76" s="217"/>
      <c r="AE76" s="214">
        <v>1440</v>
      </c>
      <c r="AF76" s="214">
        <v>1440</v>
      </c>
      <c r="AG76" s="214">
        <v>1440</v>
      </c>
      <c r="AH76" s="214">
        <v>1439.8463010999999</v>
      </c>
    </row>
    <row r="77" spans="1:34" s="211" customFormat="1">
      <c r="A77" s="237" t="s">
        <v>647</v>
      </c>
      <c r="B77" s="238"/>
      <c r="C77" s="122" t="s">
        <v>636</v>
      </c>
      <c r="D77" s="123"/>
      <c r="E77" s="123"/>
      <c r="F77" s="123"/>
      <c r="G77" s="123"/>
      <c r="H77" s="239"/>
      <c r="I77" s="123"/>
      <c r="J77" s="123"/>
      <c r="K77" s="123"/>
      <c r="L77" s="122" t="s">
        <v>637</v>
      </c>
      <c r="M77" s="123"/>
      <c r="N77" s="123"/>
      <c r="O77" s="240"/>
      <c r="P77" s="123"/>
      <c r="Q77" s="123"/>
      <c r="R77" s="123"/>
      <c r="S77" s="123"/>
      <c r="T77" s="123"/>
      <c r="U77" s="123"/>
      <c r="V77" s="122"/>
      <c r="W77" s="123"/>
      <c r="X77" s="123"/>
      <c r="Y77" s="123" t="s">
        <v>638</v>
      </c>
      <c r="Z77" s="123"/>
      <c r="AA77" s="259"/>
      <c r="AB77" s="123"/>
      <c r="AE77" s="122" t="s">
        <v>637</v>
      </c>
      <c r="AF77" s="123"/>
      <c r="AG77" s="123"/>
      <c r="AH77" s="124"/>
    </row>
    <row r="78" spans="1:34" ht="45">
      <c r="A78" s="243"/>
      <c r="B78" s="238"/>
      <c r="F78" s="125"/>
      <c r="H78" s="119"/>
      <c r="I78" s="125"/>
      <c r="P78" s="118"/>
      <c r="Q78" s="118"/>
      <c r="R78" s="118"/>
      <c r="S78" s="125"/>
      <c r="T78" s="242"/>
      <c r="U78" s="125"/>
      <c r="V78" s="125"/>
      <c r="W78" s="125"/>
      <c r="X78" s="125"/>
      <c r="Y78" s="242" t="s">
        <v>639</v>
      </c>
      <c r="AG78" s="125"/>
      <c r="AH78" s="129"/>
    </row>
    <row r="79" spans="1:34">
      <c r="A79" s="241"/>
      <c r="B79" s="238"/>
      <c r="F79" s="126"/>
      <c r="H79" s="119"/>
      <c r="I79" s="126"/>
      <c r="P79" s="118"/>
      <c r="Q79" s="118"/>
      <c r="R79" s="118"/>
      <c r="S79" s="126"/>
      <c r="T79" s="118"/>
      <c r="U79" s="118"/>
      <c r="V79" s="118"/>
      <c r="W79" s="118"/>
      <c r="AG79" s="118"/>
      <c r="AH79" s="129"/>
    </row>
    <row r="80" spans="1:34" s="211" customFormat="1">
      <c r="A80" s="243" t="s">
        <v>640</v>
      </c>
      <c r="B80" s="243"/>
      <c r="C80" s="243"/>
      <c r="D80" s="243"/>
      <c r="E80" s="243"/>
      <c r="F80" s="125"/>
      <c r="G80" s="125"/>
      <c r="H80" s="260"/>
      <c r="I80" s="125"/>
      <c r="J80" s="125"/>
      <c r="K80" s="125"/>
      <c r="L80" s="125"/>
      <c r="M80" s="125"/>
      <c r="N80" s="125"/>
      <c r="O80" s="193"/>
      <c r="P80" s="125"/>
      <c r="Q80" s="125"/>
      <c r="R80" s="125"/>
      <c r="S80" s="125"/>
      <c r="T80" s="125"/>
      <c r="U80" s="125"/>
      <c r="V80" s="125"/>
      <c r="W80" s="125"/>
      <c r="X80" s="125"/>
      <c r="Y80" s="125"/>
      <c r="Z80" s="125"/>
      <c r="AA80" s="125"/>
      <c r="AB80" s="125"/>
      <c r="AE80" s="125"/>
      <c r="AF80" s="125"/>
      <c r="AG80" s="125"/>
      <c r="AH80" s="124"/>
    </row>
    <row r="81" spans="1:34" s="211" customFormat="1">
      <c r="A81" s="243" t="s">
        <v>641</v>
      </c>
      <c r="B81" s="238"/>
      <c r="C81" s="125"/>
      <c r="D81" s="125"/>
      <c r="E81" s="125"/>
      <c r="F81" s="125"/>
      <c r="G81" s="125"/>
      <c r="H81" s="260"/>
      <c r="I81" s="125"/>
      <c r="J81" s="125"/>
      <c r="K81" s="125"/>
      <c r="L81" s="125"/>
      <c r="M81" s="125"/>
      <c r="N81" s="125"/>
      <c r="O81" s="193"/>
      <c r="P81" s="125"/>
      <c r="Q81" s="125"/>
      <c r="R81" s="125"/>
      <c r="S81" s="125"/>
      <c r="T81" s="125"/>
      <c r="U81" s="125"/>
      <c r="V81" s="125"/>
      <c r="W81" s="125"/>
      <c r="X81" s="125"/>
      <c r="Y81" s="125"/>
      <c r="Z81" s="125"/>
      <c r="AA81" s="125"/>
      <c r="AB81" s="125"/>
      <c r="AE81" s="125"/>
      <c r="AF81" s="125"/>
      <c r="AG81" s="125"/>
      <c r="AH81" s="124"/>
    </row>
    <row r="82" spans="1:34">
      <c r="A82" s="241"/>
      <c r="B82" s="238"/>
      <c r="H82" s="119"/>
      <c r="P82" s="118"/>
      <c r="Q82" s="118"/>
      <c r="R82" s="118"/>
      <c r="T82" s="118"/>
      <c r="U82" s="118"/>
      <c r="V82" s="118"/>
      <c r="W82" s="118"/>
      <c r="AG82" s="118"/>
      <c r="AH82" s="129"/>
    </row>
    <row r="83" spans="1:34" s="190" customFormat="1" ht="12.75">
      <c r="A83" s="189" t="s">
        <v>648</v>
      </c>
    </row>
    <row r="84" spans="1:34" s="211" customFormat="1">
      <c r="A84" s="261" t="s">
        <v>649</v>
      </c>
      <c r="B84" s="261"/>
      <c r="C84" s="261"/>
      <c r="D84" s="261"/>
      <c r="E84" s="261"/>
      <c r="F84" s="261"/>
      <c r="G84" s="262"/>
      <c r="H84" s="262"/>
      <c r="I84" s="262"/>
      <c r="J84" s="262"/>
      <c r="K84" s="262"/>
      <c r="L84" s="262"/>
      <c r="M84" s="262"/>
      <c r="N84" s="262"/>
      <c r="O84" s="263"/>
      <c r="P84" s="262"/>
      <c r="Q84" s="262"/>
      <c r="R84" s="262"/>
      <c r="S84" s="262"/>
      <c r="T84" s="262"/>
      <c r="U84" s="262"/>
      <c r="V84" s="262"/>
      <c r="W84" s="262"/>
      <c r="X84" s="262"/>
      <c r="Y84" s="262"/>
      <c r="Z84" s="262"/>
      <c r="AA84" s="262"/>
      <c r="AB84" s="262"/>
      <c r="AC84" s="262"/>
      <c r="AE84" s="262"/>
      <c r="AF84" s="262"/>
      <c r="AG84" s="124"/>
    </row>
    <row r="85" spans="1:34" s="202" customFormat="1" ht="22.5">
      <c r="A85" s="194" t="s">
        <v>644</v>
      </c>
      <c r="B85" s="195" t="s">
        <v>645</v>
      </c>
      <c r="C85" s="128" t="s">
        <v>613</v>
      </c>
      <c r="D85" s="128" t="s">
        <v>34</v>
      </c>
      <c r="E85" s="128" t="s">
        <v>614</v>
      </c>
      <c r="F85" s="128" t="s">
        <v>39</v>
      </c>
      <c r="G85" s="120" t="s">
        <v>345</v>
      </c>
      <c r="H85" s="120" t="s">
        <v>346</v>
      </c>
      <c r="I85" s="197" t="s">
        <v>40</v>
      </c>
      <c r="J85" s="198" t="s">
        <v>42</v>
      </c>
      <c r="K85" s="120" t="s">
        <v>43</v>
      </c>
      <c r="L85" s="120" t="s">
        <v>616</v>
      </c>
      <c r="M85" s="120" t="s">
        <v>347</v>
      </c>
      <c r="N85" s="198" t="s">
        <v>617</v>
      </c>
      <c r="O85" s="198" t="s">
        <v>45</v>
      </c>
      <c r="P85" s="120" t="s">
        <v>349</v>
      </c>
      <c r="Q85" s="120" t="s">
        <v>50</v>
      </c>
      <c r="R85" s="120" t="s">
        <v>350</v>
      </c>
      <c r="S85" s="197" t="s">
        <v>351</v>
      </c>
      <c r="T85" s="120" t="s">
        <v>618</v>
      </c>
      <c r="U85" s="120" t="s">
        <v>619</v>
      </c>
      <c r="V85" s="120" t="s">
        <v>352</v>
      </c>
      <c r="W85" s="120" t="s">
        <v>353</v>
      </c>
      <c r="X85" s="120" t="s">
        <v>54</v>
      </c>
      <c r="Y85" s="120" t="s">
        <v>531</v>
      </c>
      <c r="Z85" s="120" t="s">
        <v>532</v>
      </c>
      <c r="AA85" s="199" t="s">
        <v>620</v>
      </c>
      <c r="AB85" s="120" t="s">
        <v>621</v>
      </c>
      <c r="AC85" s="248" t="s">
        <v>622</v>
      </c>
      <c r="AD85" s="249"/>
      <c r="AE85" s="120" t="s">
        <v>623</v>
      </c>
      <c r="AF85" s="120" t="s">
        <v>451</v>
      </c>
      <c r="AG85" s="121" t="s">
        <v>452</v>
      </c>
    </row>
    <row r="86" spans="1:34" s="211" customFormat="1">
      <c r="A86" s="203"/>
      <c r="B86" s="204"/>
      <c r="C86" s="264">
        <v>2006</v>
      </c>
      <c r="D86" s="264" t="s">
        <v>624</v>
      </c>
      <c r="E86" s="264">
        <v>2005</v>
      </c>
      <c r="F86" s="265">
        <v>2010</v>
      </c>
      <c r="G86" s="205">
        <v>2001</v>
      </c>
      <c r="H86" s="205" t="s">
        <v>625</v>
      </c>
      <c r="I86" s="206" t="s">
        <v>626</v>
      </c>
      <c r="J86" s="205">
        <v>2009</v>
      </c>
      <c r="K86" s="205" t="s">
        <v>627</v>
      </c>
      <c r="L86" s="205" t="s">
        <v>628</v>
      </c>
      <c r="M86" s="205">
        <v>2005</v>
      </c>
      <c r="N86" s="205">
        <v>2008</v>
      </c>
      <c r="O86" s="208">
        <v>2011</v>
      </c>
      <c r="P86" s="205">
        <v>2009</v>
      </c>
      <c r="Q86" s="205">
        <v>2009</v>
      </c>
      <c r="R86" s="205" t="s">
        <v>630</v>
      </c>
      <c r="S86" s="206" t="s">
        <v>626</v>
      </c>
      <c r="T86" s="205">
        <v>2010</v>
      </c>
      <c r="U86" s="205" t="s">
        <v>631</v>
      </c>
      <c r="V86" s="205">
        <v>1999</v>
      </c>
      <c r="W86" s="205" t="s">
        <v>632</v>
      </c>
      <c r="X86" s="208" t="s">
        <v>626</v>
      </c>
      <c r="Y86" s="205">
        <v>2010</v>
      </c>
      <c r="Z86" s="205">
        <v>2006</v>
      </c>
      <c r="AA86" s="205">
        <v>2005</v>
      </c>
      <c r="AB86" s="208">
        <v>2014</v>
      </c>
      <c r="AC86" s="205"/>
      <c r="AD86" s="250"/>
      <c r="AE86" s="205">
        <v>2008</v>
      </c>
      <c r="AF86" s="205">
        <v>1999</v>
      </c>
      <c r="AG86" s="207">
        <v>2010</v>
      </c>
    </row>
    <row r="87" spans="1:34" s="218" customFormat="1">
      <c r="A87" s="212">
        <v>1</v>
      </c>
      <c r="B87" s="213" t="s">
        <v>3</v>
      </c>
      <c r="C87" s="266">
        <v>172</v>
      </c>
      <c r="D87" s="266">
        <v>248.75500657189909</v>
      </c>
      <c r="E87" s="266">
        <v>189</v>
      </c>
      <c r="F87" s="266">
        <v>266.99576527809097</v>
      </c>
      <c r="G87" s="214">
        <v>194.58598564497333</v>
      </c>
      <c r="H87" s="215">
        <f>SUM(H88:H91)</f>
        <v>244.85325166053735</v>
      </c>
      <c r="I87" s="214">
        <v>210</v>
      </c>
      <c r="J87" s="227">
        <v>172.47120000000001</v>
      </c>
      <c r="K87" s="214">
        <v>180.87439278278976</v>
      </c>
      <c r="L87" s="214">
        <v>231.98329853862214</v>
      </c>
      <c r="M87" s="214">
        <v>197.12038880508263</v>
      </c>
      <c r="N87" s="215">
        <v>197.49803161621094</v>
      </c>
      <c r="O87" s="267">
        <v>206.37572072170065</v>
      </c>
      <c r="P87" s="214">
        <v>273.29053865475856</v>
      </c>
      <c r="Q87" s="214">
        <v>233.21290008272791</v>
      </c>
      <c r="R87" s="215">
        <v>205.451904296875</v>
      </c>
      <c r="S87" s="214">
        <v>205</v>
      </c>
      <c r="T87" s="216">
        <v>228.41702800000002</v>
      </c>
      <c r="U87" s="214">
        <v>196.86328938237335</v>
      </c>
      <c r="V87" s="214">
        <v>231.28491620111734</v>
      </c>
      <c r="W87" s="214">
        <v>234.1626129256428</v>
      </c>
      <c r="X87" s="214">
        <v>245.81831607373528</v>
      </c>
      <c r="Y87" s="214">
        <v>268.72907216365803</v>
      </c>
      <c r="Z87" s="214">
        <v>123.6738834866574</v>
      </c>
      <c r="AA87" s="227">
        <v>196.61019999999999</v>
      </c>
      <c r="AB87" s="214">
        <v>241.90317499999998</v>
      </c>
      <c r="AC87" s="214">
        <f t="shared" ref="AC87:AC117" si="2">AVERAGE(C87:AB87)</f>
        <v>215.26657222644053</v>
      </c>
      <c r="AD87" s="217"/>
      <c r="AE87" s="214">
        <v>291</v>
      </c>
      <c r="AF87" s="214">
        <v>184.70367524046912</v>
      </c>
      <c r="AG87" s="214">
        <v>195.03344999999999</v>
      </c>
    </row>
    <row r="88" spans="1:34" s="211" customFormat="1">
      <c r="A88" s="219">
        <v>1.1000000000000001</v>
      </c>
      <c r="B88" s="220" t="s">
        <v>4</v>
      </c>
      <c r="C88" s="244">
        <v>128</v>
      </c>
      <c r="D88" s="244">
        <v>195.07579417482003</v>
      </c>
      <c r="E88" s="244">
        <v>125</v>
      </c>
      <c r="F88" s="244">
        <v>200.9483114987089</v>
      </c>
      <c r="G88" s="221">
        <v>146.96370698440825</v>
      </c>
      <c r="H88" s="221">
        <v>190.69854678673062</v>
      </c>
      <c r="I88" s="221">
        <v>159</v>
      </c>
      <c r="J88" s="222">
        <v>116.4935</v>
      </c>
      <c r="K88" s="221">
        <v>133.90700902151283</v>
      </c>
      <c r="L88" s="221">
        <v>171.35699373695201</v>
      </c>
      <c r="M88" s="221">
        <v>141.9783554829524</v>
      </c>
      <c r="N88" s="222">
        <v>135.12309265136719</v>
      </c>
      <c r="O88" s="221">
        <v>178.14018680218447</v>
      </c>
      <c r="P88" s="221">
        <v>166.78760814959531</v>
      </c>
      <c r="Q88" s="221">
        <v>160.70584759420643</v>
      </c>
      <c r="R88" s="222">
        <v>145.7584228515625</v>
      </c>
      <c r="S88" s="221">
        <v>160</v>
      </c>
      <c r="T88" s="224">
        <v>165.53829999999999</v>
      </c>
      <c r="U88" s="221">
        <v>135.90562109646081</v>
      </c>
      <c r="V88" s="221">
        <v>178.99441340782121</v>
      </c>
      <c r="W88" s="221">
        <v>169.1174426685198</v>
      </c>
      <c r="X88" s="221">
        <v>194.77219688905518</v>
      </c>
      <c r="Y88" s="221">
        <v>212.03213457389219</v>
      </c>
      <c r="Z88" s="221">
        <v>73.29653597778757</v>
      </c>
      <c r="AA88" s="222">
        <v>168.8588</v>
      </c>
      <c r="AB88" s="221">
        <v>191.7441</v>
      </c>
      <c r="AC88" s="214">
        <f t="shared" si="2"/>
        <v>159.46911232109761</v>
      </c>
      <c r="AD88" s="225"/>
      <c r="AE88" s="221">
        <v>228</v>
      </c>
      <c r="AF88" s="221">
        <v>148.86333586876347</v>
      </c>
      <c r="AG88" s="221">
        <v>116.2538</v>
      </c>
    </row>
    <row r="89" spans="1:34" s="211" customFormat="1">
      <c r="A89" s="219">
        <v>1.2</v>
      </c>
      <c r="B89" s="220" t="s">
        <v>5</v>
      </c>
      <c r="C89" s="244">
        <v>18</v>
      </c>
      <c r="D89" s="244">
        <v>24.537509267282712</v>
      </c>
      <c r="E89" s="244">
        <v>23</v>
      </c>
      <c r="F89" s="244">
        <v>24.785911418304927</v>
      </c>
      <c r="G89" s="221">
        <v>18.188859837740001</v>
      </c>
      <c r="H89" s="221">
        <v>28.697821690586576</v>
      </c>
      <c r="I89" s="221">
        <v>20</v>
      </c>
      <c r="J89" s="222">
        <v>19.475460000000002</v>
      </c>
      <c r="K89" s="221">
        <v>18.986814712005554</v>
      </c>
      <c r="L89" s="221">
        <v>27.557411273486426</v>
      </c>
      <c r="M89" s="221">
        <v>19.677090165927844</v>
      </c>
      <c r="N89" s="222">
        <v>24.998737335205078</v>
      </c>
      <c r="O89" s="221">
        <v>20.956007607189438</v>
      </c>
      <c r="P89" s="221">
        <v>42.199274351102424</v>
      </c>
      <c r="Q89" s="221">
        <v>24.363608420857471</v>
      </c>
      <c r="R89" s="222">
        <v>22.205844879150391</v>
      </c>
      <c r="S89" s="221">
        <v>18</v>
      </c>
      <c r="T89" s="224">
        <v>26.005330000000001</v>
      </c>
      <c r="U89" s="221">
        <v>21.984732824427478</v>
      </c>
      <c r="V89" s="221">
        <v>20.111731843575416</v>
      </c>
      <c r="W89" s="221">
        <v>24.016678248783876</v>
      </c>
      <c r="X89" s="221">
        <v>16.483159736727313</v>
      </c>
      <c r="Y89" s="221">
        <v>18.52126969960473</v>
      </c>
      <c r="Z89" s="221">
        <v>28.321196048875247</v>
      </c>
      <c r="AA89" s="222">
        <v>16.193760000000001</v>
      </c>
      <c r="AB89" s="221">
        <v>17.444890000000001</v>
      </c>
      <c r="AC89" s="214">
        <f t="shared" si="2"/>
        <v>22.488965360032033</v>
      </c>
      <c r="AD89" s="225"/>
      <c r="AE89" s="221">
        <v>38</v>
      </c>
      <c r="AF89" s="221">
        <v>17.700704221491876</v>
      </c>
      <c r="AG89" s="221">
        <v>29.084530000000001</v>
      </c>
    </row>
    <row r="90" spans="1:34" s="211" customFormat="1">
      <c r="A90" s="219">
        <v>1.3</v>
      </c>
      <c r="B90" s="220" t="s">
        <v>6</v>
      </c>
      <c r="C90" s="244">
        <v>15</v>
      </c>
      <c r="D90" s="244">
        <v>19.644239413401184</v>
      </c>
      <c r="E90" s="244">
        <v>27</v>
      </c>
      <c r="F90" s="244">
        <v>24.167961382944458</v>
      </c>
      <c r="G90" s="221">
        <v>19.334951832341734</v>
      </c>
      <c r="H90" s="221">
        <v>24.460048151733186</v>
      </c>
      <c r="I90" s="221">
        <v>31</v>
      </c>
      <c r="J90" s="222">
        <v>23.005099999999999</v>
      </c>
      <c r="K90" s="221">
        <v>19.986120749479529</v>
      </c>
      <c r="L90" s="221">
        <v>33.068893528183715</v>
      </c>
      <c r="M90" s="221">
        <v>35.464943156202395</v>
      </c>
      <c r="N90" s="222">
        <v>17.779258728027344</v>
      </c>
      <c r="O90" s="221">
        <v>6.4874366651710007</v>
      </c>
      <c r="P90" s="221">
        <v>55.260954507396029</v>
      </c>
      <c r="Q90" s="221">
        <v>35.323524797283611</v>
      </c>
      <c r="R90" s="222">
        <v>25.29688835144043</v>
      </c>
      <c r="S90" s="221">
        <v>16</v>
      </c>
      <c r="T90" s="224">
        <v>22.364820000000002</v>
      </c>
      <c r="U90" s="221">
        <v>23.983344899375432</v>
      </c>
      <c r="V90" s="221">
        <v>23.128491620111738</v>
      </c>
      <c r="W90" s="221">
        <v>22.015288394718553</v>
      </c>
      <c r="X90" s="221">
        <v>20.15859967802237</v>
      </c>
      <c r="Y90" s="221">
        <v>14.175667890160799</v>
      </c>
      <c r="Z90" s="221">
        <v>22.056151459994584</v>
      </c>
      <c r="AA90" s="222">
        <v>7.4685879999999996</v>
      </c>
      <c r="AB90" s="221">
        <v>17.49539</v>
      </c>
      <c r="AC90" s="214">
        <f t="shared" si="2"/>
        <v>23.120256277153388</v>
      </c>
      <c r="AD90" s="225"/>
      <c r="AE90" s="221">
        <v>25</v>
      </c>
      <c r="AF90" s="221">
        <v>9.6314463561689294</v>
      </c>
      <c r="AG90" s="221">
        <v>22.165849999999999</v>
      </c>
    </row>
    <row r="91" spans="1:34" s="211" customFormat="1">
      <c r="A91" s="219">
        <v>1.4</v>
      </c>
      <c r="B91" s="226" t="s">
        <v>7</v>
      </c>
      <c r="C91" s="244">
        <v>11</v>
      </c>
      <c r="D91" s="244">
        <v>9.4974637163951812</v>
      </c>
      <c r="E91" s="244">
        <v>14</v>
      </c>
      <c r="F91" s="244">
        <v>17.093580978132685</v>
      </c>
      <c r="G91" s="221">
        <v>10.098466990483393</v>
      </c>
      <c r="H91" s="221">
        <v>0.99683503148697106</v>
      </c>
      <c r="I91" s="221">
        <v>8</v>
      </c>
      <c r="J91" s="222">
        <v>12.084820000000001</v>
      </c>
      <c r="K91" s="221">
        <v>7.9944482997918112</v>
      </c>
      <c r="L91" s="221" t="s">
        <v>633</v>
      </c>
      <c r="M91" s="221" t="s">
        <v>633</v>
      </c>
      <c r="N91" s="222">
        <v>16.20286750793457</v>
      </c>
      <c r="O91" s="221">
        <v>0.45365816017281319</v>
      </c>
      <c r="P91" s="221">
        <v>9.0427016466648062</v>
      </c>
      <c r="Q91" s="221">
        <v>12.819919270380399</v>
      </c>
      <c r="R91" s="222">
        <v>12.190747261047363</v>
      </c>
      <c r="S91" s="221">
        <v>12</v>
      </c>
      <c r="T91" s="224">
        <v>9.704466</v>
      </c>
      <c r="U91" s="221">
        <v>14.989590562109647</v>
      </c>
      <c r="V91" s="221">
        <v>9.050279329608939</v>
      </c>
      <c r="W91" s="221">
        <v>19.013203613620568</v>
      </c>
      <c r="X91" s="221">
        <v>14.404359769930366</v>
      </c>
      <c r="Y91" s="221" t="s">
        <v>634</v>
      </c>
      <c r="Z91" s="221" t="s">
        <v>633</v>
      </c>
      <c r="AA91" s="222">
        <v>4.0890110000000002</v>
      </c>
      <c r="AB91" s="221">
        <v>13.05851</v>
      </c>
      <c r="AC91" s="214">
        <f t="shared" si="2"/>
        <v>10.808405869898159</v>
      </c>
      <c r="AD91" s="225"/>
      <c r="AE91" s="221" t="s">
        <v>633</v>
      </c>
      <c r="AF91" s="221">
        <v>8.5081887940448393</v>
      </c>
      <c r="AG91" s="221">
        <v>13.070830000000001</v>
      </c>
    </row>
    <row r="92" spans="1:34" s="211" customFormat="1">
      <c r="A92" s="219">
        <v>1.5</v>
      </c>
      <c r="B92" s="226" t="s">
        <v>8</v>
      </c>
      <c r="C92" s="244"/>
      <c r="D92" s="244"/>
      <c r="E92" s="244"/>
      <c r="F92" s="244"/>
      <c r="G92" s="221"/>
      <c r="H92" s="221"/>
      <c r="I92" s="221"/>
      <c r="J92" s="222">
        <v>1.3161529999999999</v>
      </c>
      <c r="K92" s="221"/>
      <c r="L92" s="221"/>
      <c r="M92" s="221"/>
      <c r="N92" s="222">
        <v>3.39408278465271</v>
      </c>
      <c r="O92" s="221">
        <v>0.33843148698291409</v>
      </c>
      <c r="P92" s="221"/>
      <c r="Q92" s="221"/>
      <c r="R92" s="222"/>
      <c r="S92" s="221"/>
      <c r="T92" s="224"/>
      <c r="U92" s="221"/>
      <c r="V92" s="221"/>
      <c r="W92" s="221"/>
      <c r="X92" s="221"/>
      <c r="Y92" s="221"/>
      <c r="Z92" s="221"/>
      <c r="AA92" s="222"/>
      <c r="AB92" s="221">
        <v>2.160285</v>
      </c>
      <c r="AC92" s="214">
        <f t="shared" si="2"/>
        <v>1.8022380679089061</v>
      </c>
      <c r="AD92" s="225"/>
      <c r="AE92" s="221"/>
      <c r="AF92" s="221"/>
      <c r="AG92" s="221"/>
    </row>
    <row r="93" spans="1:34" s="211" customFormat="1">
      <c r="A93" s="219">
        <v>1.6</v>
      </c>
      <c r="B93" s="226" t="s">
        <v>9</v>
      </c>
      <c r="C93" s="244"/>
      <c r="D93" s="244"/>
      <c r="E93" s="244"/>
      <c r="F93" s="244"/>
      <c r="G93" s="221"/>
      <c r="H93" s="221"/>
      <c r="I93" s="221"/>
      <c r="J93" s="222">
        <v>9.6189999999999998E-2</v>
      </c>
      <c r="K93" s="221"/>
      <c r="L93" s="221"/>
      <c r="M93" s="221"/>
      <c r="N93" s="222">
        <v>0</v>
      </c>
      <c r="O93" s="221">
        <v>0</v>
      </c>
      <c r="P93" s="221"/>
      <c r="Q93" s="221"/>
      <c r="R93" s="222"/>
      <c r="S93" s="221"/>
      <c r="T93" s="224">
        <v>4.8041119999999999</v>
      </c>
      <c r="U93" s="221"/>
      <c r="V93" s="221"/>
      <c r="W93" s="221"/>
      <c r="X93" s="221"/>
      <c r="Y93" s="221"/>
      <c r="Z93" s="221"/>
      <c r="AA93" s="222"/>
      <c r="AB93" s="221"/>
      <c r="AC93" s="214">
        <f t="shared" si="2"/>
        <v>1.2250755</v>
      </c>
      <c r="AD93" s="225"/>
      <c r="AE93" s="221"/>
      <c r="AF93" s="221"/>
      <c r="AG93" s="221">
        <v>14.45844</v>
      </c>
    </row>
    <row r="94" spans="1:34" s="218" customFormat="1">
      <c r="A94" s="212">
        <v>2</v>
      </c>
      <c r="B94" s="213" t="s">
        <v>10</v>
      </c>
      <c r="C94" s="266">
        <v>311</v>
      </c>
      <c r="D94" s="266">
        <v>268.94040896914061</v>
      </c>
      <c r="E94" s="266">
        <v>245</v>
      </c>
      <c r="F94" s="266">
        <v>253.61954251267383</v>
      </c>
      <c r="G94" s="214">
        <v>242.80872090772155</v>
      </c>
      <c r="H94" s="214">
        <f>SUM(H95:H97,H100:H102)</f>
        <v>249.21239232687756</v>
      </c>
      <c r="I94" s="214">
        <v>232.00000000000003</v>
      </c>
      <c r="J94" s="227">
        <v>232.52160000000001</v>
      </c>
      <c r="K94" s="214">
        <v>268.81332408049963</v>
      </c>
      <c r="L94" s="214">
        <v>268.05845511482255</v>
      </c>
      <c r="M94" s="214">
        <v>296.10578392549519</v>
      </c>
      <c r="N94" s="215">
        <v>315.20172119140625</v>
      </c>
      <c r="O94" s="267">
        <f>325.692315936342-O98-O99</f>
        <v>299.26041688393718</v>
      </c>
      <c r="P94" s="214">
        <v>227.27323471950876</v>
      </c>
      <c r="Q94" s="214">
        <v>373.30270472809212</v>
      </c>
      <c r="R94" s="215">
        <v>254.25224304199219</v>
      </c>
      <c r="S94" s="214">
        <v>264</v>
      </c>
      <c r="T94" s="216">
        <v>211.42773799999998</v>
      </c>
      <c r="U94" s="214">
        <v>295.79458709229704</v>
      </c>
      <c r="V94" s="214">
        <v>328.15642458100558</v>
      </c>
      <c r="W94" s="214">
        <v>286.19874913134117</v>
      </c>
      <c r="X94" s="214">
        <v>258.08573287779734</v>
      </c>
      <c r="Y94" s="214">
        <v>206.50284838988759</v>
      </c>
      <c r="Z94" s="214">
        <v>376.65447468255269</v>
      </c>
      <c r="AA94" s="227">
        <v>257.78140000000002</v>
      </c>
      <c r="AB94" s="214">
        <v>242.14558399999999</v>
      </c>
      <c r="AC94" s="214">
        <f t="shared" si="2"/>
        <v>271.69684950604039</v>
      </c>
      <c r="AD94" s="217"/>
      <c r="AE94" s="214">
        <v>234</v>
      </c>
      <c r="AF94" s="214">
        <v>351.93530639285547</v>
      </c>
      <c r="AG94" s="214">
        <v>249.5884149</v>
      </c>
    </row>
    <row r="95" spans="1:34" s="211" customFormat="1">
      <c r="A95" s="219">
        <v>2.1</v>
      </c>
      <c r="B95" s="220" t="s">
        <v>11</v>
      </c>
      <c r="C95" s="244">
        <v>168</v>
      </c>
      <c r="D95" s="244">
        <v>169.85439492795902</v>
      </c>
      <c r="E95" s="244">
        <v>167</v>
      </c>
      <c r="F95" s="244">
        <v>132.59700758749543</v>
      </c>
      <c r="G95" s="221">
        <v>145.03308450641524</v>
      </c>
      <c r="H95" s="221">
        <v>146.94880009055223</v>
      </c>
      <c r="I95" s="221">
        <v>137</v>
      </c>
      <c r="J95" s="222">
        <v>157.8914</v>
      </c>
      <c r="K95" s="221">
        <v>163.88619014573212</v>
      </c>
      <c r="L95" s="221">
        <v>186.38830897703548</v>
      </c>
      <c r="M95" s="221">
        <v>135.27048685495944</v>
      </c>
      <c r="N95" s="222">
        <v>212.74072265625</v>
      </c>
      <c r="O95" s="221">
        <v>199.12393879272327</v>
      </c>
      <c r="P95" s="221">
        <v>137.65001395478649</v>
      </c>
      <c r="Q95" s="221">
        <v>279.6394719956312</v>
      </c>
      <c r="R95" s="222">
        <v>133.95622253417969</v>
      </c>
      <c r="S95" s="221">
        <v>142</v>
      </c>
      <c r="T95" s="224">
        <v>104.386</v>
      </c>
      <c r="U95" s="221">
        <v>193.8653712699514</v>
      </c>
      <c r="V95" s="221">
        <v>253.40782122905028</v>
      </c>
      <c r="W95" s="221">
        <v>212.14732453092427</v>
      </c>
      <c r="X95" s="221">
        <v>127.03979797089212</v>
      </c>
      <c r="Y95" s="221">
        <v>94.77433035284065</v>
      </c>
      <c r="Z95" s="221">
        <v>261.13105509901999</v>
      </c>
      <c r="AA95" s="222">
        <v>133.10429999999999</v>
      </c>
      <c r="AB95" s="221">
        <v>123.89490000000001</v>
      </c>
      <c r="AC95" s="214">
        <f t="shared" si="2"/>
        <v>166.10503628755382</v>
      </c>
      <c r="AD95" s="225"/>
      <c r="AE95" s="221">
        <v>155</v>
      </c>
      <c r="AF95" s="221">
        <v>298.2454985666771</v>
      </c>
      <c r="AG95" s="221">
        <v>183.36439999999999</v>
      </c>
    </row>
    <row r="96" spans="1:34" s="211" customFormat="1">
      <c r="A96" s="219">
        <v>2.2000000000000002</v>
      </c>
      <c r="B96" s="220" t="s">
        <v>12</v>
      </c>
      <c r="C96" s="244">
        <v>36.000000000000007</v>
      </c>
      <c r="D96" s="244">
        <v>25.695369232707726</v>
      </c>
      <c r="E96" s="244">
        <v>31</v>
      </c>
      <c r="F96" s="244">
        <v>36.847842108515408</v>
      </c>
      <c r="G96" s="221">
        <v>29.69169137925951</v>
      </c>
      <c r="H96" s="221">
        <v>27.473366051831107</v>
      </c>
      <c r="I96" s="221">
        <v>29.000000000000004</v>
      </c>
      <c r="J96" s="222">
        <v>25.452780000000001</v>
      </c>
      <c r="K96" s="221">
        <v>35.975017349063151</v>
      </c>
      <c r="L96" s="221">
        <v>26.054279749478081</v>
      </c>
      <c r="M96" s="221">
        <v>39.857641764672572</v>
      </c>
      <c r="N96" s="222">
        <v>32.927204132080078</v>
      </c>
      <c r="O96" s="221">
        <v>36.679824433719098</v>
      </c>
      <c r="P96" s="221">
        <v>20.094892548144013</v>
      </c>
      <c r="Q96" s="221">
        <v>20.273017181247869</v>
      </c>
      <c r="R96" s="222">
        <v>37.322544097900391</v>
      </c>
      <c r="S96" s="221">
        <v>30</v>
      </c>
      <c r="T96" s="224">
        <v>22.807580000000002</v>
      </c>
      <c r="U96" s="221">
        <v>27.980569049271338</v>
      </c>
      <c r="V96" s="221">
        <v>19.106145251396647</v>
      </c>
      <c r="W96" s="221">
        <v>20.01389854065323</v>
      </c>
      <c r="X96" s="221">
        <v>35.952579425757413</v>
      </c>
      <c r="Y96" s="221">
        <v>16.430331200480222</v>
      </c>
      <c r="Z96" s="221">
        <v>13.957365760892385</v>
      </c>
      <c r="AA96" s="222">
        <v>40.020690000000002</v>
      </c>
      <c r="AB96" s="221">
        <v>28.184059999999999</v>
      </c>
      <c r="AC96" s="214">
        <f t="shared" si="2"/>
        <v>28.646103432964249</v>
      </c>
      <c r="AD96" s="225"/>
      <c r="AE96" s="221">
        <v>25</v>
      </c>
      <c r="AF96" s="221">
        <v>8.9252060760673242</v>
      </c>
      <c r="AG96" s="221">
        <v>10.733650000000001</v>
      </c>
    </row>
    <row r="97" spans="1:33" s="211" customFormat="1">
      <c r="A97" s="219">
        <v>2.2999999999999998</v>
      </c>
      <c r="B97" s="228" t="s">
        <v>13</v>
      </c>
      <c r="C97" s="244">
        <v>63.500000000000007</v>
      </c>
      <c r="D97" s="244">
        <v>46.785358602937208</v>
      </c>
      <c r="E97" s="244">
        <v>23</v>
      </c>
      <c r="F97" s="244">
        <v>43.695022500326289</v>
      </c>
      <c r="G97" s="221">
        <v>35.435034878393338</v>
      </c>
      <c r="H97" s="221">
        <v>42</v>
      </c>
      <c r="I97" s="221">
        <v>31</v>
      </c>
      <c r="J97" s="222">
        <v>35.093240000000002</v>
      </c>
      <c r="K97" s="221">
        <v>26.98126301179736</v>
      </c>
      <c r="L97" s="221">
        <v>28.05845511482255</v>
      </c>
      <c r="M97" s="221">
        <v>94.332096509744858</v>
      </c>
      <c r="N97" s="222">
        <v>33.463493347167969</v>
      </c>
      <c r="O97" s="221">
        <v>26.244686952146221</v>
      </c>
      <c r="P97" s="221">
        <v>48.227742115545631</v>
      </c>
      <c r="Q97" s="221">
        <v>53.354248505868362</v>
      </c>
      <c r="R97" s="222">
        <v>41.674427032470703</v>
      </c>
      <c r="S97" s="221">
        <v>44</v>
      </c>
      <c r="T97" s="224">
        <v>34.014569999999999</v>
      </c>
      <c r="U97" s="221">
        <v>38.972935461485079</v>
      </c>
      <c r="V97" s="221">
        <v>26.145251396648046</v>
      </c>
      <c r="W97" s="221">
        <v>30.020847810979845</v>
      </c>
      <c r="X97" s="221">
        <v>41.934569330211751</v>
      </c>
      <c r="Y97" s="221">
        <v>25.132095786790387</v>
      </c>
      <c r="Z97" s="221">
        <v>50.525861085709558</v>
      </c>
      <c r="AA97" s="222">
        <v>61.890230000000003</v>
      </c>
      <c r="AB97" s="221">
        <v>43.648400000000002</v>
      </c>
      <c r="AC97" s="214">
        <f t="shared" si="2"/>
        <v>41.120378055501746</v>
      </c>
      <c r="AD97" s="225"/>
      <c r="AE97" s="221">
        <v>33</v>
      </c>
      <c r="AF97" s="221">
        <v>37.082322597102525</v>
      </c>
      <c r="AG97" s="221">
        <v>30</v>
      </c>
    </row>
    <row r="98" spans="1:33" s="211" customFormat="1">
      <c r="A98" s="219" t="s">
        <v>0</v>
      </c>
      <c r="B98" s="228" t="s">
        <v>14</v>
      </c>
      <c r="C98" s="244"/>
      <c r="D98" s="244"/>
      <c r="E98" s="244"/>
      <c r="F98" s="244"/>
      <c r="G98" s="221"/>
      <c r="H98" s="221">
        <v>41.816500042782636</v>
      </c>
      <c r="I98" s="221"/>
      <c r="J98" s="222">
        <v>34.858809999999998</v>
      </c>
      <c r="K98" s="221"/>
      <c r="L98" s="221"/>
      <c r="M98" s="221"/>
      <c r="N98" s="222">
        <v>30.58592414855957</v>
      </c>
      <c r="O98" s="221">
        <v>22.594175971802454</v>
      </c>
      <c r="P98" s="221"/>
      <c r="Q98" s="221"/>
      <c r="R98" s="222">
        <v>38.302528381347656</v>
      </c>
      <c r="S98" s="221"/>
      <c r="T98" s="224">
        <v>34</v>
      </c>
      <c r="U98" s="221"/>
      <c r="V98" s="221"/>
      <c r="W98" s="221"/>
      <c r="X98" s="221"/>
      <c r="Y98" s="221">
        <v>21.109535585587022</v>
      </c>
      <c r="Z98" s="221"/>
      <c r="AA98" s="222">
        <v>51.768430000000002</v>
      </c>
      <c r="AB98" s="221">
        <v>40.751860000000001</v>
      </c>
      <c r="AC98" s="214">
        <f t="shared" si="2"/>
        <v>35.087529347786599</v>
      </c>
      <c r="AD98" s="225"/>
      <c r="AE98" s="221"/>
      <c r="AF98" s="221"/>
      <c r="AG98" s="221">
        <v>28.775390000000002</v>
      </c>
    </row>
    <row r="99" spans="1:33" s="211" customFormat="1">
      <c r="A99" s="219" t="s">
        <v>1</v>
      </c>
      <c r="B99" s="228" t="s">
        <v>15</v>
      </c>
      <c r="C99" s="244"/>
      <c r="D99" s="244"/>
      <c r="E99" s="244"/>
      <c r="F99" s="244"/>
      <c r="G99" s="221"/>
      <c r="H99" s="221">
        <v>0.39318679857492783</v>
      </c>
      <c r="I99" s="221"/>
      <c r="J99" s="222">
        <v>0.23443629999999999</v>
      </c>
      <c r="K99" s="221"/>
      <c r="L99" s="221"/>
      <c r="M99" s="221"/>
      <c r="N99" s="222">
        <v>2.8775708675384521</v>
      </c>
      <c r="O99" s="221">
        <v>3.8377230806024092</v>
      </c>
      <c r="P99" s="221"/>
      <c r="Q99" s="221"/>
      <c r="R99" s="222">
        <v>3.3719007968902588</v>
      </c>
      <c r="S99" s="221"/>
      <c r="T99" s="224"/>
      <c r="U99" s="221"/>
      <c r="V99" s="221"/>
      <c r="W99" s="221"/>
      <c r="X99" s="221"/>
      <c r="Y99" s="221">
        <v>4.0225602012033654</v>
      </c>
      <c r="Z99" s="221"/>
      <c r="AA99" s="222">
        <v>3.7721279999999999</v>
      </c>
      <c r="AB99" s="221">
        <v>2.8965459999999998</v>
      </c>
      <c r="AC99" s="214">
        <f t="shared" si="2"/>
        <v>2.6757565056011767</v>
      </c>
      <c r="AD99" s="225"/>
      <c r="AE99" s="221"/>
      <c r="AF99" s="221"/>
      <c r="AG99" s="221">
        <v>1.381982</v>
      </c>
    </row>
    <row r="100" spans="1:33" s="211" customFormat="1">
      <c r="A100" s="219">
        <v>2.4</v>
      </c>
      <c r="B100" s="228" t="s">
        <v>16</v>
      </c>
      <c r="C100" s="244" t="s">
        <v>633</v>
      </c>
      <c r="D100" s="244">
        <v>3.0486229089647328</v>
      </c>
      <c r="E100" s="244">
        <v>0</v>
      </c>
      <c r="F100" s="244">
        <v>11.046110632082996</v>
      </c>
      <c r="G100" s="221">
        <v>8.5649721815693898</v>
      </c>
      <c r="H100" s="221">
        <v>7.9318551323522968</v>
      </c>
      <c r="I100" s="221">
        <v>12.999999999999998</v>
      </c>
      <c r="J100" s="222">
        <v>1.3916679999999999</v>
      </c>
      <c r="K100" s="221">
        <v>8.9937543372657878</v>
      </c>
      <c r="L100" s="221" t="s">
        <v>633</v>
      </c>
      <c r="M100" s="221" t="s">
        <v>633</v>
      </c>
      <c r="N100" s="222">
        <v>8.2201089859008789</v>
      </c>
      <c r="O100" s="221">
        <v>0</v>
      </c>
      <c r="P100" s="221">
        <v>1.0047446274072007</v>
      </c>
      <c r="Q100" s="221">
        <v>9.7523127393163538</v>
      </c>
      <c r="R100" s="222"/>
      <c r="S100" s="221">
        <v>9</v>
      </c>
      <c r="T100" s="224"/>
      <c r="U100" s="221">
        <v>11.991672449687716</v>
      </c>
      <c r="V100" s="221">
        <v>10.055865921787708</v>
      </c>
      <c r="W100" s="221">
        <v>5.0034746351633075</v>
      </c>
      <c r="X100" s="221">
        <v>12.082719807012115</v>
      </c>
      <c r="Y100" s="221" t="s">
        <v>634</v>
      </c>
      <c r="Z100" s="221" t="s">
        <v>633</v>
      </c>
      <c r="AA100" s="222"/>
      <c r="AB100" s="221">
        <v>6.5267749999999998</v>
      </c>
      <c r="AC100" s="214">
        <f t="shared" si="2"/>
        <v>7.0897031865839164</v>
      </c>
      <c r="AD100" s="225"/>
      <c r="AE100" s="221">
        <v>2</v>
      </c>
      <c r="AF100" s="221">
        <v>1.2326431314389206</v>
      </c>
      <c r="AG100" s="221">
        <v>0.92404090000000005</v>
      </c>
    </row>
    <row r="101" spans="1:33" s="211" customFormat="1">
      <c r="A101" s="219">
        <v>2.5</v>
      </c>
      <c r="B101" s="228" t="s">
        <v>17</v>
      </c>
      <c r="C101" s="244">
        <v>7.5</v>
      </c>
      <c r="D101" s="244">
        <v>3.0333839094197859</v>
      </c>
      <c r="E101" s="244">
        <v>3</v>
      </c>
      <c r="F101" s="244">
        <v>3.8024582175851092</v>
      </c>
      <c r="G101" s="221">
        <v>1.6658599957815678</v>
      </c>
      <c r="H101" s="221">
        <v>0</v>
      </c>
      <c r="I101" s="221">
        <v>3</v>
      </c>
      <c r="J101" s="222">
        <v>4.7521389999999997</v>
      </c>
      <c r="K101" s="221">
        <v>5.9958362248438579</v>
      </c>
      <c r="L101" s="221">
        <v>0</v>
      </c>
      <c r="M101" s="221">
        <v>6.9684686301904595</v>
      </c>
      <c r="N101" s="222">
        <v>1.8468961715698242</v>
      </c>
      <c r="O101" s="221">
        <v>5.5608742410604668</v>
      </c>
      <c r="P101" s="221">
        <v>1.2056935528886408</v>
      </c>
      <c r="Q101" s="221">
        <v>1.0165260330609882</v>
      </c>
      <c r="R101" s="222">
        <v>21.336387634277344</v>
      </c>
      <c r="S101" s="221">
        <v>6</v>
      </c>
      <c r="T101" s="224">
        <v>3.6840380000000001</v>
      </c>
      <c r="U101" s="221">
        <v>0.99930603747397639</v>
      </c>
      <c r="V101" s="221">
        <v>2.011173184357542</v>
      </c>
      <c r="W101" s="221">
        <v>0</v>
      </c>
      <c r="X101" s="221">
        <v>8.7015968610161618</v>
      </c>
      <c r="Y101" s="221" t="s">
        <v>634</v>
      </c>
      <c r="Z101" s="221">
        <v>22.718996688055466</v>
      </c>
      <c r="AA101" s="222">
        <v>3.2802530000000001</v>
      </c>
      <c r="AB101" s="221">
        <v>7.7644919999999997</v>
      </c>
      <c r="AC101" s="214">
        <f t="shared" si="2"/>
        <v>5.0337751752632478</v>
      </c>
      <c r="AD101" s="225"/>
      <c r="AE101" s="221">
        <v>1</v>
      </c>
      <c r="AF101" s="221">
        <v>0.16641100585494642</v>
      </c>
      <c r="AG101" s="221">
        <v>1.581572</v>
      </c>
    </row>
    <row r="102" spans="1:33" s="211" customFormat="1">
      <c r="A102" s="219">
        <v>2.6</v>
      </c>
      <c r="B102" s="226" t="s">
        <v>18</v>
      </c>
      <c r="C102" s="244">
        <v>36</v>
      </c>
      <c r="D102" s="244">
        <v>20.523279387152073</v>
      </c>
      <c r="E102" s="244">
        <v>21</v>
      </c>
      <c r="F102" s="244">
        <v>25.631101466668582</v>
      </c>
      <c r="G102" s="221">
        <v>22.418077966302516</v>
      </c>
      <c r="H102" s="221">
        <v>24.858371052141933</v>
      </c>
      <c r="I102" s="221">
        <v>19</v>
      </c>
      <c r="J102" s="222">
        <v>7.2132610000000001</v>
      </c>
      <c r="K102" s="221">
        <v>26.98126301179736</v>
      </c>
      <c r="L102" s="221">
        <v>27.557411273486426</v>
      </c>
      <c r="M102" s="221">
        <v>19.677090165927844</v>
      </c>
      <c r="N102" s="222">
        <v>26.003292083740234</v>
      </c>
      <c r="O102" s="221">
        <v>23.404761874524453</v>
      </c>
      <c r="P102" s="221">
        <v>19.090147920736811</v>
      </c>
      <c r="Q102" s="221">
        <v>9.2671282729672662</v>
      </c>
      <c r="R102" s="222">
        <v>19.962656021118164</v>
      </c>
      <c r="S102" s="221">
        <v>34</v>
      </c>
      <c r="T102" s="224">
        <v>20.834710000000001</v>
      </c>
      <c r="U102" s="221">
        <v>21.984732824427478</v>
      </c>
      <c r="V102" s="221">
        <v>17.430167597765362</v>
      </c>
      <c r="W102" s="221">
        <v>19.013203613620568</v>
      </c>
      <c r="X102" s="221">
        <v>32.374469482907784</v>
      </c>
      <c r="Y102" s="221">
        <v>16.618126032549299</v>
      </c>
      <c r="Z102" s="221">
        <v>28.321196048875247</v>
      </c>
      <c r="AA102" s="222">
        <v>19.48592</v>
      </c>
      <c r="AB102" s="221">
        <v>29.671099999999999</v>
      </c>
      <c r="AC102" s="214">
        <f t="shared" si="2"/>
        <v>22.627748734488822</v>
      </c>
      <c r="AD102" s="225"/>
      <c r="AE102" s="221">
        <v>18</v>
      </c>
      <c r="AF102" s="221">
        <v>6.283225015714768</v>
      </c>
      <c r="AG102" s="221">
        <v>10.22983</v>
      </c>
    </row>
    <row r="103" spans="1:33" s="211" customFormat="1">
      <c r="A103" s="219">
        <v>2.7</v>
      </c>
      <c r="B103" s="226" t="s">
        <v>19</v>
      </c>
      <c r="C103" s="244"/>
      <c r="D103" s="244"/>
      <c r="E103" s="244"/>
      <c r="F103" s="244"/>
      <c r="G103" s="221"/>
      <c r="H103" s="221"/>
      <c r="I103" s="221"/>
      <c r="J103" s="222">
        <v>0.72709639999999998</v>
      </c>
      <c r="K103" s="221"/>
      <c r="L103" s="221"/>
      <c r="M103" s="221"/>
      <c r="N103" s="222">
        <v>0</v>
      </c>
      <c r="O103" s="221">
        <v>8.2463305897638861</v>
      </c>
      <c r="P103" s="221"/>
      <c r="Q103" s="221"/>
      <c r="R103" s="222"/>
      <c r="S103" s="221"/>
      <c r="T103" s="224">
        <v>25.700839999999999</v>
      </c>
      <c r="U103" s="221"/>
      <c r="V103" s="221"/>
      <c r="W103" s="221"/>
      <c r="X103" s="221"/>
      <c r="Y103" s="221">
        <v>5.5479650172268373</v>
      </c>
      <c r="Z103" s="221"/>
      <c r="AA103" s="222"/>
      <c r="AB103" s="221">
        <v>2.455857</v>
      </c>
      <c r="AC103" s="214">
        <f t="shared" si="2"/>
        <v>7.1130148344984541</v>
      </c>
      <c r="AD103" s="225"/>
      <c r="AE103" s="221"/>
      <c r="AF103" s="221"/>
      <c r="AG103" s="221">
        <v>12.59755</v>
      </c>
    </row>
    <row r="104" spans="1:33" s="218" customFormat="1">
      <c r="A104" s="212">
        <v>3</v>
      </c>
      <c r="B104" s="213" t="s">
        <v>20</v>
      </c>
      <c r="C104" s="266">
        <v>666</v>
      </c>
      <c r="D104" s="266">
        <v>652.0738105283516</v>
      </c>
      <c r="E104" s="266">
        <v>695</v>
      </c>
      <c r="F104" s="266">
        <v>617.49430533439624</v>
      </c>
      <c r="G104" s="214">
        <v>673.37854405155133</v>
      </c>
      <c r="H104" s="214">
        <f>SUM(H105:H107)</f>
        <v>663.34558812438661</v>
      </c>
      <c r="I104" s="214">
        <v>651</v>
      </c>
      <c r="J104" s="227">
        <v>755.06299999999999</v>
      </c>
      <c r="K104" s="214">
        <v>655.54476058292846</v>
      </c>
      <c r="L104" s="214">
        <v>683.42379958246352</v>
      </c>
      <c r="M104" s="214">
        <v>628.99496244688203</v>
      </c>
      <c r="N104" s="215">
        <v>669.860595703125</v>
      </c>
      <c r="O104" s="267">
        <v>655.54428977990005</v>
      </c>
      <c r="P104" s="214">
        <v>654.08875244208764</v>
      </c>
      <c r="Q104" s="214">
        <v>619.9132284015966</v>
      </c>
      <c r="R104" s="215">
        <v>656.68829345703125</v>
      </c>
      <c r="S104" s="214">
        <v>656</v>
      </c>
      <c r="T104" s="216">
        <v>639.67236000000003</v>
      </c>
      <c r="U104" s="214">
        <v>657.54337265787649</v>
      </c>
      <c r="V104" s="214">
        <v>673.74301675977654</v>
      </c>
      <c r="W104" s="214">
        <v>630.43780403057679</v>
      </c>
      <c r="X104" s="214">
        <v>639.33885978833769</v>
      </c>
      <c r="Y104" s="214">
        <v>616.84265567503201</v>
      </c>
      <c r="Z104" s="214">
        <v>670.04617122561149</v>
      </c>
      <c r="AA104" s="227">
        <v>598.31489999999997</v>
      </c>
      <c r="AB104" s="214">
        <v>660.37852999999996</v>
      </c>
      <c r="AC104" s="214">
        <f t="shared" si="2"/>
        <v>655.37429232968884</v>
      </c>
      <c r="AD104" s="217"/>
      <c r="AE104" s="214">
        <v>692</v>
      </c>
      <c r="AF104" s="214">
        <v>669.86036688275237</v>
      </c>
      <c r="AG104" s="214">
        <v>694.82945999999993</v>
      </c>
    </row>
    <row r="105" spans="1:33" s="211" customFormat="1">
      <c r="A105" s="219">
        <v>3.1</v>
      </c>
      <c r="B105" s="220" t="s">
        <v>21</v>
      </c>
      <c r="C105" s="244">
        <v>514</v>
      </c>
      <c r="D105" s="244">
        <v>513.25228467371653</v>
      </c>
      <c r="E105" s="244">
        <v>513</v>
      </c>
      <c r="F105" s="244">
        <v>506.58762898806981</v>
      </c>
      <c r="G105" s="221">
        <v>496.52949144005203</v>
      </c>
      <c r="H105" s="221">
        <v>527.83766378534449</v>
      </c>
      <c r="I105" s="221">
        <v>514</v>
      </c>
      <c r="J105" s="222">
        <v>512.7944</v>
      </c>
      <c r="K105" s="221">
        <v>496.65510062456627</v>
      </c>
      <c r="L105" s="221" t="s">
        <v>633</v>
      </c>
      <c r="M105" s="221">
        <v>505.60320426351905</v>
      </c>
      <c r="N105" s="222">
        <v>499.48751831054688</v>
      </c>
      <c r="O105" s="221">
        <v>456.00668473093094</v>
      </c>
      <c r="P105" s="221">
        <v>462.18252860731229</v>
      </c>
      <c r="Q105" s="221">
        <v>488.04115293914566</v>
      </c>
      <c r="R105" s="222">
        <v>515.81854248046875</v>
      </c>
      <c r="S105" s="221">
        <v>529</v>
      </c>
      <c r="T105" s="224">
        <v>490.31760000000003</v>
      </c>
      <c r="U105" s="221">
        <v>510.6453851492019</v>
      </c>
      <c r="V105" s="221">
        <v>507.82122905027938</v>
      </c>
      <c r="W105" s="221">
        <v>504.35024322446139</v>
      </c>
      <c r="X105" s="221">
        <v>514.47439178270065</v>
      </c>
      <c r="Y105" s="221">
        <v>543.06445839076559</v>
      </c>
      <c r="Z105" s="221">
        <v>511.94177182282215</v>
      </c>
      <c r="AA105" s="222">
        <v>491.43950000000001</v>
      </c>
      <c r="AB105" s="221">
        <v>532.08690000000001</v>
      </c>
      <c r="AC105" s="214">
        <f t="shared" si="2"/>
        <v>506.27750721055617</v>
      </c>
      <c r="AD105" s="225"/>
      <c r="AE105" s="221">
        <v>544</v>
      </c>
      <c r="AF105" s="221">
        <v>520.91666886575854</v>
      </c>
      <c r="AG105" s="221">
        <v>556.59889999999996</v>
      </c>
    </row>
    <row r="106" spans="1:33" s="211" customFormat="1">
      <c r="A106" s="219">
        <v>3.2</v>
      </c>
      <c r="B106" s="226" t="s">
        <v>22</v>
      </c>
      <c r="C106" s="244">
        <v>91</v>
      </c>
      <c r="D106" s="244">
        <v>81.003407581148238</v>
      </c>
      <c r="E106" s="244">
        <v>107</v>
      </c>
      <c r="F106" s="244">
        <v>58.286333335273511</v>
      </c>
      <c r="G106" s="221">
        <v>120.26470620876209</v>
      </c>
      <c r="H106" s="221">
        <v>76.847403021474804</v>
      </c>
      <c r="I106" s="221">
        <v>81</v>
      </c>
      <c r="J106" s="222">
        <v>130.35740000000001</v>
      </c>
      <c r="K106" s="221">
        <v>100.92990978487161</v>
      </c>
      <c r="L106" s="221" t="s">
        <v>633</v>
      </c>
      <c r="M106" s="221">
        <v>75.186484919727292</v>
      </c>
      <c r="N106" s="222">
        <v>112.37781524658203</v>
      </c>
      <c r="O106" s="221">
        <v>117.42672780468759</v>
      </c>
      <c r="P106" s="221">
        <v>103.48869662294166</v>
      </c>
      <c r="Q106" s="221">
        <v>70.194108085435886</v>
      </c>
      <c r="R106" s="222">
        <v>70.037017822265625</v>
      </c>
      <c r="S106" s="221">
        <v>80</v>
      </c>
      <c r="T106" s="224">
        <v>80.200810000000004</v>
      </c>
      <c r="U106" s="221">
        <v>90.936849410131842</v>
      </c>
      <c r="V106" s="221">
        <v>107.59776536312849</v>
      </c>
      <c r="W106" s="221">
        <v>83.057678943710911</v>
      </c>
      <c r="X106" s="221">
        <v>61.346589020158646</v>
      </c>
      <c r="Y106" s="221">
        <v>73.530519396344403</v>
      </c>
      <c r="Z106" s="221" t="s">
        <v>633</v>
      </c>
      <c r="AA106" s="222">
        <v>59.203009999999999</v>
      </c>
      <c r="AB106" s="221">
        <v>60.829090000000001</v>
      </c>
      <c r="AC106" s="214">
        <f t="shared" si="2"/>
        <v>87.170930106943516</v>
      </c>
      <c r="AD106" s="225"/>
      <c r="AE106" s="221">
        <v>96</v>
      </c>
      <c r="AF106" s="221">
        <v>79.950084074333091</v>
      </c>
      <c r="AG106" s="221">
        <v>68.920749999999998</v>
      </c>
    </row>
    <row r="107" spans="1:33" s="211" customFormat="1" ht="22.5">
      <c r="A107" s="219">
        <v>3.3</v>
      </c>
      <c r="B107" s="226" t="s">
        <v>23</v>
      </c>
      <c r="C107" s="244">
        <v>61</v>
      </c>
      <c r="D107" s="244">
        <v>57.818118273486746</v>
      </c>
      <c r="E107" s="244">
        <v>75</v>
      </c>
      <c r="F107" s="244">
        <v>52.620343011052952</v>
      </c>
      <c r="G107" s="221">
        <v>56.584346402737218</v>
      </c>
      <c r="H107" s="221">
        <v>58.660521317567301</v>
      </c>
      <c r="I107" s="221">
        <v>56</v>
      </c>
      <c r="J107" s="222">
        <v>111.91119999999999</v>
      </c>
      <c r="K107" s="221">
        <v>57.959750173490633</v>
      </c>
      <c r="L107" s="221" t="s">
        <v>633</v>
      </c>
      <c r="M107" s="221">
        <v>48.205273263635732</v>
      </c>
      <c r="N107" s="222">
        <v>57.995273590087891</v>
      </c>
      <c r="O107" s="221">
        <v>82.110877244281468</v>
      </c>
      <c r="P107" s="221">
        <v>88.417527211833658</v>
      </c>
      <c r="Q107" s="221">
        <v>61.677967377014916</v>
      </c>
      <c r="R107" s="222">
        <v>70.832717895507813</v>
      </c>
      <c r="S107" s="221">
        <v>47</v>
      </c>
      <c r="T107" s="224">
        <v>69.153949999999995</v>
      </c>
      <c r="U107" s="221">
        <v>55.961138098542676</v>
      </c>
      <c r="V107" s="221">
        <v>58.324022346368714</v>
      </c>
      <c r="W107" s="221">
        <v>43.029881862404444</v>
      </c>
      <c r="X107" s="221">
        <v>63.517878985478326</v>
      </c>
      <c r="Y107" s="221">
        <v>0.24767788792182116</v>
      </c>
      <c r="Z107" s="221">
        <v>158.10439940278931</v>
      </c>
      <c r="AA107" s="222">
        <v>47.672359999999998</v>
      </c>
      <c r="AB107" s="221">
        <v>67.462540000000004</v>
      </c>
      <c r="AC107" s="214">
        <f t="shared" si="2"/>
        <v>64.290710573768067</v>
      </c>
      <c r="AD107" s="225"/>
      <c r="AE107" s="221">
        <v>51.999999999999993</v>
      </c>
      <c r="AF107" s="221">
        <v>68.993613942660716</v>
      </c>
      <c r="AG107" s="221">
        <v>69.309809999999999</v>
      </c>
    </row>
    <row r="108" spans="1:33" s="218" customFormat="1">
      <c r="A108" s="212">
        <v>4</v>
      </c>
      <c r="B108" s="213" t="s">
        <v>24</v>
      </c>
      <c r="C108" s="266">
        <v>269</v>
      </c>
      <c r="D108" s="266">
        <v>262.40588016426886</v>
      </c>
      <c r="E108" s="266">
        <v>307</v>
      </c>
      <c r="F108" s="266">
        <v>293.78023681075797</v>
      </c>
      <c r="G108" s="214">
        <v>319.61254445197494</v>
      </c>
      <c r="H108" s="214">
        <f>SUM(H109:H113)</f>
        <v>277.80949435540822</v>
      </c>
      <c r="I108" s="214">
        <v>336</v>
      </c>
      <c r="J108" s="227">
        <v>270.03230000000002</v>
      </c>
      <c r="K108" s="214">
        <v>325.77376821651632</v>
      </c>
      <c r="L108" s="214">
        <v>254.5302713987474</v>
      </c>
      <c r="M108" s="214">
        <v>289.72332815738912</v>
      </c>
      <c r="N108" s="215">
        <v>248.2462158203125</v>
      </c>
      <c r="O108" s="267">
        <v>244.33403633408858</v>
      </c>
      <c r="P108" s="214">
        <v>268.26681551772259</v>
      </c>
      <c r="Q108" s="214">
        <v>206.27430428558</v>
      </c>
      <c r="R108" s="215">
        <v>290.29965209960938</v>
      </c>
      <c r="S108" s="214">
        <v>295</v>
      </c>
      <c r="T108" s="216">
        <v>355.43335000000002</v>
      </c>
      <c r="U108" s="214">
        <v>272.81054823039557</v>
      </c>
      <c r="V108" s="214">
        <v>199.77653631284915</v>
      </c>
      <c r="W108" s="214">
        <v>283.19666435024322</v>
      </c>
      <c r="X108" s="214">
        <v>273.14545163726024</v>
      </c>
      <c r="Y108" s="214">
        <v>272.37508324809056</v>
      </c>
      <c r="Z108" s="214">
        <v>246.90647391712281</v>
      </c>
      <c r="AA108" s="227">
        <v>339.37990000000002</v>
      </c>
      <c r="AB108" s="214">
        <v>270.687342</v>
      </c>
      <c r="AC108" s="214">
        <f t="shared" si="2"/>
        <v>279.68462297339761</v>
      </c>
      <c r="AD108" s="217"/>
      <c r="AE108" s="214">
        <v>211</v>
      </c>
      <c r="AF108" s="214">
        <v>220.94849366325897</v>
      </c>
      <c r="AG108" s="214">
        <v>281.84986400000003</v>
      </c>
    </row>
    <row r="109" spans="1:33" s="211" customFormat="1">
      <c r="A109" s="219">
        <v>4.0999999999999996</v>
      </c>
      <c r="B109" s="228" t="s">
        <v>25</v>
      </c>
      <c r="C109" s="244">
        <v>16</v>
      </c>
      <c r="D109" s="244">
        <v>26.905839196561747</v>
      </c>
      <c r="E109" s="244">
        <v>18</v>
      </c>
      <c r="F109" s="244">
        <v>20.881661194895056</v>
      </c>
      <c r="G109" s="221">
        <v>19.935430509102254</v>
      </c>
      <c r="H109" s="221">
        <v>22.720845329953427</v>
      </c>
      <c r="I109" s="221">
        <v>30</v>
      </c>
      <c r="J109" s="222">
        <v>23.972619999999999</v>
      </c>
      <c r="K109" s="221">
        <v>26.98126301179736</v>
      </c>
      <c r="L109" s="221">
        <v>15.031315240083508</v>
      </c>
      <c r="M109" s="221">
        <v>17.369985860758806</v>
      </c>
      <c r="N109" s="222">
        <v>25.183128356933594</v>
      </c>
      <c r="O109" s="221">
        <v>13.727720921769281</v>
      </c>
      <c r="P109" s="221">
        <v>23.109126430365613</v>
      </c>
      <c r="Q109" s="221">
        <v>7.7599812531396131</v>
      </c>
      <c r="R109" s="222">
        <v>19.619258880615234</v>
      </c>
      <c r="S109" s="221">
        <v>15</v>
      </c>
      <c r="T109" s="224">
        <v>23.833490000000001</v>
      </c>
      <c r="U109" s="221">
        <v>16.988202637057601</v>
      </c>
      <c r="V109" s="221">
        <v>6.033519553072626</v>
      </c>
      <c r="W109" s="221">
        <v>28.019457956914525</v>
      </c>
      <c r="X109" s="221">
        <v>12.354599802669588</v>
      </c>
      <c r="Y109" s="221">
        <v>16.49775817528716</v>
      </c>
      <c r="Z109" s="221">
        <v>3.5985342748130722</v>
      </c>
      <c r="AA109" s="222">
        <v>18.891839999999998</v>
      </c>
      <c r="AB109" s="221">
        <v>13.446870000000001</v>
      </c>
      <c r="AC109" s="214">
        <f t="shared" si="2"/>
        <v>18.533171099453462</v>
      </c>
      <c r="AD109" s="225"/>
      <c r="AE109" s="221">
        <v>22</v>
      </c>
      <c r="AF109" s="221">
        <v>1.382403540189286</v>
      </c>
      <c r="AG109" s="221">
        <v>1.6328819999999999</v>
      </c>
    </row>
    <row r="110" spans="1:33" s="211" customFormat="1">
      <c r="A110" s="219">
        <v>4.2</v>
      </c>
      <c r="B110" s="226" t="s">
        <v>26</v>
      </c>
      <c r="C110" s="244">
        <v>6</v>
      </c>
      <c r="D110" s="244">
        <v>9.4539377176949166</v>
      </c>
      <c r="E110" s="244">
        <v>12</v>
      </c>
      <c r="F110" s="244">
        <v>9.2711705305169794</v>
      </c>
      <c r="G110" s="221">
        <v>7.8288943923415024</v>
      </c>
      <c r="H110" s="221">
        <v>8.2835845715449512</v>
      </c>
      <c r="I110" s="221">
        <v>6</v>
      </c>
      <c r="J110" s="222">
        <v>4.6451560000000001</v>
      </c>
      <c r="K110" s="221">
        <v>13.990284524635669</v>
      </c>
      <c r="L110" s="221">
        <v>3.006263048016701</v>
      </c>
      <c r="M110" s="221">
        <v>34.029764572671624</v>
      </c>
      <c r="N110" s="222">
        <v>5.7678179740905762</v>
      </c>
      <c r="O110" s="221">
        <v>22.087028640127169</v>
      </c>
      <c r="P110" s="221">
        <v>3.0142338822216019</v>
      </c>
      <c r="Q110" s="221">
        <v>3.2101001422113131</v>
      </c>
      <c r="R110" s="222">
        <v>23.470621109008789</v>
      </c>
      <c r="S110" s="221">
        <v>7</v>
      </c>
      <c r="T110" s="224">
        <v>11.519130000000001</v>
      </c>
      <c r="U110" s="221">
        <v>2.997918112421929</v>
      </c>
      <c r="V110" s="221">
        <v>9.050279329608939</v>
      </c>
      <c r="W110" s="221">
        <v>4.002779708130646</v>
      </c>
      <c r="X110" s="221">
        <v>7.2500958841998582</v>
      </c>
      <c r="Y110" s="221">
        <v>4.5379623174546602</v>
      </c>
      <c r="Z110" s="221">
        <v>2.259292667417812</v>
      </c>
      <c r="AA110" s="222">
        <v>19.92587</v>
      </c>
      <c r="AB110" s="221">
        <v>7.5081319999999998</v>
      </c>
      <c r="AC110" s="214">
        <f t="shared" si="2"/>
        <v>9.5427045047813692</v>
      </c>
      <c r="AD110" s="225"/>
      <c r="AE110" s="221">
        <v>2</v>
      </c>
      <c r="AF110" s="221">
        <v>3.3635429294838408</v>
      </c>
      <c r="AG110" s="221">
        <v>4.5872419999999998</v>
      </c>
    </row>
    <row r="111" spans="1:33" s="211" customFormat="1">
      <c r="A111" s="219">
        <v>4.3</v>
      </c>
      <c r="B111" s="220" t="s">
        <v>27</v>
      </c>
      <c r="C111" s="244">
        <v>10</v>
      </c>
      <c r="D111" s="244">
        <v>70.576597892504367</v>
      </c>
      <c r="E111" s="244">
        <v>62</v>
      </c>
      <c r="F111" s="244">
        <v>71.625184098552197</v>
      </c>
      <c r="G111" s="221">
        <v>87.451167879874333</v>
      </c>
      <c r="H111" s="221">
        <v>39.715519617481029</v>
      </c>
      <c r="I111" s="221">
        <v>55.000000000000007</v>
      </c>
      <c r="J111" s="222">
        <v>57.936570000000003</v>
      </c>
      <c r="K111" s="221">
        <v>71.950034698126302</v>
      </c>
      <c r="L111" s="221">
        <v>44.091858037578291</v>
      </c>
      <c r="M111" s="221">
        <v>55.558550468499675</v>
      </c>
      <c r="N111" s="222">
        <v>60.921855926513672</v>
      </c>
      <c r="O111" s="221">
        <v>12.489721545826612</v>
      </c>
      <c r="P111" s="221">
        <v>48.227742115545631</v>
      </c>
      <c r="Q111" s="221">
        <v>87.757085079210455</v>
      </c>
      <c r="R111" s="222">
        <v>95.684547424316406</v>
      </c>
      <c r="S111" s="221">
        <v>77</v>
      </c>
      <c r="T111" s="224">
        <v>68.218029999999999</v>
      </c>
      <c r="U111" s="221">
        <v>53.96252602359472</v>
      </c>
      <c r="V111" s="221">
        <v>35.195530726256983</v>
      </c>
      <c r="W111" s="221">
        <v>61.042390548992351</v>
      </c>
      <c r="X111" s="221">
        <v>53.03465915291865</v>
      </c>
      <c r="Y111" s="221">
        <v>31.547925350537817</v>
      </c>
      <c r="Z111" s="221">
        <v>76.701106460444549</v>
      </c>
      <c r="AA111" s="222">
        <v>87.268240000000006</v>
      </c>
      <c r="AB111" s="221">
        <v>48.216059999999999</v>
      </c>
      <c r="AC111" s="214">
        <f t="shared" si="2"/>
        <v>58.583573194106705</v>
      </c>
      <c r="AD111" s="225"/>
      <c r="AE111" s="221">
        <v>24</v>
      </c>
      <c r="AF111" s="221">
        <v>63.786493900199432</v>
      </c>
      <c r="AG111" s="221">
        <v>74.082300000000004</v>
      </c>
    </row>
    <row r="112" spans="1:33" s="211" customFormat="1">
      <c r="A112" s="219">
        <v>4.4000000000000004</v>
      </c>
      <c r="B112" s="220" t="s">
        <v>28</v>
      </c>
      <c r="C112" s="244">
        <v>122.99999999999999</v>
      </c>
      <c r="D112" s="244">
        <v>100.50089699893155</v>
      </c>
      <c r="E112" s="244">
        <v>124</v>
      </c>
      <c r="F112" s="244">
        <v>99.47766569233309</v>
      </c>
      <c r="G112" s="221">
        <v>114.7537879426215</v>
      </c>
      <c r="H112" s="221">
        <v>107.01054392338077</v>
      </c>
      <c r="I112" s="221">
        <v>111</v>
      </c>
      <c r="J112" s="222">
        <v>102.745</v>
      </c>
      <c r="K112" s="221">
        <v>99.93060374739764</v>
      </c>
      <c r="L112" s="221">
        <v>158.32985386221296</v>
      </c>
      <c r="M112" s="221">
        <v>76.163654927967329</v>
      </c>
      <c r="N112" s="222">
        <v>90.643692016601563</v>
      </c>
      <c r="O112" s="221">
        <v>139.92467325766552</v>
      </c>
      <c r="P112" s="221">
        <v>119.56461066145688</v>
      </c>
      <c r="Q112" s="221">
        <v>71.323856814334178</v>
      </c>
      <c r="R112" s="222">
        <v>83.571273803710938</v>
      </c>
      <c r="S112" s="221">
        <v>118</v>
      </c>
      <c r="T112" s="224">
        <v>107.5598</v>
      </c>
      <c r="U112" s="221">
        <v>123.91394864677306</v>
      </c>
      <c r="V112" s="221">
        <v>103.07262569832402</v>
      </c>
      <c r="W112" s="221">
        <v>106.07366226546213</v>
      </c>
      <c r="X112" s="221">
        <v>139.14649777752123</v>
      </c>
      <c r="Y112" s="221">
        <v>88.694176812515394</v>
      </c>
      <c r="Z112" s="221">
        <v>117.15099796499152</v>
      </c>
      <c r="AA112" s="222">
        <v>126.1378</v>
      </c>
      <c r="AB112" s="221">
        <v>138.3092</v>
      </c>
      <c r="AC112" s="214">
        <f t="shared" si="2"/>
        <v>111.15380087746929</v>
      </c>
      <c r="AD112" s="225"/>
      <c r="AE112" s="221">
        <v>122</v>
      </c>
      <c r="AF112" s="221">
        <v>54.408020280092366</v>
      </c>
      <c r="AG112" s="221">
        <v>125.4392</v>
      </c>
    </row>
    <row r="113" spans="1:33" s="211" customFormat="1">
      <c r="A113" s="219">
        <v>4.5</v>
      </c>
      <c r="B113" s="220" t="s">
        <v>29</v>
      </c>
      <c r="C113" s="244">
        <v>114</v>
      </c>
      <c r="D113" s="244">
        <v>54.968608358576283</v>
      </c>
      <c r="E113" s="244">
        <v>91</v>
      </c>
      <c r="F113" s="244">
        <v>92.524555294460669</v>
      </c>
      <c r="G113" s="221">
        <v>89.643263728035336</v>
      </c>
      <c r="H113" s="221">
        <v>100.07900091304808</v>
      </c>
      <c r="I113" s="221">
        <v>134</v>
      </c>
      <c r="J113" s="222">
        <v>80.732889999999998</v>
      </c>
      <c r="K113" s="221">
        <v>112.92158223455932</v>
      </c>
      <c r="L113" s="221">
        <v>34.070981210855948</v>
      </c>
      <c r="M113" s="221">
        <v>106.60137232749172</v>
      </c>
      <c r="N113" s="222">
        <v>65.729728698730469</v>
      </c>
      <c r="O113" s="221">
        <v>56.104891968700002</v>
      </c>
      <c r="P113" s="221">
        <v>74.351102428132847</v>
      </c>
      <c r="Q113" s="221">
        <v>36.223280996684387</v>
      </c>
      <c r="R113" s="222">
        <v>67.953948974609375</v>
      </c>
      <c r="S113" s="221">
        <v>79</v>
      </c>
      <c r="T113" s="224">
        <v>144.30289999999999</v>
      </c>
      <c r="U113" s="221">
        <v>74.94795281054823</v>
      </c>
      <c r="V113" s="221">
        <v>46.424581005586589</v>
      </c>
      <c r="W113" s="221">
        <v>84.05837387074358</v>
      </c>
      <c r="X113" s="221">
        <v>61.359599019950856</v>
      </c>
      <c r="Y113" s="221">
        <v>131.09726059229553</v>
      </c>
      <c r="Z113" s="221">
        <v>47.196542549455849</v>
      </c>
      <c r="AA113" s="222">
        <v>87.156130000000005</v>
      </c>
      <c r="AB113" s="221">
        <v>63.207079999999998</v>
      </c>
      <c r="AC113" s="214">
        <f t="shared" si="2"/>
        <v>81.909831807017881</v>
      </c>
      <c r="AD113" s="225"/>
      <c r="AE113" s="221">
        <v>41</v>
      </c>
      <c r="AF113" s="221">
        <v>98.008033013294067</v>
      </c>
      <c r="AG113" s="221">
        <v>76.108239999999995</v>
      </c>
    </row>
    <row r="114" spans="1:33" s="218" customFormat="1">
      <c r="A114" s="212">
        <v>5</v>
      </c>
      <c r="B114" s="213" t="s">
        <v>30</v>
      </c>
      <c r="C114" s="266">
        <v>22</v>
      </c>
      <c r="D114" s="266">
        <v>7.8248937663399776</v>
      </c>
      <c r="E114" s="266">
        <v>4</v>
      </c>
      <c r="F114" s="266">
        <v>8.1101500640808073</v>
      </c>
      <c r="G114" s="214">
        <v>9.6142049437790345</v>
      </c>
      <c r="H114" s="214">
        <f>SUM(H115:H116)</f>
        <v>4.4668403200515483</v>
      </c>
      <c r="I114" s="214">
        <v>12</v>
      </c>
      <c r="J114" s="227">
        <v>9.9118189999999995</v>
      </c>
      <c r="K114" s="214">
        <v>8.9937543372657878</v>
      </c>
      <c r="L114" s="214">
        <v>2.0041753653444676</v>
      </c>
      <c r="M114" s="214">
        <v>28.055536665150854</v>
      </c>
      <c r="N114" s="215">
        <v>9.1934022903442383</v>
      </c>
      <c r="O114" s="267">
        <v>34.474270932140641</v>
      </c>
      <c r="P114" s="214">
        <v>17.08065866592241</v>
      </c>
      <c r="Q114" s="214">
        <v>7.2968625020034628</v>
      </c>
      <c r="R114" s="215">
        <v>33.307933807373047</v>
      </c>
      <c r="S114" s="214">
        <v>19</v>
      </c>
      <c r="T114" s="216">
        <v>5.0495310999999994</v>
      </c>
      <c r="U114" s="214">
        <v>16.988202637057601</v>
      </c>
      <c r="V114" s="214">
        <v>7.039106145251397</v>
      </c>
      <c r="W114" s="214">
        <v>6.004169562195969</v>
      </c>
      <c r="X114" s="214">
        <v>23.611639622869649</v>
      </c>
      <c r="Y114" s="214">
        <v>75.55034052333184</v>
      </c>
      <c r="Z114" s="214">
        <v>22.718996688055466</v>
      </c>
      <c r="AA114" s="227">
        <v>47.913620000000002</v>
      </c>
      <c r="AB114" s="214">
        <v>24.885370000000002</v>
      </c>
      <c r="AC114" s="214">
        <f t="shared" si="2"/>
        <v>17.965210728406085</v>
      </c>
      <c r="AD114" s="217"/>
      <c r="AE114" s="214">
        <v>12</v>
      </c>
      <c r="AF114" s="214">
        <v>12.552157820664268</v>
      </c>
      <c r="AG114" s="214">
        <v>18.698800799999997</v>
      </c>
    </row>
    <row r="115" spans="1:33" s="211" customFormat="1">
      <c r="A115" s="219">
        <v>5.0999999999999996</v>
      </c>
      <c r="B115" s="226" t="s">
        <v>31</v>
      </c>
      <c r="C115" s="244">
        <v>15</v>
      </c>
      <c r="D115" s="244">
        <v>2.6701449202665062</v>
      </c>
      <c r="E115" s="244">
        <v>2</v>
      </c>
      <c r="F115" s="244">
        <v>7.6893824400035511</v>
      </c>
      <c r="G115" s="221">
        <v>5.1719129595480311</v>
      </c>
      <c r="H115" s="221">
        <v>1.6181599682022052</v>
      </c>
      <c r="I115" s="221">
        <v>2</v>
      </c>
      <c r="J115" s="222">
        <v>2.9192140000000002</v>
      </c>
      <c r="K115" s="221">
        <v>3.9972241498959056</v>
      </c>
      <c r="L115" s="221">
        <v>2.0041753653444676</v>
      </c>
      <c r="M115" s="221">
        <v>6.4274336256281588</v>
      </c>
      <c r="N115" s="222">
        <v>5.0194072723388672</v>
      </c>
      <c r="O115" s="221">
        <v>2.3832675246544208</v>
      </c>
      <c r="P115" s="221">
        <v>15.071169411108009</v>
      </c>
      <c r="Q115" s="221">
        <v>7.2968625020034628</v>
      </c>
      <c r="R115" s="222">
        <v>6.206244945526123</v>
      </c>
      <c r="S115" s="221">
        <v>10</v>
      </c>
      <c r="T115" s="224">
        <v>0.92513109999999998</v>
      </c>
      <c r="U115" s="221">
        <v>11.991672449687716</v>
      </c>
      <c r="V115" s="221">
        <v>6.033519553072626</v>
      </c>
      <c r="W115" s="221">
        <v>4.002779708130646</v>
      </c>
      <c r="X115" s="221">
        <v>10.230879836590116</v>
      </c>
      <c r="Y115" s="221" t="s">
        <v>634</v>
      </c>
      <c r="Z115" s="221">
        <v>22.718996688055466</v>
      </c>
      <c r="AA115" s="222">
        <v>2.9585490000000001</v>
      </c>
      <c r="AB115" s="221">
        <v>10.94098</v>
      </c>
      <c r="AC115" s="214">
        <f t="shared" si="2"/>
        <v>6.6910842968022504</v>
      </c>
      <c r="AD115" s="225"/>
      <c r="AE115" s="221" t="s">
        <v>633</v>
      </c>
      <c r="AF115" s="221">
        <v>12.552157820664268</v>
      </c>
      <c r="AG115" s="221">
        <v>18.697299999999998</v>
      </c>
    </row>
    <row r="116" spans="1:33" s="211" customFormat="1">
      <c r="A116" s="230">
        <v>5.2</v>
      </c>
      <c r="B116" s="231" t="s">
        <v>32</v>
      </c>
      <c r="C116" s="268">
        <v>7.0000000000000018</v>
      </c>
      <c r="D116" s="268">
        <v>5.1547488460734723</v>
      </c>
      <c r="E116" s="268">
        <v>2</v>
      </c>
      <c r="F116" s="268">
        <v>0.42076762407725848</v>
      </c>
      <c r="G116" s="207">
        <v>4.4422919842310016</v>
      </c>
      <c r="H116" s="207">
        <v>2.8486803518493433</v>
      </c>
      <c r="I116" s="207">
        <v>9</v>
      </c>
      <c r="J116" s="222">
        <v>6.9926050000000002</v>
      </c>
      <c r="K116" s="196">
        <v>4.9965301873698822</v>
      </c>
      <c r="L116" s="221" t="s">
        <v>633</v>
      </c>
      <c r="M116" s="196">
        <v>21.628103039522692</v>
      </c>
      <c r="N116" s="222">
        <v>4.1739950180053711</v>
      </c>
      <c r="O116" s="221">
        <v>32.09100340748622</v>
      </c>
      <c r="P116" s="207">
        <v>2.0094892548144014</v>
      </c>
      <c r="Q116" s="207">
        <v>0</v>
      </c>
      <c r="R116" s="222">
        <v>27.101690292358398</v>
      </c>
      <c r="S116" s="207">
        <v>9</v>
      </c>
      <c r="T116" s="233">
        <v>4.1243999999999996</v>
      </c>
      <c r="U116" s="207">
        <v>4.9965301873698822</v>
      </c>
      <c r="V116" s="207">
        <v>1.005586592178771</v>
      </c>
      <c r="W116" s="207">
        <v>2.001389854065323</v>
      </c>
      <c r="X116" s="207">
        <v>13.380759786279535</v>
      </c>
      <c r="Y116" s="207" t="s">
        <v>634</v>
      </c>
      <c r="Z116" s="207" t="s">
        <v>633</v>
      </c>
      <c r="AA116" s="269">
        <v>44.955069999999999</v>
      </c>
      <c r="AB116" s="207">
        <v>13.94439</v>
      </c>
      <c r="AC116" s="234">
        <f t="shared" si="2"/>
        <v>9.7073057141600678</v>
      </c>
      <c r="AD116" s="210"/>
      <c r="AE116" s="207">
        <v>12</v>
      </c>
      <c r="AF116" s="196">
        <v>0</v>
      </c>
      <c r="AG116" s="207">
        <v>1.5008000000000001E-3</v>
      </c>
    </row>
    <row r="117" spans="1:33" s="218" customFormat="1">
      <c r="A117" s="212" t="s">
        <v>2</v>
      </c>
      <c r="B117" s="213" t="s">
        <v>33</v>
      </c>
      <c r="C117" s="266">
        <v>1440</v>
      </c>
      <c r="D117" s="266">
        <v>1440</v>
      </c>
      <c r="E117" s="266">
        <v>1440</v>
      </c>
      <c r="F117" s="266">
        <v>1440</v>
      </c>
      <c r="G117" s="214">
        <v>1440</v>
      </c>
      <c r="H117" s="214">
        <f>SUM(H87,H94,H104,H108,H114)</f>
        <v>1439.6875667872612</v>
      </c>
      <c r="I117" s="214">
        <v>1440</v>
      </c>
      <c r="J117" s="235"/>
      <c r="K117" s="235">
        <v>1440</v>
      </c>
      <c r="L117" s="235">
        <v>1440</v>
      </c>
      <c r="M117" s="235">
        <v>1440</v>
      </c>
      <c r="N117" s="235">
        <v>1440</v>
      </c>
      <c r="O117" s="235">
        <f>O87+O94+O104+O108+O114</f>
        <v>1439.9887346517669</v>
      </c>
      <c r="P117" s="214">
        <v>1440</v>
      </c>
      <c r="Q117" s="214">
        <v>1440</v>
      </c>
      <c r="R117" s="236">
        <v>1440</v>
      </c>
      <c r="S117" s="214">
        <v>1440</v>
      </c>
      <c r="T117" s="216">
        <v>1440.0000070999999</v>
      </c>
      <c r="U117" s="214">
        <v>1440</v>
      </c>
      <c r="V117" s="214">
        <v>1440</v>
      </c>
      <c r="W117" s="214">
        <v>1440</v>
      </c>
      <c r="X117" s="214">
        <v>1440</v>
      </c>
      <c r="Y117" s="214">
        <v>1440</v>
      </c>
      <c r="Z117" s="214">
        <v>1440</v>
      </c>
      <c r="AA117" s="214"/>
      <c r="AB117" s="214">
        <v>1440.0000009999999</v>
      </c>
      <c r="AC117" s="214">
        <f t="shared" si="2"/>
        <v>1439.9865128974595</v>
      </c>
      <c r="AD117" s="217"/>
      <c r="AE117" s="214">
        <v>1440</v>
      </c>
      <c r="AF117" s="235">
        <v>1440</v>
      </c>
      <c r="AG117" s="214">
        <v>1440</v>
      </c>
    </row>
    <row r="118" spans="1:33" s="211" customFormat="1">
      <c r="A118" s="237" t="s">
        <v>647</v>
      </c>
      <c r="B118" s="238"/>
      <c r="C118" s="122" t="s">
        <v>636</v>
      </c>
      <c r="D118" s="123"/>
      <c r="E118" s="123"/>
      <c r="F118" s="123"/>
      <c r="G118" s="123"/>
      <c r="H118" s="123"/>
      <c r="I118" s="123"/>
      <c r="J118" s="123"/>
      <c r="K118" s="123"/>
      <c r="L118" s="122" t="s">
        <v>637</v>
      </c>
      <c r="M118" s="123"/>
      <c r="N118" s="123"/>
      <c r="O118" s="240"/>
      <c r="P118" s="123"/>
      <c r="Q118" s="123"/>
      <c r="R118" s="123"/>
      <c r="S118" s="123"/>
      <c r="T118" s="123"/>
      <c r="U118" s="123"/>
      <c r="V118" s="122"/>
      <c r="W118" s="123"/>
      <c r="X118" s="123"/>
      <c r="Y118" s="123" t="s">
        <v>638</v>
      </c>
      <c r="Z118" s="123"/>
      <c r="AA118" s="123"/>
      <c r="AB118" s="123"/>
      <c r="AE118" s="122" t="s">
        <v>637</v>
      </c>
      <c r="AF118" s="123"/>
      <c r="AG118" s="124"/>
    </row>
    <row r="119" spans="1:33" s="211" customFormat="1" ht="45">
      <c r="A119" s="243"/>
      <c r="B119" s="238"/>
      <c r="C119" s="125"/>
      <c r="D119" s="125"/>
      <c r="E119" s="125"/>
      <c r="F119" s="125"/>
      <c r="G119" s="125"/>
      <c r="H119" s="125"/>
      <c r="I119" s="125"/>
      <c r="J119" s="125"/>
      <c r="K119" s="125"/>
      <c r="L119" s="125"/>
      <c r="M119" s="125"/>
      <c r="N119" s="125"/>
      <c r="O119" s="125"/>
      <c r="P119" s="125"/>
      <c r="Q119" s="125"/>
      <c r="R119" s="125"/>
      <c r="S119" s="125"/>
      <c r="T119" s="242"/>
      <c r="U119" s="125"/>
      <c r="V119" s="125"/>
      <c r="W119" s="125"/>
      <c r="X119" s="125"/>
      <c r="Y119" s="242" t="s">
        <v>639</v>
      </c>
      <c r="Z119" s="125"/>
      <c r="AA119" s="125"/>
      <c r="AB119" s="125"/>
      <c r="AC119" s="125"/>
      <c r="AD119" s="117"/>
      <c r="AE119" s="125"/>
      <c r="AF119" s="125"/>
      <c r="AG119" s="124"/>
    </row>
    <row r="120" spans="1:33" s="211" customFormat="1">
      <c r="A120" s="241"/>
      <c r="B120" s="238"/>
      <c r="F120" s="126"/>
      <c r="I120" s="126"/>
      <c r="S120" s="126"/>
      <c r="AD120" s="117"/>
      <c r="AG120" s="124"/>
    </row>
    <row r="121" spans="1:33" s="211" customFormat="1">
      <c r="A121" s="243" t="s">
        <v>640</v>
      </c>
      <c r="B121" s="243"/>
      <c r="C121" s="243"/>
      <c r="D121" s="243"/>
      <c r="E121" s="243"/>
      <c r="F121" s="125"/>
      <c r="G121" s="125"/>
      <c r="H121" s="125"/>
      <c r="I121" s="125"/>
      <c r="J121" s="125"/>
      <c r="K121" s="125"/>
      <c r="L121" s="125"/>
      <c r="M121" s="125"/>
      <c r="N121" s="125"/>
      <c r="O121" s="193"/>
      <c r="P121" s="125"/>
      <c r="Q121" s="125"/>
      <c r="R121" s="125"/>
      <c r="S121" s="125"/>
      <c r="T121" s="125"/>
      <c r="U121" s="125"/>
      <c r="V121" s="125"/>
      <c r="W121" s="125"/>
      <c r="X121" s="125"/>
      <c r="Y121" s="125"/>
      <c r="Z121" s="125"/>
      <c r="AA121" s="125"/>
      <c r="AB121" s="125"/>
      <c r="AE121" s="125"/>
      <c r="AF121" s="125"/>
      <c r="AG121" s="124"/>
    </row>
    <row r="122" spans="1:33" s="211" customFormat="1">
      <c r="A122" s="243" t="s">
        <v>641</v>
      </c>
      <c r="B122" s="238"/>
      <c r="C122" s="125"/>
      <c r="D122" s="125"/>
      <c r="E122" s="125"/>
      <c r="F122" s="125"/>
      <c r="G122" s="125"/>
      <c r="H122" s="125"/>
      <c r="I122" s="125"/>
      <c r="J122" s="125"/>
      <c r="K122" s="125"/>
      <c r="L122" s="125"/>
      <c r="M122" s="125"/>
      <c r="N122" s="125"/>
      <c r="O122" s="193"/>
      <c r="P122" s="125"/>
      <c r="Q122" s="125"/>
      <c r="R122" s="125"/>
      <c r="S122" s="125"/>
      <c r="T122" s="125"/>
      <c r="U122" s="125"/>
      <c r="V122" s="125"/>
      <c r="W122" s="125"/>
      <c r="X122" s="125"/>
      <c r="Y122" s="125"/>
      <c r="Z122" s="125"/>
      <c r="AA122" s="125"/>
      <c r="AB122" s="125"/>
      <c r="AE122" s="125"/>
      <c r="AF122" s="125"/>
      <c r="AG122" s="12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1"/>
  <sheetViews>
    <sheetView workbookViewId="0"/>
  </sheetViews>
  <sheetFormatPr defaultRowHeight="12.75"/>
  <cols>
    <col min="1" max="1" width="9.140625" style="55" customWidth="1"/>
    <col min="2" max="2" width="48.7109375" style="55" customWidth="1"/>
    <col min="3" max="16384" width="9.140625" style="55"/>
  </cols>
  <sheetData>
    <row r="1" spans="1:33" s="190" customFormat="1">
      <c r="A1" s="189" t="s">
        <v>610</v>
      </c>
    </row>
    <row r="2" spans="1:33">
      <c r="A2" s="191" t="s">
        <v>611</v>
      </c>
      <c r="B2" s="191"/>
      <c r="C2" s="191"/>
      <c r="D2" s="191"/>
      <c r="E2" s="191"/>
      <c r="F2" s="191"/>
      <c r="G2" s="118"/>
      <c r="H2" s="118"/>
      <c r="I2" s="118"/>
      <c r="J2" s="118"/>
      <c r="K2" s="118"/>
      <c r="L2" s="118"/>
      <c r="M2" s="118"/>
      <c r="N2" s="118"/>
      <c r="O2" s="193"/>
      <c r="P2" s="117"/>
      <c r="Q2" s="117"/>
      <c r="R2" s="117"/>
      <c r="S2" s="118"/>
      <c r="T2" s="117"/>
      <c r="U2" s="117"/>
      <c r="V2" s="117"/>
      <c r="W2" s="117"/>
      <c r="X2" s="118"/>
      <c r="Y2" s="118"/>
      <c r="Z2" s="118"/>
      <c r="AA2" s="118"/>
      <c r="AB2" s="118"/>
      <c r="AC2" s="118"/>
      <c r="AD2" s="117"/>
      <c r="AE2" s="117"/>
      <c r="AF2" s="118"/>
      <c r="AG2" s="117"/>
    </row>
    <row r="3" spans="1:33" ht="22.5">
      <c r="A3" s="194" t="s">
        <v>612</v>
      </c>
      <c r="B3" s="195"/>
      <c r="C3" s="120" t="s">
        <v>613</v>
      </c>
      <c r="D3" s="128" t="s">
        <v>34</v>
      </c>
      <c r="E3" s="128" t="s">
        <v>614</v>
      </c>
      <c r="F3" s="128" t="s">
        <v>39</v>
      </c>
      <c r="G3" s="128" t="s">
        <v>345</v>
      </c>
      <c r="H3" s="128" t="s">
        <v>346</v>
      </c>
      <c r="I3" s="284" t="s">
        <v>40</v>
      </c>
      <c r="J3" s="285" t="s">
        <v>615</v>
      </c>
      <c r="K3" s="128" t="s">
        <v>43</v>
      </c>
      <c r="L3" s="120" t="s">
        <v>616</v>
      </c>
      <c r="M3" s="128" t="s">
        <v>347</v>
      </c>
      <c r="N3" s="285" t="s">
        <v>617</v>
      </c>
      <c r="O3" s="285" t="s">
        <v>45</v>
      </c>
      <c r="P3" s="128" t="s">
        <v>349</v>
      </c>
      <c r="Q3" s="128" t="s">
        <v>50</v>
      </c>
      <c r="R3" s="284" t="s">
        <v>350</v>
      </c>
      <c r="S3" s="284" t="s">
        <v>351</v>
      </c>
      <c r="T3" s="284" t="s">
        <v>618</v>
      </c>
      <c r="U3" s="284" t="s">
        <v>619</v>
      </c>
      <c r="V3" s="197" t="s">
        <v>352</v>
      </c>
      <c r="W3" s="284" t="s">
        <v>353</v>
      </c>
      <c r="X3" s="284" t="s">
        <v>54</v>
      </c>
      <c r="Y3" s="284" t="s">
        <v>531</v>
      </c>
      <c r="Z3" s="128" t="s">
        <v>532</v>
      </c>
      <c r="AA3" s="286" t="s">
        <v>620</v>
      </c>
      <c r="AB3" s="284" t="s">
        <v>621</v>
      </c>
      <c r="AC3" s="287" t="s">
        <v>622</v>
      </c>
      <c r="AD3" s="202"/>
      <c r="AE3" s="120" t="s">
        <v>623</v>
      </c>
      <c r="AF3" s="128" t="s">
        <v>451</v>
      </c>
      <c r="AG3" s="284" t="s">
        <v>452</v>
      </c>
    </row>
    <row r="4" spans="1:33">
      <c r="A4" s="203"/>
      <c r="B4" s="204"/>
      <c r="C4" s="264">
        <v>2006</v>
      </c>
      <c r="D4" s="264" t="s">
        <v>624</v>
      </c>
      <c r="E4" s="264">
        <v>2005</v>
      </c>
      <c r="F4" s="265">
        <v>2010</v>
      </c>
      <c r="G4" s="264">
        <v>2001</v>
      </c>
      <c r="H4" s="264" t="s">
        <v>628</v>
      </c>
      <c r="I4" s="265" t="s">
        <v>626</v>
      </c>
      <c r="J4" s="264">
        <v>2009</v>
      </c>
      <c r="K4" s="264" t="s">
        <v>627</v>
      </c>
      <c r="L4" s="264" t="s">
        <v>628</v>
      </c>
      <c r="M4" s="264">
        <v>2005</v>
      </c>
      <c r="N4" s="264" t="s">
        <v>629</v>
      </c>
      <c r="O4" s="288">
        <v>2011</v>
      </c>
      <c r="P4" s="264">
        <v>2009</v>
      </c>
      <c r="Q4" s="264">
        <v>2009</v>
      </c>
      <c r="R4" s="264" t="s">
        <v>630</v>
      </c>
      <c r="S4" s="265" t="s">
        <v>626</v>
      </c>
      <c r="T4" s="264">
        <v>2010</v>
      </c>
      <c r="U4" s="264" t="s">
        <v>631</v>
      </c>
      <c r="V4" s="264">
        <v>1999</v>
      </c>
      <c r="W4" s="264" t="s">
        <v>632</v>
      </c>
      <c r="X4" s="265" t="s">
        <v>626</v>
      </c>
      <c r="Y4" s="289">
        <v>2010</v>
      </c>
      <c r="Z4" s="264">
        <v>2006</v>
      </c>
      <c r="AA4" s="289">
        <v>2005</v>
      </c>
      <c r="AB4" s="265">
        <v>2010</v>
      </c>
      <c r="AC4" s="264"/>
      <c r="AD4" s="211"/>
      <c r="AE4" s="264">
        <v>2008</v>
      </c>
      <c r="AF4" s="264">
        <v>1999</v>
      </c>
      <c r="AG4" s="264">
        <v>2000</v>
      </c>
    </row>
    <row r="5" spans="1:33">
      <c r="A5" s="212">
        <v>1</v>
      </c>
      <c r="B5" s="213" t="s">
        <v>3</v>
      </c>
      <c r="C5" s="266">
        <v>238.16539263377345</v>
      </c>
      <c r="D5" s="266">
        <v>306.4302396368538</v>
      </c>
      <c r="E5" s="266">
        <v>227</v>
      </c>
      <c r="F5" s="266">
        <v>304.28754712617319</v>
      </c>
      <c r="G5" s="266">
        <v>224.81659361993823</v>
      </c>
      <c r="H5" s="266">
        <v>284.19735927727589</v>
      </c>
      <c r="I5" s="266">
        <v>229</v>
      </c>
      <c r="J5" s="290">
        <v>201.59209999999999</v>
      </c>
      <c r="K5" s="266">
        <v>232.48434237995826</v>
      </c>
      <c r="L5" s="266">
        <v>277.19249478804727</v>
      </c>
      <c r="M5" s="266">
        <v>270.6018396949857</v>
      </c>
      <c r="N5" s="291">
        <v>273.243896484375</v>
      </c>
      <c r="O5" s="266">
        <v>372.75522196951476</v>
      </c>
      <c r="P5" s="266">
        <v>348.23418517079921</v>
      </c>
      <c r="Q5" s="266">
        <v>341.82118929599449</v>
      </c>
      <c r="R5" s="291">
        <v>280.69476318359375</v>
      </c>
      <c r="S5" s="266">
        <v>270</v>
      </c>
      <c r="T5" s="292">
        <v>237.44354495100129</v>
      </c>
      <c r="U5" s="266">
        <v>249.48024948024948</v>
      </c>
      <c r="V5" s="266">
        <v>295.04895104895104</v>
      </c>
      <c r="W5" s="266">
        <v>264.63245492371703</v>
      </c>
      <c r="X5" s="266">
        <v>202.00472000997422</v>
      </c>
      <c r="Y5" s="266">
        <v>274.21986313729707</v>
      </c>
      <c r="Z5" s="266">
        <v>241.8343949683775</v>
      </c>
      <c r="AA5" s="290">
        <v>245.7706</v>
      </c>
      <c r="AB5" s="266">
        <v>275.09067451867446</v>
      </c>
      <c r="AC5" s="266">
        <f>AVERAGE(C5,D5,E5,F5,G5,H5,I5,J5,K5,L5,M5,N5,O5,P5,Q5,R5,S5,T5,U5,V5,W5,X5,Y5,Z5,AA5,AB5)</f>
        <v>268.00163916536638</v>
      </c>
      <c r="AD5" s="218"/>
      <c r="AE5" s="266">
        <v>339.76405274115194</v>
      </c>
      <c r="AF5" s="266">
        <v>294.97941550600137</v>
      </c>
      <c r="AG5" s="266">
        <v>265.9768753908225</v>
      </c>
    </row>
    <row r="6" spans="1:33">
      <c r="A6" s="219">
        <v>1.1000000000000001</v>
      </c>
      <c r="B6" s="220" t="s">
        <v>4</v>
      </c>
      <c r="C6" s="244">
        <v>186.12925642807505</v>
      </c>
      <c r="D6" s="244">
        <v>250.71349233930999</v>
      </c>
      <c r="E6" s="244">
        <v>163</v>
      </c>
      <c r="F6" s="244">
        <v>234.79979778244635</v>
      </c>
      <c r="G6" s="244">
        <v>176.72095918446934</v>
      </c>
      <c r="H6" s="244">
        <v>229.15913829047949</v>
      </c>
      <c r="I6" s="244">
        <v>179</v>
      </c>
      <c r="J6" s="124">
        <v>143.33850000000001</v>
      </c>
      <c r="K6" s="244">
        <v>178.37160751565762</v>
      </c>
      <c r="L6" s="244">
        <v>214.14871438498957</v>
      </c>
      <c r="M6" s="244">
        <v>210.84219486343449</v>
      </c>
      <c r="N6" s="282">
        <v>201.52835083007813</v>
      </c>
      <c r="O6" s="293">
        <v>287.37370527591764</v>
      </c>
      <c r="P6" s="244">
        <v>224.8074648587135</v>
      </c>
      <c r="Q6" s="244">
        <v>256.73607853613817</v>
      </c>
      <c r="R6" s="282">
        <v>213.3194580078125</v>
      </c>
      <c r="S6" s="244">
        <v>217.99999999999997</v>
      </c>
      <c r="T6" s="294">
        <v>206.1525351512569</v>
      </c>
      <c r="U6" s="244">
        <v>184.61538461538458</v>
      </c>
      <c r="V6" s="244">
        <v>233.62237762237763</v>
      </c>
      <c r="W6" s="244">
        <v>201.71983356449374</v>
      </c>
      <c r="X6" s="244">
        <v>154.33359007549274</v>
      </c>
      <c r="Y6" s="244">
        <v>246.008698336929</v>
      </c>
      <c r="Z6" s="244">
        <v>177.76462104747586</v>
      </c>
      <c r="AA6" s="124">
        <v>213.01140000000001</v>
      </c>
      <c r="AB6" s="244">
        <v>222.3318117341789</v>
      </c>
      <c r="AC6" s="266">
        <f>AVERAGE(C6,D6,E6,F6,G6,H6,I6,J6,K6,L6,M6,N6,O6,P6,Q6,R6,S6,T6,U6,V6,W6,X6,Y6,Z6,AA6,AB6)</f>
        <v>207.98265270942736</v>
      </c>
      <c r="AD6" s="211"/>
      <c r="AE6" s="244">
        <v>267.81401804302567</v>
      </c>
      <c r="AF6" s="244">
        <v>239.51828539850592</v>
      </c>
      <c r="AG6" s="244">
        <v>164.33663345564341</v>
      </c>
    </row>
    <row r="7" spans="1:33">
      <c r="A7" s="219">
        <v>1.2</v>
      </c>
      <c r="B7" s="220" t="s">
        <v>5</v>
      </c>
      <c r="C7" s="244">
        <v>25.017373175816541</v>
      </c>
      <c r="D7" s="244">
        <v>29.363549102780446</v>
      </c>
      <c r="E7" s="244">
        <v>27</v>
      </c>
      <c r="F7" s="244">
        <v>30.275909714060848</v>
      </c>
      <c r="G7" s="244">
        <v>23.050636731096279</v>
      </c>
      <c r="H7" s="244">
        <v>28.019457956914525</v>
      </c>
      <c r="I7" s="244">
        <v>21</v>
      </c>
      <c r="J7" s="124">
        <v>22.69191</v>
      </c>
      <c r="K7" s="244">
        <v>27.05636743215031</v>
      </c>
      <c r="L7" s="244">
        <v>30.020847810979845</v>
      </c>
      <c r="M7" s="244">
        <v>22.894492732285595</v>
      </c>
      <c r="N7" s="282">
        <v>33.958011627197266</v>
      </c>
      <c r="O7" s="293">
        <v>40.466946792153749</v>
      </c>
      <c r="P7" s="244">
        <v>57.950368719135028</v>
      </c>
      <c r="Q7" s="244">
        <v>35.983725398082342</v>
      </c>
      <c r="R7" s="282">
        <v>28.023330688476563</v>
      </c>
      <c r="S7" s="244">
        <v>23</v>
      </c>
      <c r="T7" s="294">
        <v>14.111631870472944</v>
      </c>
      <c r="U7" s="244">
        <v>25.945945945945947</v>
      </c>
      <c r="V7" s="244">
        <v>25.174825174825177</v>
      </c>
      <c r="W7" s="244">
        <v>24.965325936199722</v>
      </c>
      <c r="X7" s="244">
        <v>21.434828621621438</v>
      </c>
      <c r="Y7" s="244">
        <v>18.176590001223072</v>
      </c>
      <c r="Z7" s="244">
        <v>39.986557717813547</v>
      </c>
      <c r="AA7" s="124">
        <v>22.040710000000001</v>
      </c>
      <c r="AB7" s="244">
        <v>21.137701115600887</v>
      </c>
      <c r="AC7" s="266">
        <f>AVERAGE(C7,D7,E7,F7,G7,H7,I7,J7,K7,L7,M7,N7,O7,P7,Q7,R7,S7,T7,U7,V7,W7,X7,Y7,Z7,AA7,AB7)</f>
        <v>27.644117087108928</v>
      </c>
      <c r="AD7" s="211"/>
      <c r="AE7" s="244">
        <v>46.967383761276892</v>
      </c>
      <c r="AF7" s="244">
        <v>32.022697414327233</v>
      </c>
      <c r="AG7" s="244">
        <v>39.963183744680599</v>
      </c>
    </row>
    <row r="8" spans="1:33">
      <c r="A8" s="219">
        <v>1.3</v>
      </c>
      <c r="B8" s="220" t="s">
        <v>6</v>
      </c>
      <c r="C8" s="244">
        <v>16.011118832522584</v>
      </c>
      <c r="D8" s="244">
        <v>17.406169468144824</v>
      </c>
      <c r="E8" s="244">
        <v>25</v>
      </c>
      <c r="F8" s="244">
        <v>23.775739775451342</v>
      </c>
      <c r="G8" s="244">
        <v>16.321164845099307</v>
      </c>
      <c r="H8" s="244">
        <v>20.01389854065323</v>
      </c>
      <c r="I8" s="244">
        <v>30</v>
      </c>
      <c r="J8" s="124">
        <v>23.168749999999999</v>
      </c>
      <c r="K8" s="244">
        <v>20.041753653444676</v>
      </c>
      <c r="L8" s="244">
        <v>33.022932592077829</v>
      </c>
      <c r="M8" s="244">
        <v>36.865152099265607</v>
      </c>
      <c r="N8" s="282">
        <v>17.237146377563477</v>
      </c>
      <c r="O8" s="293">
        <v>34.249071034285848</v>
      </c>
      <c r="P8" s="244">
        <v>56.544611630215066</v>
      </c>
      <c r="Q8" s="244">
        <v>36.649065988783697</v>
      </c>
      <c r="R8" s="282">
        <v>27.459344863891602</v>
      </c>
      <c r="S8" s="244">
        <v>18</v>
      </c>
      <c r="T8" s="294">
        <v>17.179377929271411</v>
      </c>
      <c r="U8" s="244">
        <v>24.948024948024948</v>
      </c>
      <c r="V8" s="244">
        <v>27.18881118881119</v>
      </c>
      <c r="W8" s="244">
        <v>20.970873786407768</v>
      </c>
      <c r="X8" s="244">
        <v>17.858778851581302</v>
      </c>
      <c r="Y8" s="244">
        <v>10.03457479914516</v>
      </c>
      <c r="Z8" s="244">
        <v>24.083216203088107</v>
      </c>
      <c r="AA8" s="124">
        <v>7.1717560000000002</v>
      </c>
      <c r="AB8" s="244">
        <v>20.293471071044301</v>
      </c>
      <c r="AC8" s="266">
        <f>AVERAGE(C8,D8,E8,F8,G8,H8,I8,J8,K8,L8,M8,N8,O8,P8,Q8,R8,S8,T8,U8,V8,W8,X8,Y8,Z8,AA8,AB8)</f>
        <v>23.903646326106664</v>
      </c>
      <c r="AD8" s="211"/>
      <c r="AE8" s="244">
        <v>24.98265093684941</v>
      </c>
      <c r="AF8" s="244">
        <v>12.009144181605688</v>
      </c>
      <c r="AG8" s="244">
        <v>46.017008620946555</v>
      </c>
    </row>
    <row r="9" spans="1:33">
      <c r="A9" s="219">
        <v>1.4</v>
      </c>
      <c r="B9" s="226" t="s">
        <v>7</v>
      </c>
      <c r="C9" s="244">
        <v>11.007644197359276</v>
      </c>
      <c r="D9" s="244">
        <v>8.9470287266185675</v>
      </c>
      <c r="E9" s="244">
        <v>12</v>
      </c>
      <c r="F9" s="244">
        <v>15.436099854214612</v>
      </c>
      <c r="G9" s="244">
        <v>8.7238328592733474</v>
      </c>
      <c r="H9" s="244">
        <v>7.0048644892286314</v>
      </c>
      <c r="I9" s="244">
        <v>7</v>
      </c>
      <c r="J9" s="124">
        <v>10.15809</v>
      </c>
      <c r="K9" s="244">
        <v>7.0146137787056375</v>
      </c>
      <c r="L9" s="244" t="s">
        <v>633</v>
      </c>
      <c r="M9" s="244" t="s">
        <v>633</v>
      </c>
      <c r="N9" s="282">
        <v>15.366703987121582</v>
      </c>
      <c r="O9" s="293">
        <v>9.6618421507611103</v>
      </c>
      <c r="P9" s="244">
        <v>8.9317399627356178</v>
      </c>
      <c r="Q9" s="244">
        <v>12.45231937299028</v>
      </c>
      <c r="R9" s="282">
        <v>11.892635345458984</v>
      </c>
      <c r="S9" s="244">
        <v>11</v>
      </c>
      <c r="T9" s="294"/>
      <c r="U9" s="244">
        <v>13.97089397089397</v>
      </c>
      <c r="V9" s="244">
        <v>9.0629370629370634</v>
      </c>
      <c r="W9" s="244">
        <v>16.976421636615811</v>
      </c>
      <c r="X9" s="244">
        <v>8.3775224612787635</v>
      </c>
      <c r="Y9" s="244" t="s">
        <v>634</v>
      </c>
      <c r="Z9" s="244" t="s">
        <v>633</v>
      </c>
      <c r="AA9" s="124">
        <v>3.5467909999999998</v>
      </c>
      <c r="AB9" s="244">
        <v>11.327690597850335</v>
      </c>
      <c r="AC9" s="266">
        <f>AVERAGE(C9,D9,E9,F9,G9,H9,I9,J9,K9,L9,M9,N9,O9,P9,Q9,R9,S9,T9,U9,V9,W9,X9,Y9,Z9,AA9,AB9)</f>
        <v>10.469508164478267</v>
      </c>
      <c r="AD9" s="211"/>
      <c r="AE9" s="244" t="s">
        <v>633</v>
      </c>
      <c r="AF9" s="244">
        <v>11.429288511562502</v>
      </c>
      <c r="AG9" s="244">
        <v>15.660049569551942</v>
      </c>
    </row>
    <row r="10" spans="1:33">
      <c r="A10" s="219">
        <v>1.5</v>
      </c>
      <c r="B10" s="226" t="s">
        <v>8</v>
      </c>
      <c r="C10" s="244"/>
      <c r="D10" s="244"/>
      <c r="E10" s="244"/>
      <c r="F10" s="244"/>
      <c r="G10" s="244"/>
      <c r="H10" s="244"/>
      <c r="I10" s="244"/>
      <c r="J10" s="124">
        <v>2.0081129999999998</v>
      </c>
      <c r="K10" s="244"/>
      <c r="L10" s="244"/>
      <c r="M10" s="244"/>
      <c r="N10" s="282">
        <v>5.1536698341369629</v>
      </c>
      <c r="O10" s="293">
        <v>1.0036567163963821</v>
      </c>
      <c r="P10" s="244"/>
      <c r="Q10" s="244"/>
      <c r="R10" s="282"/>
      <c r="S10" s="244"/>
      <c r="T10" s="294"/>
      <c r="U10" s="244"/>
      <c r="V10" s="244"/>
      <c r="W10" s="244"/>
      <c r="X10" s="244"/>
      <c r="Y10" s="244"/>
      <c r="Z10" s="244"/>
      <c r="AA10" s="124"/>
      <c r="AB10" s="244"/>
      <c r="AC10" s="266"/>
      <c r="AD10" s="211"/>
      <c r="AE10" s="244"/>
      <c r="AF10" s="244"/>
      <c r="AG10" s="244"/>
    </row>
    <row r="11" spans="1:33">
      <c r="A11" s="219">
        <v>1.6</v>
      </c>
      <c r="B11" s="226" t="s">
        <v>9</v>
      </c>
      <c r="C11" s="244"/>
      <c r="D11" s="244"/>
      <c r="E11" s="244"/>
      <c r="F11" s="244"/>
      <c r="G11" s="244"/>
      <c r="H11" s="244"/>
      <c r="I11" s="244"/>
      <c r="J11" s="124">
        <v>0.2267199</v>
      </c>
      <c r="K11" s="244"/>
      <c r="L11" s="244"/>
      <c r="M11" s="244"/>
      <c r="N11" s="282">
        <v>0</v>
      </c>
      <c r="O11" s="293">
        <v>0</v>
      </c>
      <c r="P11" s="244"/>
      <c r="Q11" s="244"/>
      <c r="R11" s="282"/>
      <c r="S11" s="244"/>
      <c r="T11" s="294"/>
      <c r="U11" s="244"/>
      <c r="V11" s="244"/>
      <c r="W11" s="244"/>
      <c r="X11" s="244"/>
      <c r="Y11" s="244"/>
      <c r="Z11" s="244"/>
      <c r="AA11" s="124"/>
      <c r="AB11" s="244"/>
      <c r="AC11" s="266"/>
      <c r="AD11" s="211"/>
      <c r="AE11" s="244"/>
      <c r="AF11" s="244"/>
      <c r="AG11" s="244"/>
    </row>
    <row r="12" spans="1:33">
      <c r="A12" s="212">
        <v>2</v>
      </c>
      <c r="B12" s="213" t="s">
        <v>10</v>
      </c>
      <c r="C12" s="266">
        <v>243.16886726893674</v>
      </c>
      <c r="D12" s="266">
        <v>202.50217481243359</v>
      </c>
      <c r="E12" s="266">
        <v>200</v>
      </c>
      <c r="F12" s="266">
        <v>206.50695104965652</v>
      </c>
      <c r="G12" s="266">
        <v>216.62734139108395</v>
      </c>
      <c r="H12" s="266">
        <v>232.16122307157747</v>
      </c>
      <c r="I12" s="266">
        <v>195.99999999999997</v>
      </c>
      <c r="J12" s="281">
        <v>189.54499999999999</v>
      </c>
      <c r="K12" s="266">
        <v>212.44258872651358</v>
      </c>
      <c r="L12" s="266">
        <v>200.13898540653233</v>
      </c>
      <c r="M12" s="266">
        <v>212.5575122468266</v>
      </c>
      <c r="N12" s="291">
        <v>209.68437194824219</v>
      </c>
      <c r="O12" s="266">
        <f>178.296546799175-O16-O17</f>
        <v>159.88619259448737</v>
      </c>
      <c r="P12" s="266">
        <v>135.80541260434691</v>
      </c>
      <c r="Q12" s="266">
        <v>252.52898675219717</v>
      </c>
      <c r="R12" s="291">
        <v>192.75839233398438</v>
      </c>
      <c r="S12" s="266">
        <v>204</v>
      </c>
      <c r="T12" s="292">
        <v>199.4034938219003</v>
      </c>
      <c r="U12" s="266">
        <v>229.52182952182952</v>
      </c>
      <c r="V12" s="266">
        <v>222.54545454545453</v>
      </c>
      <c r="W12" s="266">
        <v>230.67961165048544</v>
      </c>
      <c r="X12" s="266">
        <v>216.72908466311577</v>
      </c>
      <c r="Y12" s="266">
        <v>196.34673102031499</v>
      </c>
      <c r="Z12" s="266">
        <v>246.67594700412846</v>
      </c>
      <c r="AA12" s="281">
        <v>200.54589999999999</v>
      </c>
      <c r="AB12" s="266">
        <v>205.17142982849211</v>
      </c>
      <c r="AC12" s="266">
        <f>AVERAGE(C12,D12,E12,F12,G12,H12,I12,J12,K12,L12,M12,N12,O12,P12,Q12,R12,S12,T12,U12,V12,W12,X12,Y12,Z12,AA12,AB12)</f>
        <v>208.22821085625159</v>
      </c>
      <c r="AD12" s="218"/>
      <c r="AE12" s="266">
        <v>163.88619014573212</v>
      </c>
      <c r="AF12" s="266">
        <v>191.14614411902261</v>
      </c>
      <c r="AG12" s="266">
        <v>179.87752525499033</v>
      </c>
    </row>
    <row r="13" spans="1:33">
      <c r="A13" s="219">
        <v>2.1</v>
      </c>
      <c r="B13" s="220" t="s">
        <v>11</v>
      </c>
      <c r="C13" s="244">
        <v>132.09173036831132</v>
      </c>
      <c r="D13" s="244">
        <v>124.68949619004317</v>
      </c>
      <c r="E13" s="244">
        <v>134</v>
      </c>
      <c r="F13" s="244">
        <v>107.846998981445</v>
      </c>
      <c r="G13" s="244">
        <v>127.55955140937537</v>
      </c>
      <c r="H13" s="244">
        <v>150.10423905489924</v>
      </c>
      <c r="I13" s="244">
        <v>114</v>
      </c>
      <c r="J13" s="124">
        <v>129.11760000000001</v>
      </c>
      <c r="K13" s="244">
        <v>124.25887265135698</v>
      </c>
      <c r="L13" s="244">
        <v>128.08895066018067</v>
      </c>
      <c r="M13" s="244">
        <v>92.19470524997628</v>
      </c>
      <c r="N13" s="282">
        <v>132.07197570800781</v>
      </c>
      <c r="O13" s="293">
        <v>91.003385857189997</v>
      </c>
      <c r="P13" s="244">
        <v>78.932398772614945</v>
      </c>
      <c r="Q13" s="244">
        <v>184.88595655138764</v>
      </c>
      <c r="R13" s="282">
        <v>97.993896484375</v>
      </c>
      <c r="S13" s="244">
        <v>110.00000000000001</v>
      </c>
      <c r="T13" s="294">
        <v>93.873029399233076</v>
      </c>
      <c r="U13" s="244">
        <v>144.69854469854468</v>
      </c>
      <c r="V13" s="244">
        <v>161.11888111888112</v>
      </c>
      <c r="W13" s="244">
        <v>165.76976421636616</v>
      </c>
      <c r="X13" s="244">
        <v>125.01869196060355</v>
      </c>
      <c r="Y13" s="244">
        <v>91.770088325539263</v>
      </c>
      <c r="Z13" s="244">
        <v>141.30130157993909</v>
      </c>
      <c r="AA13" s="124">
        <v>100.35209999999999</v>
      </c>
      <c r="AB13" s="244">
        <v>104.14220549639417</v>
      </c>
      <c r="AC13" s="266">
        <f>AVERAGE(C13,D13,E13,F13,G13,H13,I13,J13,K13,L13,M13,N13,O13,P13,Q13,R13,S13,T13,U13,V13,W13,X13,Y13,Z13,AA13,AB13)</f>
        <v>122.57247556671788</v>
      </c>
      <c r="AD13" s="211"/>
      <c r="AE13" s="244">
        <v>102.92852185981958</v>
      </c>
      <c r="AF13" s="244">
        <v>148.40091167636444</v>
      </c>
      <c r="AG13" s="244">
        <v>138.7890505854229</v>
      </c>
    </row>
    <row r="14" spans="1:33">
      <c r="A14" s="219">
        <v>2.2000000000000002</v>
      </c>
      <c r="B14" s="220" t="s">
        <v>12</v>
      </c>
      <c r="C14" s="244">
        <v>29.020152883947183</v>
      </c>
      <c r="D14" s="244">
        <v>20.74870936601166</v>
      </c>
      <c r="E14" s="244">
        <v>25.999999999999996</v>
      </c>
      <c r="F14" s="244">
        <v>31.003539707188789</v>
      </c>
      <c r="G14" s="244">
        <v>26.030902859860817</v>
      </c>
      <c r="H14" s="244">
        <v>24.016678248783876</v>
      </c>
      <c r="I14" s="244">
        <v>25.999999999999996</v>
      </c>
      <c r="J14" s="124">
        <v>21.980920000000001</v>
      </c>
      <c r="K14" s="244">
        <v>31.064718162839245</v>
      </c>
      <c r="L14" s="244">
        <v>22.015288394718553</v>
      </c>
      <c r="M14" s="244">
        <v>27.959521592139421</v>
      </c>
      <c r="N14" s="282">
        <v>25.723060607910156</v>
      </c>
      <c r="O14" s="293">
        <v>25.496831609538344</v>
      </c>
      <c r="P14" s="244">
        <v>13.137810378734891</v>
      </c>
      <c r="Q14" s="244">
        <v>16.896516217051488</v>
      </c>
      <c r="R14" s="282">
        <v>29.307332992553711</v>
      </c>
      <c r="S14" s="244">
        <v>24</v>
      </c>
      <c r="T14" s="294">
        <v>15.338730293992331</v>
      </c>
      <c r="U14" s="244">
        <v>22.952182952182952</v>
      </c>
      <c r="V14" s="244">
        <v>15.104895104895105</v>
      </c>
      <c r="W14" s="244">
        <v>17.975034674063799</v>
      </c>
      <c r="X14" s="244">
        <v>25.443758363824983</v>
      </c>
      <c r="Y14" s="244">
        <v>14.53665701585364</v>
      </c>
      <c r="Z14" s="244">
        <v>13.966608678860052</v>
      </c>
      <c r="AA14" s="124">
        <v>32.77243</v>
      </c>
      <c r="AB14" s="244">
        <v>27.088801429686736</v>
      </c>
      <c r="AC14" s="266">
        <f>AVERAGE(C14,D14,E14,F14,G14,H14,I14,J14,K14,L14,M14,N14,O14,P14,Q14,R14,S14,T14,U14,V14,W14,X14,Y14,Z14,AA14,AB14)</f>
        <v>23.291580059024533</v>
      </c>
      <c r="AD14" s="211"/>
      <c r="AE14" s="244">
        <v>19.986120749479529</v>
      </c>
      <c r="AF14" s="244">
        <v>11.568416441556378</v>
      </c>
      <c r="AG14" s="244">
        <v>8.7049293975742081</v>
      </c>
    </row>
    <row r="15" spans="1:33">
      <c r="A15" s="219">
        <v>2.2999999999999998</v>
      </c>
      <c r="B15" s="228" t="s">
        <v>13</v>
      </c>
      <c r="C15" s="244">
        <v>44.53092425295344</v>
      </c>
      <c r="D15" s="244">
        <v>33.914338963728532</v>
      </c>
      <c r="E15" s="244">
        <v>16</v>
      </c>
      <c r="F15" s="244">
        <v>32.406679693936908</v>
      </c>
      <c r="G15" s="244">
        <v>28.495650686690823</v>
      </c>
      <c r="H15" s="244">
        <v>25.017373175816541</v>
      </c>
      <c r="I15" s="244">
        <v>22</v>
      </c>
      <c r="J15" s="124">
        <v>25.26071</v>
      </c>
      <c r="K15" s="244">
        <v>19.039665970772443</v>
      </c>
      <c r="L15" s="244">
        <v>20.01389854065323</v>
      </c>
      <c r="M15" s="244">
        <v>61.517909217388883</v>
      </c>
      <c r="N15" s="282">
        <v>23.482816696166992</v>
      </c>
      <c r="O15" s="293">
        <v>17.98642789664796</v>
      </c>
      <c r="P15" s="244">
        <v>28.975184359567514</v>
      </c>
      <c r="Q15" s="244">
        <v>35.750702098045153</v>
      </c>
      <c r="R15" s="282">
        <v>30.238182067871094</v>
      </c>
      <c r="S15" s="244">
        <v>30</v>
      </c>
      <c r="T15" s="294">
        <v>22.701320835108646</v>
      </c>
      <c r="U15" s="244">
        <v>27.94178794178794</v>
      </c>
      <c r="V15" s="244">
        <v>17.118881118881117</v>
      </c>
      <c r="W15" s="244">
        <v>20.970873786407768</v>
      </c>
      <c r="X15" s="244">
        <v>35.120867741533083</v>
      </c>
      <c r="Y15" s="244">
        <v>21.099524078535079</v>
      </c>
      <c r="Z15" s="244">
        <v>32.371911840314695</v>
      </c>
      <c r="AA15" s="124">
        <v>48.215870000000002</v>
      </c>
      <c r="AB15" s="244">
        <v>30.135221590470028</v>
      </c>
      <c r="AC15" s="266">
        <f>AVERAGE(C15,D15,E15,F15,G15,H15,I15,J15,K15,L15,M15,N15,O15,P15,Q15,R15,S15,T15,U15,V15,W15,X15,Y15,Z15,AA15,AB15)</f>
        <v>28.857950867433765</v>
      </c>
      <c r="AD15" s="211"/>
      <c r="AE15" s="244">
        <v>22.984038861901457</v>
      </c>
      <c r="AF15" s="244">
        <v>21.451138074992837</v>
      </c>
      <c r="AG15" s="244">
        <v>19.702770671917811</v>
      </c>
    </row>
    <row r="16" spans="1:33">
      <c r="A16" s="219" t="s">
        <v>0</v>
      </c>
      <c r="B16" s="228" t="s">
        <v>14</v>
      </c>
      <c r="C16" s="244"/>
      <c r="D16" s="244"/>
      <c r="E16" s="244"/>
      <c r="F16" s="244"/>
      <c r="G16" s="244"/>
      <c r="H16" s="244"/>
      <c r="I16" s="244"/>
      <c r="J16" s="124">
        <v>25.00629</v>
      </c>
      <c r="K16" s="244"/>
      <c r="L16" s="244"/>
      <c r="M16" s="244"/>
      <c r="N16" s="282">
        <v>21.163312911987305</v>
      </c>
      <c r="O16" s="293">
        <v>16.711915567260231</v>
      </c>
      <c r="P16" s="244"/>
      <c r="Q16" s="244"/>
      <c r="R16" s="282">
        <v>27.657573699951172</v>
      </c>
      <c r="S16" s="244"/>
      <c r="T16" s="294"/>
      <c r="U16" s="244"/>
      <c r="V16" s="244"/>
      <c r="W16" s="244"/>
      <c r="X16" s="244"/>
      <c r="Y16" s="244">
        <v>16.598960018924281</v>
      </c>
      <c r="Z16" s="244"/>
      <c r="AA16" s="124">
        <v>39.403370000000002</v>
      </c>
      <c r="AB16" s="244"/>
      <c r="AC16" s="266">
        <f>AVERAGE(C16,D16,E16,F16,G16,H16,I16,J16,K16,L16,M16,N16,O16,P16,Q16,R16,S16,T16,U16,V16,W16,X16,Y16,Z16,AA16,AB16)</f>
        <v>24.423570366353829</v>
      </c>
      <c r="AD16" s="211"/>
      <c r="AE16" s="244"/>
      <c r="AF16" s="244"/>
      <c r="AG16" s="244"/>
    </row>
    <row r="17" spans="1:33">
      <c r="A17" s="219" t="s">
        <v>1</v>
      </c>
      <c r="B17" s="228" t="s">
        <v>15</v>
      </c>
      <c r="C17" s="244"/>
      <c r="D17" s="244"/>
      <c r="E17" s="244"/>
      <c r="F17" s="244"/>
      <c r="G17" s="244"/>
      <c r="H17" s="244"/>
      <c r="I17" s="244"/>
      <c r="J17" s="124">
        <v>0.25441649999999999</v>
      </c>
      <c r="K17" s="244"/>
      <c r="L17" s="244"/>
      <c r="M17" s="244"/>
      <c r="N17" s="282">
        <v>2.3195042610168457</v>
      </c>
      <c r="O17" s="293">
        <v>1.6984386374274005</v>
      </c>
      <c r="P17" s="244"/>
      <c r="Q17" s="244"/>
      <c r="R17" s="282">
        <v>2.5806069374084473</v>
      </c>
      <c r="S17" s="244"/>
      <c r="T17" s="294"/>
      <c r="U17" s="244"/>
      <c r="V17" s="244"/>
      <c r="W17" s="244"/>
      <c r="X17" s="244"/>
      <c r="Y17" s="244">
        <v>4.5005640596107979</v>
      </c>
      <c r="Z17" s="244"/>
      <c r="AA17" s="124">
        <v>3.128126</v>
      </c>
      <c r="AB17" s="244"/>
      <c r="AC17" s="266"/>
      <c r="AD17" s="211"/>
      <c r="AE17" s="244"/>
      <c r="AF17" s="244"/>
      <c r="AG17" s="244"/>
    </row>
    <row r="18" spans="1:33">
      <c r="A18" s="219">
        <v>2.4</v>
      </c>
      <c r="B18" s="228" t="s">
        <v>16</v>
      </c>
      <c r="C18" s="244" t="s">
        <v>633</v>
      </c>
      <c r="D18" s="244">
        <v>2.5712649214335719</v>
      </c>
      <c r="E18" s="244">
        <v>0</v>
      </c>
      <c r="F18" s="244">
        <v>9.2026329130862443</v>
      </c>
      <c r="G18" s="244">
        <v>9.8399139169451768</v>
      </c>
      <c r="H18" s="244">
        <v>13.009034051424599</v>
      </c>
      <c r="I18" s="244">
        <v>12</v>
      </c>
      <c r="J18" s="124">
        <v>0.96664340000000004</v>
      </c>
      <c r="K18" s="244">
        <v>8.0167014613778704</v>
      </c>
      <c r="L18" s="244" t="s">
        <v>633</v>
      </c>
      <c r="M18" s="244" t="s">
        <v>633</v>
      </c>
      <c r="N18" s="282">
        <v>5.9765148162841797</v>
      </c>
      <c r="O18" s="293">
        <v>0</v>
      </c>
      <c r="P18" s="244">
        <v>0.42492131782356518</v>
      </c>
      <c r="Q18" s="244">
        <v>6.4758141665530253</v>
      </c>
      <c r="R18" s="282"/>
      <c r="S18" s="244">
        <v>8</v>
      </c>
      <c r="T18" s="294"/>
      <c r="U18" s="244">
        <v>12.972972972972974</v>
      </c>
      <c r="V18" s="244">
        <v>7.0489510489510492</v>
      </c>
      <c r="W18" s="244">
        <v>6.9902912621359219</v>
      </c>
      <c r="X18" s="244">
        <v>8.5293414515159593</v>
      </c>
      <c r="Y18" s="244" t="s">
        <v>634</v>
      </c>
      <c r="Z18" s="244" t="s">
        <v>633</v>
      </c>
      <c r="AA18" s="124"/>
      <c r="AB18" s="244">
        <v>8.8218504655976613</v>
      </c>
      <c r="AC18" s="266">
        <f>AVERAGE(C18,D18,E18,F18,G18,H18,I18,J18,K18,L18,M18,N18,O18,P18,Q18,R18,S18,T18,U18,V18,W18,X18,Y18,Z18,AA18,AB18)</f>
        <v>6.7137137870056556</v>
      </c>
      <c r="AD18" s="211"/>
      <c r="AE18" s="244">
        <v>1.9986120749479528</v>
      </c>
      <c r="AF18" s="244">
        <v>1.1764475435982551</v>
      </c>
      <c r="AG18" s="244">
        <v>1.3950747816653104</v>
      </c>
    </row>
    <row r="19" spans="1:33">
      <c r="A19" s="219">
        <v>2.5</v>
      </c>
      <c r="B19" s="228" t="s">
        <v>17</v>
      </c>
      <c r="C19" s="244">
        <v>5.5038220986796382</v>
      </c>
      <c r="D19" s="244">
        <v>3.8386158827089591</v>
      </c>
      <c r="E19" s="244">
        <v>5</v>
      </c>
      <c r="F19" s="244">
        <v>3.4153799677436334</v>
      </c>
      <c r="G19" s="244">
        <v>2.6782481149332913</v>
      </c>
      <c r="H19" s="244">
        <v>1.0006949270326615</v>
      </c>
      <c r="I19" s="244">
        <v>4</v>
      </c>
      <c r="J19" s="124">
        <v>5.6875999999999998</v>
      </c>
      <c r="K19" s="244">
        <v>7.0146137787056375</v>
      </c>
      <c r="L19" s="244">
        <v>0</v>
      </c>
      <c r="M19" s="244">
        <v>7.9908834550364194</v>
      </c>
      <c r="N19" s="282">
        <v>1.8250796794891357</v>
      </c>
      <c r="O19" s="293">
        <v>4.010154020600349</v>
      </c>
      <c r="P19" s="244">
        <v>0.6896184607990179</v>
      </c>
      <c r="Q19" s="244">
        <v>1.1445760200492423</v>
      </c>
      <c r="R19" s="282">
        <v>20.102203369140625</v>
      </c>
      <c r="S19" s="244">
        <v>5</v>
      </c>
      <c r="T19" s="294"/>
      <c r="U19" s="244">
        <v>0.99792099792099798</v>
      </c>
      <c r="V19" s="244">
        <v>2.013986013986016</v>
      </c>
      <c r="W19" s="244">
        <v>0.9986130374479889</v>
      </c>
      <c r="X19" s="244">
        <v>0.88865654285444728</v>
      </c>
      <c r="Y19" s="244" t="s">
        <v>634</v>
      </c>
      <c r="Z19" s="244">
        <v>19.049567187201063</v>
      </c>
      <c r="AA19" s="124">
        <v>2.9361980000000001</v>
      </c>
      <c r="AB19" s="244">
        <v>7.9221794181150242</v>
      </c>
      <c r="AC19" s="266">
        <f>AVERAGE(C19,D19,E19,F19,G19,H19,I19,J19,K19,L19,M19,N19,O19,P19,Q19,R19,S19,T19,U19,V19,W19,X19,Y19,Z19,AA19,AB19)</f>
        <v>4.7378587905185068</v>
      </c>
      <c r="AD19" s="211"/>
      <c r="AE19" s="244">
        <v>0.99930603747397639</v>
      </c>
      <c r="AF19" s="244">
        <v>0.25789098030651336</v>
      </c>
      <c r="AG19" s="244">
        <v>0.72043372013855922</v>
      </c>
    </row>
    <row r="20" spans="1:33">
      <c r="A20" s="219">
        <v>2.6</v>
      </c>
      <c r="B20" s="226" t="s">
        <v>18</v>
      </c>
      <c r="C20" s="244">
        <v>32.022237665045168</v>
      </c>
      <c r="D20" s="244">
        <v>16.739749488507659</v>
      </c>
      <c r="E20" s="244">
        <v>19</v>
      </c>
      <c r="F20" s="244">
        <v>22.631719786255978</v>
      </c>
      <c r="G20" s="244">
        <v>22.023074403278443</v>
      </c>
      <c r="H20" s="244">
        <v>19.013203613620568</v>
      </c>
      <c r="I20" s="244">
        <v>17</v>
      </c>
      <c r="J20" s="124">
        <v>5.7542429999999998</v>
      </c>
      <c r="K20" s="244">
        <v>23.048016701461378</v>
      </c>
      <c r="L20" s="244">
        <v>30.020847810979845</v>
      </c>
      <c r="M20" s="244">
        <v>22.894492732285595</v>
      </c>
      <c r="N20" s="282">
        <v>20.604923248291016</v>
      </c>
      <c r="O20" s="293">
        <v>16.998550383393734</v>
      </c>
      <c r="P20" s="244">
        <v>13.645479314806932</v>
      </c>
      <c r="Q20" s="244">
        <v>7.3754216991106238</v>
      </c>
      <c r="R20" s="282">
        <v>15.116785049438477</v>
      </c>
      <c r="S20" s="244">
        <v>28</v>
      </c>
      <c r="T20" s="294">
        <v>13.498082658713249</v>
      </c>
      <c r="U20" s="244">
        <v>19.95841995841996</v>
      </c>
      <c r="V20" s="244">
        <v>20.13986013986014</v>
      </c>
      <c r="W20" s="244">
        <v>17.975034674063799</v>
      </c>
      <c r="X20" s="244">
        <v>21.727768602783769</v>
      </c>
      <c r="Y20" s="244">
        <v>16.405826819100302</v>
      </c>
      <c r="Z20" s="244">
        <v>39.986557717813547</v>
      </c>
      <c r="AA20" s="124">
        <v>16.26925</v>
      </c>
      <c r="AB20" s="244">
        <v>27.061171428228491</v>
      </c>
      <c r="AC20" s="266">
        <f>AVERAGE(C20,D20,E20,F20,G20,H20,I20,J20,K20,L20,M20,N20,O20,P20,Q20,R20,S20,T20,U20,V20,W20,X20,Y20,Z20,AA20,AB20)</f>
        <v>20.188873726748412</v>
      </c>
      <c r="AD20" s="211"/>
      <c r="AE20" s="244">
        <v>14.989590562109647</v>
      </c>
      <c r="AF20" s="244">
        <v>8.2913394022041889</v>
      </c>
      <c r="AG20" s="244">
        <v>10.565266098271522</v>
      </c>
    </row>
    <row r="21" spans="1:33">
      <c r="A21" s="219">
        <v>2.7</v>
      </c>
      <c r="B21" s="226" t="s">
        <v>19</v>
      </c>
      <c r="C21" s="244"/>
      <c r="D21" s="244"/>
      <c r="E21" s="244"/>
      <c r="F21" s="244"/>
      <c r="G21" s="244"/>
      <c r="H21" s="244"/>
      <c r="I21" s="244"/>
      <c r="J21" s="124">
        <v>0.77726240000000002</v>
      </c>
      <c r="K21" s="244"/>
      <c r="L21" s="244"/>
      <c r="M21" s="244"/>
      <c r="N21" s="282">
        <v>0</v>
      </c>
      <c r="O21" s="293">
        <v>4.3908428271166295</v>
      </c>
      <c r="P21" s="244"/>
      <c r="Q21" s="244"/>
      <c r="R21" s="282"/>
      <c r="S21" s="244"/>
      <c r="T21" s="294">
        <v>53.992330634852983</v>
      </c>
      <c r="U21" s="244"/>
      <c r="V21" s="244"/>
      <c r="W21" s="244"/>
      <c r="X21" s="244"/>
      <c r="Y21" s="244">
        <v>4.5346347812870764</v>
      </c>
      <c r="Z21" s="244"/>
      <c r="AA21" s="124"/>
      <c r="AB21" s="244"/>
      <c r="AC21" s="266"/>
      <c r="AD21" s="211"/>
      <c r="AE21" s="244"/>
      <c r="AF21" s="244"/>
      <c r="AG21" s="244"/>
    </row>
    <row r="22" spans="1:33">
      <c r="A22" s="212">
        <v>3</v>
      </c>
      <c r="B22" s="213" t="s">
        <v>20</v>
      </c>
      <c r="C22" s="266">
        <v>657.45656706045872</v>
      </c>
      <c r="D22" s="266">
        <v>642.25583037551633</v>
      </c>
      <c r="E22" s="266">
        <v>684</v>
      </c>
      <c r="F22" s="266">
        <v>606.22227427456733</v>
      </c>
      <c r="G22" s="266">
        <v>659.35929496339804</v>
      </c>
      <c r="H22" s="266">
        <v>631.43849895760945</v>
      </c>
      <c r="I22" s="266">
        <v>641</v>
      </c>
      <c r="J22" s="290">
        <v>746.89580000000001</v>
      </c>
      <c r="K22" s="266">
        <v>647.34864300626305</v>
      </c>
      <c r="L22" s="266">
        <v>682.47394023627521</v>
      </c>
      <c r="M22" s="266">
        <v>615.70712220395706</v>
      </c>
      <c r="N22" s="291">
        <v>670.28082275390625</v>
      </c>
      <c r="O22" s="266">
        <v>642.27966659499646</v>
      </c>
      <c r="P22" s="266">
        <v>651.74464969806252</v>
      </c>
      <c r="Q22" s="266">
        <v>619.3445680662586</v>
      </c>
      <c r="R22" s="291">
        <v>637.59039306640625</v>
      </c>
      <c r="S22" s="266">
        <v>648</v>
      </c>
      <c r="T22" s="292">
        <v>620.91180230080943</v>
      </c>
      <c r="U22" s="266">
        <v>649.64656964656967</v>
      </c>
      <c r="V22" s="266">
        <v>675.69230769230774</v>
      </c>
      <c r="W22" s="266">
        <v>628.12760055478498</v>
      </c>
      <c r="X22" s="266">
        <v>695.68650526349279</v>
      </c>
      <c r="Y22" s="266">
        <v>610.64976119362802</v>
      </c>
      <c r="Z22" s="266">
        <v>669.48268053010588</v>
      </c>
      <c r="AA22" s="290">
        <v>586.5059</v>
      </c>
      <c r="AB22" s="266">
        <v>637.5920536506917</v>
      </c>
      <c r="AC22" s="266">
        <f t="shared" ref="AC22:AC35" si="0">AVERAGE(C22,D22,E22,F22,G22,H22,I22,J22,K22,L22,M22,N22,O22,P22,Q22,R22,S22,T22,U22,V22,W22,X22,Y22,Z22,AA22,AB22)</f>
        <v>648.37281738807951</v>
      </c>
      <c r="AD22" s="218"/>
      <c r="AE22" s="266">
        <v>693.51839000693963</v>
      </c>
      <c r="AF22" s="266">
        <v>687.48991476704919</v>
      </c>
      <c r="AG22" s="266">
        <v>685.59686058823206</v>
      </c>
    </row>
    <row r="23" spans="1:33">
      <c r="A23" s="219">
        <v>3.1</v>
      </c>
      <c r="B23" s="220" t="s">
        <v>21</v>
      </c>
      <c r="C23" s="244">
        <v>512.35580264072269</v>
      </c>
      <c r="D23" s="244">
        <v>509.3201844374388</v>
      </c>
      <c r="E23" s="244">
        <v>503.99999999999994</v>
      </c>
      <c r="F23" s="244">
        <v>499.86419527906031</v>
      </c>
      <c r="G23" s="244">
        <v>488.60752360280503</v>
      </c>
      <c r="H23" s="244">
        <v>504.35024322446139</v>
      </c>
      <c r="I23" s="244">
        <v>510</v>
      </c>
      <c r="J23" s="124">
        <v>509.49619999999999</v>
      </c>
      <c r="K23" s="244">
        <v>494.02922755741128</v>
      </c>
      <c r="L23" s="244" t="s">
        <v>633</v>
      </c>
      <c r="M23" s="244">
        <v>496.71457114227815</v>
      </c>
      <c r="N23" s="282">
        <v>497.18124389648438</v>
      </c>
      <c r="O23" s="293">
        <v>462.96579605308187</v>
      </c>
      <c r="P23" s="244">
        <v>461.05328144317434</v>
      </c>
      <c r="Q23" s="244">
        <v>491.50639181200711</v>
      </c>
      <c r="R23" s="282">
        <v>506.68728637695313</v>
      </c>
      <c r="S23" s="244">
        <v>526</v>
      </c>
      <c r="T23" s="294">
        <v>463.2296548785684</v>
      </c>
      <c r="U23" s="244">
        <v>505.94594594594599</v>
      </c>
      <c r="V23" s="244">
        <v>505.51048951048955</v>
      </c>
      <c r="W23" s="244">
        <v>501.30374479889042</v>
      </c>
      <c r="X23" s="244">
        <v>515.6618668400771</v>
      </c>
      <c r="Y23" s="244">
        <v>511.97673208291678</v>
      </c>
      <c r="Z23" s="244">
        <v>508.07860901339114</v>
      </c>
      <c r="AA23" s="124">
        <v>483.79379999999998</v>
      </c>
      <c r="AB23" s="244">
        <v>515.85472722566612</v>
      </c>
      <c r="AC23" s="266">
        <f t="shared" si="0"/>
        <v>499.41950071047285</v>
      </c>
      <c r="AD23" s="211"/>
      <c r="AE23" s="244">
        <v>541.62387231089519</v>
      </c>
      <c r="AF23" s="244">
        <v>528.14137472816958</v>
      </c>
      <c r="AG23" s="244">
        <v>561.86807223982373</v>
      </c>
    </row>
    <row r="24" spans="1:33">
      <c r="A24" s="219">
        <v>3.2</v>
      </c>
      <c r="B24" s="226" t="s">
        <v>22</v>
      </c>
      <c r="C24" s="244">
        <v>89.06184850590688</v>
      </c>
      <c r="D24" s="244">
        <v>78.898247589220233</v>
      </c>
      <c r="E24" s="244">
        <v>106</v>
      </c>
      <c r="F24" s="244">
        <v>59.507249437987078</v>
      </c>
      <c r="G24" s="244">
        <v>119.15340996707874</v>
      </c>
      <c r="H24" s="244">
        <v>73.050729673384296</v>
      </c>
      <c r="I24" s="244">
        <v>81</v>
      </c>
      <c r="J24" s="124">
        <v>131.85409999999999</v>
      </c>
      <c r="K24" s="244">
        <v>99.206680584551151</v>
      </c>
      <c r="L24" s="244" t="s">
        <v>633</v>
      </c>
      <c r="M24" s="244">
        <v>76.424374351943527</v>
      </c>
      <c r="N24" s="282">
        <v>114.64177703857422</v>
      </c>
      <c r="O24" s="293">
        <v>108.44350543717604</v>
      </c>
      <c r="P24" s="244">
        <v>105.39341400394422</v>
      </c>
      <c r="Q24" s="244">
        <v>70.778551008125064</v>
      </c>
      <c r="R24" s="282">
        <v>65.594261169433594</v>
      </c>
      <c r="S24" s="244">
        <v>80</v>
      </c>
      <c r="T24" s="294">
        <v>68.103962505325953</v>
      </c>
      <c r="U24" s="244">
        <v>90.810810810810807</v>
      </c>
      <c r="V24" s="244">
        <v>111.77622377622379</v>
      </c>
      <c r="W24" s="244">
        <v>85.88072122052705</v>
      </c>
      <c r="X24" s="244">
        <v>125.55819192591072</v>
      </c>
      <c r="Y24" s="244">
        <v>74.178114032118003</v>
      </c>
      <c r="Z24" s="244" t="s">
        <v>633</v>
      </c>
      <c r="AA24" s="124">
        <v>58.875819999999997</v>
      </c>
      <c r="AB24" s="244">
        <v>65.081133434837582</v>
      </c>
      <c r="AC24" s="266">
        <f t="shared" si="0"/>
        <v>89.136380269711637</v>
      </c>
      <c r="AD24" s="211"/>
      <c r="AE24" s="244">
        <v>99.93060374739764</v>
      </c>
      <c r="AF24" s="244">
        <v>83.855191600655957</v>
      </c>
      <c r="AG24" s="244">
        <v>70.662649671055135</v>
      </c>
    </row>
    <row r="25" spans="1:33" ht="22.5">
      <c r="A25" s="219">
        <v>3.3</v>
      </c>
      <c r="B25" s="226" t="s">
        <v>23</v>
      </c>
      <c r="C25" s="244">
        <v>56.038915913829051</v>
      </c>
      <c r="D25" s="244">
        <v>54.037398348857273</v>
      </c>
      <c r="E25" s="244">
        <v>74</v>
      </c>
      <c r="F25" s="244">
        <v>46.850829557519944</v>
      </c>
      <c r="G25" s="244">
        <v>51.598361393514267</v>
      </c>
      <c r="H25" s="244">
        <v>54.037526059763721</v>
      </c>
      <c r="I25" s="244">
        <v>50</v>
      </c>
      <c r="J25" s="124">
        <v>105.5454</v>
      </c>
      <c r="K25" s="244">
        <v>54.11273486430062</v>
      </c>
      <c r="L25" s="244" t="s">
        <v>633</v>
      </c>
      <c r="M25" s="244">
        <v>42.568176709735461</v>
      </c>
      <c r="N25" s="282">
        <v>58.457809448242188</v>
      </c>
      <c r="O25" s="293">
        <v>70.870365104738582</v>
      </c>
      <c r="P25" s="244">
        <v>85.297954250943747</v>
      </c>
      <c r="Q25" s="244">
        <v>57.059625246126259</v>
      </c>
      <c r="R25" s="282">
        <v>65.308830261230469</v>
      </c>
      <c r="S25" s="244">
        <v>42</v>
      </c>
      <c r="T25" s="294">
        <v>89.578184916915134</v>
      </c>
      <c r="U25" s="244">
        <v>52.889812889812887</v>
      </c>
      <c r="V25" s="244">
        <v>58.405594405594407</v>
      </c>
      <c r="W25" s="244">
        <v>40.943134535367548</v>
      </c>
      <c r="X25" s="244">
        <v>54.466446497504904</v>
      </c>
      <c r="Y25" s="244" t="s">
        <v>355</v>
      </c>
      <c r="Z25" s="244">
        <v>161.40407151671474</v>
      </c>
      <c r="AA25" s="124">
        <v>43.836239999999997</v>
      </c>
      <c r="AB25" s="244">
        <v>56.656192990187961</v>
      </c>
      <c r="AC25" s="266">
        <f t="shared" si="0"/>
        <v>63.581816871287465</v>
      </c>
      <c r="AD25" s="211"/>
      <c r="AE25" s="244">
        <v>51.963913948646777</v>
      </c>
      <c r="AF25" s="244">
        <v>75.493348438223663</v>
      </c>
      <c r="AG25" s="244">
        <v>53.066138677353223</v>
      </c>
    </row>
    <row r="26" spans="1:33">
      <c r="A26" s="212">
        <v>4</v>
      </c>
      <c r="B26" s="213" t="s">
        <v>24</v>
      </c>
      <c r="C26" s="266">
        <v>281.19527449617789</v>
      </c>
      <c r="D26" s="266">
        <v>280.40461643208118</v>
      </c>
      <c r="E26" s="266">
        <v>326</v>
      </c>
      <c r="F26" s="266">
        <v>315.02248302478768</v>
      </c>
      <c r="G26" s="266">
        <v>328.84481308687708</v>
      </c>
      <c r="H26" s="266">
        <v>287.1994440583739</v>
      </c>
      <c r="I26" s="266">
        <v>362</v>
      </c>
      <c r="J26" s="290">
        <v>293.08390000000003</v>
      </c>
      <c r="K26" s="266">
        <v>338.705636743215</v>
      </c>
      <c r="L26" s="266">
        <v>278.19318971507994</v>
      </c>
      <c r="M26" s="266">
        <v>315.41566224688393</v>
      </c>
      <c r="N26" s="291">
        <v>278.50027465820313</v>
      </c>
      <c r="O26" s="266">
        <v>234.38726537025002</v>
      </c>
      <c r="P26" s="266">
        <v>291.40712631565543</v>
      </c>
      <c r="Q26" s="266">
        <v>219.97462250376503</v>
      </c>
      <c r="R26" s="291">
        <v>295.5650634765625</v>
      </c>
      <c r="S26" s="266">
        <v>301</v>
      </c>
      <c r="T26" s="292">
        <v>377.33276523221133</v>
      </c>
      <c r="U26" s="266">
        <v>296.38253638253639</v>
      </c>
      <c r="V26" s="266">
        <v>240.67132867132867</v>
      </c>
      <c r="W26" s="266">
        <v>310.56865464632455</v>
      </c>
      <c r="X26" s="266">
        <v>319.5422604516574</v>
      </c>
      <c r="Y26" s="266">
        <v>306.96824048667241</v>
      </c>
      <c r="Z26" s="266">
        <v>262.95741031018719</v>
      </c>
      <c r="AA26" s="290">
        <v>360.1044</v>
      </c>
      <c r="AB26" s="266">
        <v>291.79390040023355</v>
      </c>
      <c r="AC26" s="266">
        <f t="shared" si="0"/>
        <v>299.7392641811179</v>
      </c>
      <c r="AD26" s="218"/>
      <c r="AE26" s="266">
        <v>227.84177654406665</v>
      </c>
      <c r="AF26" s="266">
        <v>253.99612273410077</v>
      </c>
      <c r="AG26" s="266">
        <v>290.97325492096849</v>
      </c>
    </row>
    <row r="27" spans="1:33">
      <c r="A27" s="219">
        <v>4.0999999999999996</v>
      </c>
      <c r="B27" s="228" t="s">
        <v>25</v>
      </c>
      <c r="C27" s="244">
        <v>19.013203613620568</v>
      </c>
      <c r="D27" s="244">
        <v>30.157499078520864</v>
      </c>
      <c r="E27" s="244">
        <v>23</v>
      </c>
      <c r="F27" s="244">
        <v>26.54361974931026</v>
      </c>
      <c r="G27" s="244">
        <v>22.115072429813779</v>
      </c>
      <c r="H27" s="244">
        <v>22.015288394718553</v>
      </c>
      <c r="I27" s="244">
        <v>34</v>
      </c>
      <c r="J27" s="124">
        <v>30.343170000000001</v>
      </c>
      <c r="K27" s="244">
        <v>27.05636743215031</v>
      </c>
      <c r="L27" s="244">
        <v>19.013203613620568</v>
      </c>
      <c r="M27" s="244">
        <v>20.181022577768545</v>
      </c>
      <c r="N27" s="282">
        <v>29.692911148071289</v>
      </c>
      <c r="O27" s="293">
        <v>13.488236789887054</v>
      </c>
      <c r="P27" s="244">
        <v>27.116180726138609</v>
      </c>
      <c r="Q27" s="244">
        <v>11.33318337715537</v>
      </c>
      <c r="R27" s="282">
        <v>20.65290641784668</v>
      </c>
      <c r="S27" s="244">
        <v>17</v>
      </c>
      <c r="T27" s="294">
        <v>19.02002556455049</v>
      </c>
      <c r="U27" s="244">
        <v>21.954261954261955</v>
      </c>
      <c r="V27" s="244">
        <v>12.083916083916083</v>
      </c>
      <c r="W27" s="244">
        <v>31.955617198335645</v>
      </c>
      <c r="X27" s="244">
        <v>43.191267222561571</v>
      </c>
      <c r="Y27" s="244">
        <v>19.316991843456481</v>
      </c>
      <c r="Z27" s="244">
        <v>6.7374750154072895</v>
      </c>
      <c r="AA27" s="124">
        <v>21.503540000000001</v>
      </c>
      <c r="AB27" s="244">
        <v>18.84034099435133</v>
      </c>
      <c r="AC27" s="266">
        <f t="shared" si="0"/>
        <v>22.589434662517821</v>
      </c>
      <c r="AD27" s="211"/>
      <c r="AE27" s="244">
        <v>22.984038861901457</v>
      </c>
      <c r="AF27" s="244">
        <v>5.4987046680172682</v>
      </c>
      <c r="AG27" s="244">
        <v>8.0953314097310169</v>
      </c>
    </row>
    <row r="28" spans="1:33">
      <c r="A28" s="219">
        <v>4.2</v>
      </c>
      <c r="B28" s="226" t="s">
        <v>26</v>
      </c>
      <c r="C28" s="244">
        <v>6.004169562195969</v>
      </c>
      <c r="D28" s="244">
        <v>9.5809647072483024</v>
      </c>
      <c r="E28" s="244">
        <v>11</v>
      </c>
      <c r="F28" s="244">
        <v>8.4567959201302614</v>
      </c>
      <c r="G28" s="244">
        <v>7.4393849701311812</v>
      </c>
      <c r="H28" s="244">
        <v>6.004169562195969</v>
      </c>
      <c r="I28" s="244">
        <v>6</v>
      </c>
      <c r="J28" s="124">
        <v>5.142531</v>
      </c>
      <c r="K28" s="244">
        <v>14.029227557411275</v>
      </c>
      <c r="L28" s="244">
        <v>4.002779708130646</v>
      </c>
      <c r="M28" s="244">
        <v>41.910362386562298</v>
      </c>
      <c r="N28" s="282">
        <v>6.0966339111328125</v>
      </c>
      <c r="O28" s="293">
        <v>16.377570404618158</v>
      </c>
      <c r="P28" s="244">
        <v>2.5151420651482241</v>
      </c>
      <c r="Q28" s="244">
        <v>3.7148406078857392</v>
      </c>
      <c r="R28" s="282">
        <v>26.519563674926758</v>
      </c>
      <c r="S28" s="244">
        <v>6</v>
      </c>
      <c r="T28" s="294">
        <v>6.1354921175969324</v>
      </c>
      <c r="U28" s="244">
        <v>2.9937629937629939</v>
      </c>
      <c r="V28" s="244">
        <v>10.573426573426573</v>
      </c>
      <c r="W28" s="244">
        <v>4.993065187239945</v>
      </c>
      <c r="X28" s="244">
        <v>8.9146904267358789</v>
      </c>
      <c r="Y28" s="244">
        <v>5.2832311771475275</v>
      </c>
      <c r="Z28" s="244">
        <v>2.9884863064427054</v>
      </c>
      <c r="AA28" s="124">
        <v>23.430140000000002</v>
      </c>
      <c r="AB28" s="244">
        <v>6.9497053667900044</v>
      </c>
      <c r="AC28" s="266">
        <f t="shared" si="0"/>
        <v>9.7329283148792349</v>
      </c>
      <c r="AD28" s="211"/>
      <c r="AE28" s="244">
        <v>1.9986120749479528</v>
      </c>
      <c r="AF28" s="244">
        <v>4.6092055871927444</v>
      </c>
      <c r="AG28" s="244">
        <v>6.9285099527413996</v>
      </c>
    </row>
    <row r="29" spans="1:33">
      <c r="A29" s="219">
        <v>4.3</v>
      </c>
      <c r="B29" s="220" t="s">
        <v>27</v>
      </c>
      <c r="C29" s="244">
        <v>10.006949270326615</v>
      </c>
      <c r="D29" s="244">
        <v>69.554887874711767</v>
      </c>
      <c r="E29" s="244">
        <v>59</v>
      </c>
      <c r="F29" s="244">
        <v>67.851869359176789</v>
      </c>
      <c r="G29" s="244">
        <v>81.371521458505086</v>
      </c>
      <c r="H29" s="244">
        <v>34.023627519110491</v>
      </c>
      <c r="I29" s="244">
        <v>50</v>
      </c>
      <c r="J29" s="124">
        <v>55.559040000000003</v>
      </c>
      <c r="K29" s="244">
        <v>68.141962421711895</v>
      </c>
      <c r="L29" s="244">
        <v>51.035441278665736</v>
      </c>
      <c r="M29" s="244">
        <v>48.76249563389608</v>
      </c>
      <c r="N29" s="282">
        <v>67.829978942871094</v>
      </c>
      <c r="O29" s="293">
        <v>12.343064227987394</v>
      </c>
      <c r="P29" s="244">
        <v>44.961492971742693</v>
      </c>
      <c r="Q29" s="244">
        <v>85.699093145975297</v>
      </c>
      <c r="R29" s="282">
        <v>86.756340026855469</v>
      </c>
      <c r="S29" s="244">
        <v>69</v>
      </c>
      <c r="T29" s="294">
        <v>73.012356199403484</v>
      </c>
      <c r="U29" s="244">
        <v>52.889812889812887</v>
      </c>
      <c r="V29" s="244">
        <v>43.804195804195807</v>
      </c>
      <c r="W29" s="244">
        <v>61.914008321775313</v>
      </c>
      <c r="X29" s="244">
        <v>50.761636735744752</v>
      </c>
      <c r="Y29" s="244">
        <v>31.158254639844063</v>
      </c>
      <c r="Z29" s="244">
        <v>70.892987441626161</v>
      </c>
      <c r="AA29" s="124">
        <v>83.834159999999997</v>
      </c>
      <c r="AB29" s="244">
        <v>47.125922487201457</v>
      </c>
      <c r="AC29" s="266">
        <f t="shared" si="0"/>
        <v>56.818888409659252</v>
      </c>
      <c r="AD29" s="211"/>
      <c r="AE29" s="244">
        <v>22.984038861901457</v>
      </c>
      <c r="AF29" s="244">
        <v>73.257531310254521</v>
      </c>
      <c r="AG29" s="244">
        <v>91.113686737128759</v>
      </c>
    </row>
    <row r="30" spans="1:33">
      <c r="A30" s="219">
        <v>4.4000000000000004</v>
      </c>
      <c r="B30" s="220" t="s">
        <v>28</v>
      </c>
      <c r="C30" s="244">
        <v>140.09728978457267</v>
      </c>
      <c r="D30" s="244">
        <v>108.82629667475206</v>
      </c>
      <c r="E30" s="244">
        <v>135</v>
      </c>
      <c r="F30" s="244">
        <v>111.32989894855093</v>
      </c>
      <c r="G30" s="244">
        <v>122.97380825958031</v>
      </c>
      <c r="H30" s="244">
        <v>139.09659485753997</v>
      </c>
      <c r="I30" s="244">
        <v>129</v>
      </c>
      <c r="J30" s="124">
        <v>113.0202</v>
      </c>
      <c r="K30" s="244">
        <v>111.23173277661795</v>
      </c>
      <c r="L30" s="244">
        <v>166.11535788742182</v>
      </c>
      <c r="M30" s="244">
        <v>85.829303458930582</v>
      </c>
      <c r="N30" s="282">
        <v>100.46054077148438</v>
      </c>
      <c r="O30" s="293">
        <v>125.3384349117465</v>
      </c>
      <c r="P30" s="244">
        <v>122.89474745609671</v>
      </c>
      <c r="Q30" s="244">
        <v>78.052859490903998</v>
      </c>
      <c r="R30" s="282">
        <v>87.698036193847656</v>
      </c>
      <c r="S30" s="244">
        <v>124</v>
      </c>
      <c r="T30" s="294">
        <v>92.645930975713668</v>
      </c>
      <c r="U30" s="244">
        <v>138.71101871101871</v>
      </c>
      <c r="V30" s="244">
        <v>113.79020979020979</v>
      </c>
      <c r="W30" s="244">
        <v>119.83356449375867</v>
      </c>
      <c r="X30" s="244">
        <v>129.44039167626372</v>
      </c>
      <c r="Y30" s="244">
        <v>91.642321508539794</v>
      </c>
      <c r="Z30" s="244">
        <v>121.62131303181032</v>
      </c>
      <c r="AA30" s="124">
        <v>139.7337</v>
      </c>
      <c r="AB30" s="244">
        <v>149.06140786712984</v>
      </c>
      <c r="AC30" s="266">
        <f t="shared" si="0"/>
        <v>119.13249844332653</v>
      </c>
      <c r="AD30" s="211"/>
      <c r="AE30" s="244">
        <v>126.91186675919501</v>
      </c>
      <c r="AF30" s="244">
        <v>61.43724169710584</v>
      </c>
      <c r="AG30" s="244">
        <v>101.07553006192121</v>
      </c>
    </row>
    <row r="31" spans="1:33">
      <c r="A31" s="219">
        <v>4.5</v>
      </c>
      <c r="B31" s="220" t="s">
        <v>29</v>
      </c>
      <c r="C31" s="244">
        <v>106.07366226546213</v>
      </c>
      <c r="D31" s="244">
        <v>62.28496809684821</v>
      </c>
      <c r="E31" s="244">
        <v>97.999999999999986</v>
      </c>
      <c r="F31" s="244">
        <v>100.8402990476194</v>
      </c>
      <c r="G31" s="244">
        <v>94.945025968846736</v>
      </c>
      <c r="H31" s="244">
        <v>86.059763724808889</v>
      </c>
      <c r="I31" s="244">
        <v>143</v>
      </c>
      <c r="J31" s="124">
        <v>89.019000000000005</v>
      </c>
      <c r="K31" s="244">
        <v>118.2463465553236</v>
      </c>
      <c r="L31" s="244">
        <v>38.026407227241137</v>
      </c>
      <c r="M31" s="244">
        <v>118.73247818972644</v>
      </c>
      <c r="N31" s="282">
        <v>74.420211791992188</v>
      </c>
      <c r="O31" s="293">
        <v>66.83995903601091</v>
      </c>
      <c r="P31" s="244">
        <v>93.919563096529174</v>
      </c>
      <c r="Q31" s="244">
        <v>41.174645881844604</v>
      </c>
      <c r="R31" s="282">
        <v>73.938201904296875</v>
      </c>
      <c r="S31" s="244">
        <v>85</v>
      </c>
      <c r="T31" s="294">
        <v>186.51896037494674</v>
      </c>
      <c r="U31" s="244">
        <v>79.833679833679838</v>
      </c>
      <c r="V31" s="244">
        <v>60.41958041958042</v>
      </c>
      <c r="W31" s="244">
        <v>91.872399445214981</v>
      </c>
      <c r="X31" s="244">
        <v>87.234274390351516</v>
      </c>
      <c r="Y31" s="244">
        <v>159.56744131768454</v>
      </c>
      <c r="Z31" s="244">
        <v>60.717148514900678</v>
      </c>
      <c r="AA31" s="124">
        <v>91.602890000000002</v>
      </c>
      <c r="AB31" s="244">
        <v>69.816523684760966</v>
      </c>
      <c r="AC31" s="266">
        <f t="shared" si="0"/>
        <v>91.465516567987294</v>
      </c>
      <c r="AD31" s="211"/>
      <c r="AE31" s="244">
        <v>52.963219986120748</v>
      </c>
      <c r="AF31" s="244">
        <v>109.19343947153037</v>
      </c>
      <c r="AG31" s="244">
        <v>83.760196759446089</v>
      </c>
    </row>
    <row r="32" spans="1:33">
      <c r="A32" s="212">
        <v>5</v>
      </c>
      <c r="B32" s="213" t="s">
        <v>30</v>
      </c>
      <c r="C32" s="266">
        <v>20.01389854065323</v>
      </c>
      <c r="D32" s="266">
        <v>8.4071387431152065</v>
      </c>
      <c r="E32" s="266">
        <v>3</v>
      </c>
      <c r="F32" s="266">
        <v>7.9607445248151896</v>
      </c>
      <c r="G32" s="266">
        <v>10.351956938702461</v>
      </c>
      <c r="H32" s="266">
        <v>5.0034746351633075</v>
      </c>
      <c r="I32" s="266">
        <v>12.999999999999998</v>
      </c>
      <c r="J32" s="290">
        <v>8.8831140000000008</v>
      </c>
      <c r="K32" s="266">
        <v>9.0187891440501051</v>
      </c>
      <c r="L32" s="266">
        <v>2.001389854065323</v>
      </c>
      <c r="M32" s="266">
        <v>25.717863607346597</v>
      </c>
      <c r="N32" s="291">
        <v>8.2906570434570313</v>
      </c>
      <c r="O32" s="266">
        <v>30.690425865800432</v>
      </c>
      <c r="P32" s="266">
        <v>12.808626211135893</v>
      </c>
      <c r="Q32" s="266">
        <v>6.3306333817846756</v>
      </c>
      <c r="R32" s="291">
        <v>33.391407012939453</v>
      </c>
      <c r="S32" s="266">
        <v>17</v>
      </c>
      <c r="T32" s="292">
        <v>4.9083936940775459</v>
      </c>
      <c r="U32" s="266">
        <v>14.96881496881497</v>
      </c>
      <c r="V32" s="266">
        <v>6.0419580419580416</v>
      </c>
      <c r="W32" s="266">
        <v>5.9916782246879334</v>
      </c>
      <c r="X32" s="266">
        <v>6.0374296117597357</v>
      </c>
      <c r="Y32" s="266">
        <v>51.815404162087532</v>
      </c>
      <c r="Z32" s="266">
        <v>19.049567187201063</v>
      </c>
      <c r="AA32" s="290">
        <v>47.073219999999999</v>
      </c>
      <c r="AB32" s="266">
        <v>30.351941601908024</v>
      </c>
      <c r="AC32" s="266">
        <f t="shared" si="0"/>
        <v>15.696481807520145</v>
      </c>
      <c r="AD32" s="218"/>
      <c r="AE32" s="266">
        <v>14.989590562109647</v>
      </c>
      <c r="AF32" s="266">
        <v>12.388402873825923</v>
      </c>
      <c r="AG32" s="266">
        <v>17.575483844986554</v>
      </c>
    </row>
    <row r="33" spans="1:33">
      <c r="A33" s="219">
        <v>5.0999999999999996</v>
      </c>
      <c r="B33" s="226" t="s">
        <v>31</v>
      </c>
      <c r="C33" s="244">
        <v>13.009034051424599</v>
      </c>
      <c r="D33" s="244">
        <v>3.303075899072681</v>
      </c>
      <c r="E33" s="244">
        <v>2</v>
      </c>
      <c r="F33" s="244">
        <v>7.0720999332079444</v>
      </c>
      <c r="G33" s="244">
        <v>5.8841604402159895</v>
      </c>
      <c r="H33" s="244">
        <v>1.0006949270326615</v>
      </c>
      <c r="I33" s="244">
        <v>2</v>
      </c>
      <c r="J33" s="124">
        <v>2.5873560000000002</v>
      </c>
      <c r="K33" s="244">
        <v>4.0083507306889352</v>
      </c>
      <c r="L33" s="244">
        <v>2.001389854065323</v>
      </c>
      <c r="M33" s="244">
        <v>5.7084696107799155</v>
      </c>
      <c r="N33" s="282">
        <v>4.3180022239685059</v>
      </c>
      <c r="O33" s="293">
        <v>1.0793223440623136</v>
      </c>
      <c r="P33" s="244">
        <v>11.401712125119845</v>
      </c>
      <c r="Q33" s="244">
        <v>6.3306333817846756</v>
      </c>
      <c r="R33" s="282">
        <v>6.5896773338317871</v>
      </c>
      <c r="S33" s="244">
        <v>9</v>
      </c>
      <c r="T33" s="294"/>
      <c r="U33" s="244">
        <v>9.9792099792099798</v>
      </c>
      <c r="V33" s="244">
        <v>5.034965034965035</v>
      </c>
      <c r="W33" s="244">
        <v>3.9944521497919556</v>
      </c>
      <c r="X33" s="244">
        <v>4.5999327041987721</v>
      </c>
      <c r="Y33" s="244" t="s">
        <v>634</v>
      </c>
      <c r="Z33" s="244">
        <v>19.049567187201063</v>
      </c>
      <c r="AA33" s="124">
        <v>2.6402480000000002</v>
      </c>
      <c r="AB33" s="244">
        <v>9.8048905174803327</v>
      </c>
      <c r="AC33" s="266">
        <f t="shared" si="0"/>
        <v>5.9332185178375978</v>
      </c>
      <c r="AD33" s="211"/>
      <c r="AE33" s="244" t="s">
        <v>633</v>
      </c>
      <c r="AF33" s="244">
        <v>12.388402873825923</v>
      </c>
      <c r="AG33" s="244">
        <v>17.575483844986554</v>
      </c>
    </row>
    <row r="34" spans="1:33">
      <c r="A34" s="230">
        <v>5.2</v>
      </c>
      <c r="B34" s="231" t="s">
        <v>32</v>
      </c>
      <c r="C34" s="268">
        <v>7.0048644892286314</v>
      </c>
      <c r="D34" s="268">
        <v>5.1040628440425246</v>
      </c>
      <c r="E34" s="268">
        <v>1</v>
      </c>
      <c r="F34" s="268">
        <v>0.8886445916072454</v>
      </c>
      <c r="G34" s="268">
        <v>4.4677964984864715</v>
      </c>
      <c r="H34" s="268">
        <v>4.002779708130646</v>
      </c>
      <c r="I34" s="268">
        <v>11</v>
      </c>
      <c r="J34" s="124">
        <v>6.2957580000000002</v>
      </c>
      <c r="K34" s="268">
        <v>5.010438413361169</v>
      </c>
      <c r="L34" s="244" t="s">
        <v>633</v>
      </c>
      <c r="M34" s="295">
        <v>20.009393996566683</v>
      </c>
      <c r="N34" s="282">
        <v>3.9726552963256836</v>
      </c>
      <c r="O34" s="296">
        <v>29.611103521738119</v>
      </c>
      <c r="P34" s="268">
        <v>1.4069140860160476</v>
      </c>
      <c r="Q34" s="268">
        <v>0</v>
      </c>
      <c r="R34" s="282">
        <v>26.801729202270508</v>
      </c>
      <c r="S34" s="268">
        <v>9</v>
      </c>
      <c r="T34" s="294"/>
      <c r="U34" s="268">
        <v>4.9896049896049899</v>
      </c>
      <c r="V34" s="268">
        <v>1.0069930069930071</v>
      </c>
      <c r="W34" s="268">
        <v>1.9972260748959778</v>
      </c>
      <c r="X34" s="268">
        <v>1.4374969075609629</v>
      </c>
      <c r="Y34" s="295" t="s">
        <v>634</v>
      </c>
      <c r="Z34" s="244" t="s">
        <v>633</v>
      </c>
      <c r="AA34" s="124">
        <v>44.432969999999997</v>
      </c>
      <c r="AB34" s="268">
        <v>20.547051084427693</v>
      </c>
      <c r="AC34" s="266">
        <f t="shared" si="0"/>
        <v>9.5448855777843811</v>
      </c>
      <c r="AD34" s="211"/>
      <c r="AE34" s="268">
        <v>14.989590562109647</v>
      </c>
      <c r="AF34" s="295">
        <v>0</v>
      </c>
      <c r="AG34" s="268">
        <v>0</v>
      </c>
    </row>
    <row r="35" spans="1:33">
      <c r="A35" s="212" t="s">
        <v>2</v>
      </c>
      <c r="B35" s="213" t="s">
        <v>33</v>
      </c>
      <c r="C35" s="266">
        <v>1440</v>
      </c>
      <c r="D35" s="266">
        <v>1440</v>
      </c>
      <c r="E35" s="266">
        <v>1440</v>
      </c>
      <c r="F35" s="266">
        <v>1440</v>
      </c>
      <c r="G35" s="266">
        <v>1440</v>
      </c>
      <c r="H35" s="266">
        <v>1440</v>
      </c>
      <c r="I35" s="266">
        <v>1440</v>
      </c>
      <c r="J35" s="297">
        <f>J5+J12+J22+J26+J32</f>
        <v>1439.999914</v>
      </c>
      <c r="K35" s="266">
        <v>1440</v>
      </c>
      <c r="L35" s="297">
        <v>1440</v>
      </c>
      <c r="M35" s="297">
        <v>1440</v>
      </c>
      <c r="N35" s="297">
        <f>N5+N12+N22+N26+N32</f>
        <v>1440.0000228881836</v>
      </c>
      <c r="O35" s="266">
        <f>O5+O12+O22+O26+O32</f>
        <v>1439.9987723950494</v>
      </c>
      <c r="P35" s="266">
        <v>1440</v>
      </c>
      <c r="Q35" s="266">
        <v>1440</v>
      </c>
      <c r="R35" s="298">
        <v>1440</v>
      </c>
      <c r="S35" s="266">
        <v>1440</v>
      </c>
      <c r="T35" s="292">
        <f>T5+T12+T22+T26+T32</f>
        <v>1440</v>
      </c>
      <c r="U35" s="266">
        <v>1440</v>
      </c>
      <c r="V35" s="266">
        <v>1440</v>
      </c>
      <c r="W35" s="266">
        <v>1440</v>
      </c>
      <c r="X35" s="266">
        <v>1440</v>
      </c>
      <c r="Y35" s="297">
        <f>Y5+Y12+Y22+Y26+Y32</f>
        <v>1440</v>
      </c>
      <c r="Z35" s="297">
        <v>1440</v>
      </c>
      <c r="AA35" s="297">
        <f>AA5+AA12+AA22+AA26+AA32</f>
        <v>1440.0000199999999</v>
      </c>
      <c r="AB35" s="266">
        <v>1440</v>
      </c>
      <c r="AC35" s="266">
        <f t="shared" si="0"/>
        <v>1439.9999511262781</v>
      </c>
      <c r="AD35" s="218"/>
      <c r="AE35" s="266">
        <v>1440</v>
      </c>
      <c r="AF35" s="297">
        <v>1440</v>
      </c>
      <c r="AG35" s="266">
        <v>1440</v>
      </c>
    </row>
    <row r="36" spans="1:33">
      <c r="A36" s="237" t="s">
        <v>635</v>
      </c>
      <c r="B36" s="238"/>
      <c r="C36" s="122" t="s">
        <v>636</v>
      </c>
      <c r="D36" s="123"/>
      <c r="E36" s="123"/>
      <c r="F36" s="123"/>
      <c r="G36" s="123"/>
      <c r="H36" s="123"/>
      <c r="I36" s="123"/>
      <c r="J36" s="123"/>
      <c r="K36" s="123"/>
      <c r="L36" s="122" t="s">
        <v>637</v>
      </c>
      <c r="M36" s="123"/>
      <c r="N36" s="123"/>
      <c r="O36" s="240"/>
      <c r="P36" s="123"/>
      <c r="Q36" s="123"/>
      <c r="R36" s="123"/>
      <c r="S36" s="123"/>
      <c r="T36" s="123" t="s">
        <v>658</v>
      </c>
      <c r="U36" s="123"/>
      <c r="V36" s="122"/>
      <c r="W36" s="123"/>
      <c r="X36" s="123"/>
      <c r="Y36" s="123" t="s">
        <v>638</v>
      </c>
      <c r="Z36" s="123"/>
      <c r="AA36" s="123"/>
      <c r="AB36" s="123"/>
      <c r="AC36" s="123"/>
      <c r="AD36" s="211"/>
      <c r="AE36" s="122" t="s">
        <v>637</v>
      </c>
      <c r="AF36" s="123"/>
      <c r="AG36" s="123"/>
    </row>
    <row r="37" spans="1:33" ht="56.25">
      <c r="A37" s="241"/>
      <c r="B37" s="238"/>
      <c r="C37" s="122"/>
      <c r="D37" s="123"/>
      <c r="E37" s="123"/>
      <c r="F37" s="123"/>
      <c r="G37" s="123"/>
      <c r="H37" s="123"/>
      <c r="I37" s="123"/>
      <c r="J37" s="123"/>
      <c r="K37" s="123"/>
      <c r="L37" s="122"/>
      <c r="M37" s="123"/>
      <c r="N37" s="123"/>
      <c r="O37" s="240"/>
      <c r="P37" s="123"/>
      <c r="Q37" s="123"/>
      <c r="R37" s="123"/>
      <c r="S37" s="123"/>
      <c r="T37" s="242" t="s">
        <v>639</v>
      </c>
      <c r="U37" s="123"/>
      <c r="V37" s="122"/>
      <c r="W37" s="123"/>
      <c r="X37" s="123"/>
      <c r="Y37" s="242" t="s">
        <v>639</v>
      </c>
      <c r="Z37" s="123"/>
      <c r="AA37" s="123"/>
      <c r="AB37" s="123"/>
      <c r="AC37" s="123"/>
      <c r="AD37" s="211"/>
      <c r="AE37" s="122"/>
      <c r="AF37" s="123"/>
      <c r="AG37" s="123"/>
    </row>
    <row r="38" spans="1:33">
      <c r="A38" s="241"/>
      <c r="B38" s="238"/>
      <c r="C38" s="122"/>
      <c r="D38" s="123"/>
      <c r="E38" s="123"/>
      <c r="F38" s="123"/>
      <c r="G38" s="123"/>
      <c r="H38" s="123"/>
      <c r="I38" s="123"/>
      <c r="J38" s="123"/>
      <c r="K38" s="123"/>
      <c r="L38" s="122"/>
      <c r="M38" s="123"/>
      <c r="N38" s="123"/>
      <c r="O38" s="240"/>
      <c r="P38" s="123"/>
      <c r="Q38" s="123"/>
      <c r="R38" s="123"/>
      <c r="S38" s="123"/>
      <c r="T38" s="123"/>
      <c r="U38" s="123"/>
      <c r="V38" s="122"/>
      <c r="W38" s="123"/>
      <c r="X38" s="123"/>
      <c r="Y38" s="123"/>
      <c r="Z38" s="123"/>
      <c r="AA38" s="123"/>
      <c r="AB38" s="123"/>
      <c r="AC38" s="123"/>
      <c r="AD38" s="211"/>
      <c r="AE38" s="122"/>
      <c r="AF38" s="123"/>
      <c r="AG38" s="123"/>
    </row>
    <row r="39" spans="1:33">
      <c r="A39" s="243" t="s">
        <v>640</v>
      </c>
      <c r="B39" s="243"/>
      <c r="C39" s="243"/>
      <c r="D39" s="243"/>
      <c r="E39" s="243"/>
      <c r="F39" s="125"/>
      <c r="G39" s="125"/>
      <c r="H39" s="125"/>
      <c r="I39" s="125"/>
      <c r="J39" s="125"/>
      <c r="K39" s="125"/>
      <c r="L39" s="125"/>
      <c r="M39" s="125"/>
      <c r="N39" s="125"/>
      <c r="O39" s="193"/>
      <c r="P39" s="125"/>
      <c r="Q39" s="125"/>
      <c r="R39" s="125"/>
      <c r="S39" s="125"/>
      <c r="T39" s="125"/>
      <c r="U39" s="125"/>
      <c r="V39" s="125"/>
      <c r="W39" s="125"/>
      <c r="X39" s="125"/>
      <c r="Y39" s="125"/>
      <c r="Z39" s="125"/>
      <c r="AA39" s="125"/>
      <c r="AB39" s="125"/>
      <c r="AC39" s="125"/>
      <c r="AD39" s="211"/>
      <c r="AE39" s="125"/>
      <c r="AF39" s="125"/>
      <c r="AG39" s="125"/>
    </row>
    <row r="40" spans="1:33">
      <c r="A40" s="243" t="s">
        <v>641</v>
      </c>
      <c r="B40" s="238"/>
      <c r="C40" s="125"/>
      <c r="D40" s="125"/>
      <c r="E40" s="125"/>
      <c r="F40" s="125"/>
      <c r="G40" s="125"/>
      <c r="H40" s="125"/>
      <c r="I40" s="125"/>
      <c r="J40" s="125"/>
      <c r="K40" s="125"/>
      <c r="L40" s="125"/>
      <c r="M40" s="125"/>
      <c r="N40" s="125"/>
      <c r="O40" s="193"/>
      <c r="P40" s="125"/>
      <c r="Q40" s="125"/>
      <c r="R40" s="125"/>
      <c r="S40" s="125"/>
      <c r="T40" s="125"/>
      <c r="U40" s="125"/>
      <c r="V40" s="125"/>
      <c r="W40" s="125"/>
      <c r="X40" s="125"/>
      <c r="Y40" s="125"/>
      <c r="Z40" s="125"/>
      <c r="AA40" s="125"/>
      <c r="AB40" s="125"/>
      <c r="AC40" s="125"/>
      <c r="AD40" s="211"/>
      <c r="AE40" s="125"/>
      <c r="AF40" s="125"/>
      <c r="AG40" s="125"/>
    </row>
    <row r="42" spans="1:33" s="190" customFormat="1">
      <c r="A42" s="189" t="s">
        <v>642</v>
      </c>
    </row>
    <row r="43" spans="1:33">
      <c r="A43" s="246" t="s">
        <v>643</v>
      </c>
      <c r="B43" s="247"/>
      <c r="C43" s="247"/>
      <c r="D43" s="247"/>
      <c r="E43" s="247"/>
      <c r="F43" s="247"/>
      <c r="G43" s="118"/>
      <c r="H43" s="118"/>
      <c r="I43" s="118"/>
      <c r="J43" s="118"/>
      <c r="K43" s="118"/>
      <c r="L43" s="118"/>
      <c r="M43" s="118"/>
      <c r="N43" s="118"/>
      <c r="O43" s="193"/>
      <c r="P43" s="118"/>
      <c r="Q43" s="118"/>
      <c r="R43" s="118"/>
      <c r="S43" s="118"/>
      <c r="T43" s="118"/>
      <c r="U43" s="118"/>
      <c r="V43" s="118"/>
      <c r="W43" s="118"/>
      <c r="X43" s="118"/>
      <c r="Y43" s="118"/>
      <c r="Z43" s="118"/>
      <c r="AA43" s="118"/>
      <c r="AB43" s="118"/>
      <c r="AC43" s="118"/>
      <c r="AD43" s="117"/>
      <c r="AE43" s="247"/>
      <c r="AF43" s="118"/>
      <c r="AG43" s="118"/>
    </row>
    <row r="44" spans="1:33" ht="22.5">
      <c r="A44" s="194" t="s">
        <v>644</v>
      </c>
      <c r="B44" s="195" t="s">
        <v>645</v>
      </c>
      <c r="C44" s="128" t="s">
        <v>613</v>
      </c>
      <c r="D44" s="128" t="s">
        <v>34</v>
      </c>
      <c r="E44" s="128" t="s">
        <v>614</v>
      </c>
      <c r="F44" s="128" t="s">
        <v>39</v>
      </c>
      <c r="G44" s="128" t="s">
        <v>345</v>
      </c>
      <c r="H44" s="128" t="s">
        <v>346</v>
      </c>
      <c r="I44" s="284" t="s">
        <v>40</v>
      </c>
      <c r="J44" s="128" t="s">
        <v>42</v>
      </c>
      <c r="K44" s="128" t="s">
        <v>43</v>
      </c>
      <c r="L44" s="128" t="s">
        <v>616</v>
      </c>
      <c r="M44" s="128" t="s">
        <v>347</v>
      </c>
      <c r="N44" s="128" t="s">
        <v>617</v>
      </c>
      <c r="O44" s="285" t="s">
        <v>45</v>
      </c>
      <c r="P44" s="128" t="s">
        <v>349</v>
      </c>
      <c r="Q44" s="128" t="s">
        <v>50</v>
      </c>
      <c r="R44" s="128" t="s">
        <v>350</v>
      </c>
      <c r="S44" s="284" t="s">
        <v>351</v>
      </c>
      <c r="T44" s="128" t="s">
        <v>618</v>
      </c>
      <c r="U44" s="128" t="s">
        <v>619</v>
      </c>
      <c r="V44" s="128" t="s">
        <v>352</v>
      </c>
      <c r="W44" s="128" t="s">
        <v>353</v>
      </c>
      <c r="X44" s="128" t="s">
        <v>54</v>
      </c>
      <c r="Y44" s="128" t="s">
        <v>531</v>
      </c>
      <c r="Z44" s="128" t="s">
        <v>532</v>
      </c>
      <c r="AA44" s="128" t="s">
        <v>646</v>
      </c>
      <c r="AB44" s="128" t="s">
        <v>621</v>
      </c>
      <c r="AC44" s="299" t="s">
        <v>622</v>
      </c>
      <c r="AD44" s="202"/>
      <c r="AE44" s="128" t="s">
        <v>623</v>
      </c>
      <c r="AF44" s="128" t="s">
        <v>451</v>
      </c>
      <c r="AG44" s="128" t="s">
        <v>452</v>
      </c>
    </row>
    <row r="45" spans="1:33">
      <c r="A45" s="203"/>
      <c r="B45" s="204"/>
      <c r="C45" s="264">
        <v>2006</v>
      </c>
      <c r="D45" s="264" t="s">
        <v>624</v>
      </c>
      <c r="E45" s="264">
        <v>2005</v>
      </c>
      <c r="F45" s="265">
        <v>2010</v>
      </c>
      <c r="G45" s="264">
        <v>2001</v>
      </c>
      <c r="H45" s="264" t="s">
        <v>628</v>
      </c>
      <c r="I45" s="265" t="s">
        <v>626</v>
      </c>
      <c r="J45" s="264">
        <v>2009</v>
      </c>
      <c r="K45" s="264" t="s">
        <v>627</v>
      </c>
      <c r="L45" s="264" t="s">
        <v>628</v>
      </c>
      <c r="M45" s="264">
        <v>2005</v>
      </c>
      <c r="N45" s="264" t="s">
        <v>35</v>
      </c>
      <c r="O45" s="288">
        <v>2011</v>
      </c>
      <c r="P45" s="264">
        <v>2009</v>
      </c>
      <c r="Q45" s="264">
        <v>2009</v>
      </c>
      <c r="R45" s="264" t="s">
        <v>630</v>
      </c>
      <c r="S45" s="265" t="s">
        <v>626</v>
      </c>
      <c r="T45" s="264">
        <v>2010</v>
      </c>
      <c r="U45" s="264" t="s">
        <v>631</v>
      </c>
      <c r="V45" s="264">
        <v>1999</v>
      </c>
      <c r="W45" s="264" t="s">
        <v>632</v>
      </c>
      <c r="X45" s="288" t="s">
        <v>626</v>
      </c>
      <c r="Y45" s="264">
        <v>2010</v>
      </c>
      <c r="Z45" s="264">
        <v>2006</v>
      </c>
      <c r="AA45" s="55">
        <v>2005</v>
      </c>
      <c r="AB45" s="288">
        <v>2010</v>
      </c>
      <c r="AC45" s="264"/>
      <c r="AD45" s="211"/>
      <c r="AE45" s="264">
        <v>2008</v>
      </c>
      <c r="AF45" s="264">
        <v>1999</v>
      </c>
      <c r="AG45" s="264">
        <v>2000</v>
      </c>
    </row>
    <row r="46" spans="1:33">
      <c r="A46" s="212">
        <v>1</v>
      </c>
      <c r="B46" s="213" t="s">
        <v>3</v>
      </c>
      <c r="C46" s="266">
        <v>304.05574912891984</v>
      </c>
      <c r="D46" s="266">
        <v>364.78344769352879</v>
      </c>
      <c r="E46" s="266">
        <v>265.63106796116506</v>
      </c>
      <c r="F46" s="266">
        <v>341.38653316774736</v>
      </c>
      <c r="G46" s="266">
        <v>260.06775092011873</v>
      </c>
      <c r="H46" s="266">
        <v>326</v>
      </c>
      <c r="I46" s="266">
        <v>249</v>
      </c>
      <c r="J46" s="281">
        <v>233.36</v>
      </c>
      <c r="K46" s="266">
        <v>281.60887656033287</v>
      </c>
      <c r="L46" s="266">
        <v>327.22724113968036</v>
      </c>
      <c r="M46" s="266">
        <v>343.90121880589851</v>
      </c>
      <c r="N46" s="291">
        <v>349.25082397460938</v>
      </c>
      <c r="O46" s="266">
        <v>471.4635158219516</v>
      </c>
      <c r="P46" s="266">
        <v>421.89054726368158</v>
      </c>
      <c r="Q46" s="266">
        <v>467.64603032387413</v>
      </c>
      <c r="R46" s="291">
        <v>353.97418212890625</v>
      </c>
      <c r="S46" s="266">
        <v>338</v>
      </c>
      <c r="T46" s="292">
        <v>283.95229982964219</v>
      </c>
      <c r="U46" s="266">
        <v>303.21056289089648</v>
      </c>
      <c r="V46" s="266">
        <v>372.32704402515719</v>
      </c>
      <c r="W46" s="266">
        <v>299.83286908077991</v>
      </c>
      <c r="X46" s="266">
        <v>333.83016523182641</v>
      </c>
      <c r="Y46" s="300">
        <v>321.87591078776336</v>
      </c>
      <c r="Z46" s="266">
        <v>360.2873080217957</v>
      </c>
      <c r="AA46" s="290">
        <v>297.2484</v>
      </c>
      <c r="AB46" s="266">
        <v>308.45417764033294</v>
      </c>
      <c r="AC46" s="266">
        <f>AVERAGE(C46,D46,E46,F46,G46,H46,I46,J46,K46,L46,M46,N46,O46,P46,Q46,R46,S46,T46,U46,V46,W46,X46,Y46,Z46,AA46,AB46)</f>
        <v>330.0102200922542</v>
      </c>
      <c r="AD46" s="218"/>
      <c r="AE46" s="266">
        <v>390</v>
      </c>
      <c r="AF46" s="266">
        <v>390.57108730200252</v>
      </c>
      <c r="AG46" s="266">
        <v>324.6746560074136</v>
      </c>
    </row>
    <row r="47" spans="1:33">
      <c r="A47" s="219">
        <v>1.1000000000000001</v>
      </c>
      <c r="B47" s="220" t="s">
        <v>4</v>
      </c>
      <c r="C47" s="244">
        <v>247.86062717770034</v>
      </c>
      <c r="D47" s="244">
        <v>307.00519637563315</v>
      </c>
      <c r="E47" s="244">
        <v>201.71983356449374</v>
      </c>
      <c r="F47" s="244">
        <v>268.47628676262752</v>
      </c>
      <c r="G47" s="244">
        <v>211.40338919194625</v>
      </c>
      <c r="H47" s="244">
        <v>264</v>
      </c>
      <c r="I47" s="244">
        <v>199</v>
      </c>
      <c r="J47" s="124">
        <v>172.62370000000001</v>
      </c>
      <c r="K47" s="244">
        <v>221.69209431345351</v>
      </c>
      <c r="L47" s="244">
        <v>261.18137595552463</v>
      </c>
      <c r="M47" s="244">
        <v>279.53542760081945</v>
      </c>
      <c r="N47" s="282">
        <v>268.16250610351563</v>
      </c>
      <c r="O47" s="293">
        <v>375.30406708368923</v>
      </c>
      <c r="P47" s="244">
        <v>281.592039800995</v>
      </c>
      <c r="Q47" s="244">
        <v>367.98897164737087</v>
      </c>
      <c r="R47" s="282">
        <v>279.11749267578125</v>
      </c>
      <c r="S47" s="244">
        <v>279</v>
      </c>
      <c r="T47" s="294">
        <v>251.44804088586028</v>
      </c>
      <c r="U47" s="244">
        <v>234.1626129256428</v>
      </c>
      <c r="V47" s="244">
        <v>299.87421383647802</v>
      </c>
      <c r="W47" s="244">
        <v>235.65459610027855</v>
      </c>
      <c r="X47" s="244">
        <v>280.24430019461408</v>
      </c>
      <c r="Y47" s="301">
        <v>267.50246005104123</v>
      </c>
      <c r="Z47" s="244">
        <v>282.49123168922057</v>
      </c>
      <c r="AA47" s="124">
        <v>259.24520000000001</v>
      </c>
      <c r="AB47" s="244">
        <v>253.18190545044379</v>
      </c>
      <c r="AC47" s="266">
        <f>AVERAGE(C47,D47,E47,F47,G47,H47,I47,J47,K47,L47,M47,N47,O47,P47,Q47,R47,S47,T47,U47,V47,W47,X47,Y47,Z47,AA47,AB47)</f>
        <v>263.44106036104347</v>
      </c>
      <c r="AD47" s="211"/>
      <c r="AE47" s="244">
        <v>308</v>
      </c>
      <c r="AF47" s="244">
        <v>318.10182471090383</v>
      </c>
      <c r="AG47" s="244">
        <v>206.56009828905948</v>
      </c>
    </row>
    <row r="48" spans="1:33">
      <c r="A48" s="219">
        <v>1.2</v>
      </c>
      <c r="B48" s="220" t="s">
        <v>5</v>
      </c>
      <c r="C48" s="244">
        <v>31.10801393728223</v>
      </c>
      <c r="D48" s="244">
        <v>34.24632959570306</v>
      </c>
      <c r="E48" s="244">
        <v>30.957004160887656</v>
      </c>
      <c r="F48" s="244">
        <v>35.737518237941813</v>
      </c>
      <c r="G48" s="244">
        <v>28.714902606008341</v>
      </c>
      <c r="H48" s="244">
        <v>32</v>
      </c>
      <c r="I48" s="244">
        <v>21</v>
      </c>
      <c r="J48" s="124">
        <v>26.20073</v>
      </c>
      <c r="K48" s="244">
        <v>33.952843273231622</v>
      </c>
      <c r="L48" s="244">
        <v>32.022237665045168</v>
      </c>
      <c r="M48" s="244">
        <v>26.103874195075832</v>
      </c>
      <c r="N48" s="282">
        <v>42.948169708251953</v>
      </c>
      <c r="O48" s="293">
        <v>50.287491437744819</v>
      </c>
      <c r="P48" s="244">
        <v>73.631840796019901</v>
      </c>
      <c r="Q48" s="244">
        <v>49.445874283463169</v>
      </c>
      <c r="R48" s="282">
        <v>33.689006805419922</v>
      </c>
      <c r="S48" s="244">
        <v>29.000000000000004</v>
      </c>
      <c r="T48" s="294">
        <v>15.945485519591143</v>
      </c>
      <c r="U48" s="244">
        <v>30.020847810979845</v>
      </c>
      <c r="V48" s="244">
        <v>32.20125786163522</v>
      </c>
      <c r="W48" s="244">
        <v>28.077994428969362</v>
      </c>
      <c r="X48" s="244">
        <v>26.199770018194286</v>
      </c>
      <c r="Y48" s="301">
        <v>20.668272558961778</v>
      </c>
      <c r="Z48" s="244">
        <v>51.680776077414869</v>
      </c>
      <c r="AA48" s="124">
        <v>28.16328</v>
      </c>
      <c r="AB48" s="244">
        <v>24.65029053066597</v>
      </c>
      <c r="AC48" s="266">
        <f>AVERAGE(C48,D48,E48,F48,G48,H48,I48,J48,K48,L48,M48,N48,O48,P48,Q48,R48,S48,T48,U48,V48,W48,X48,Y48,Z48,AA48,AB48)</f>
        <v>33.409761981095691</v>
      </c>
      <c r="AD48" s="211"/>
      <c r="AE48" s="244">
        <v>56</v>
      </c>
      <c r="AF48" s="244">
        <v>44.437603494787645</v>
      </c>
      <c r="AG48" s="244">
        <v>49.18079031794796</v>
      </c>
    </row>
    <row r="49" spans="1:33">
      <c r="A49" s="219">
        <v>1.3</v>
      </c>
      <c r="B49" s="220" t="s">
        <v>6</v>
      </c>
      <c r="C49" s="244">
        <v>15.05226480836237</v>
      </c>
      <c r="D49" s="244">
        <v>15.141799821242643</v>
      </c>
      <c r="E49" s="244">
        <v>22.968099861303745</v>
      </c>
      <c r="F49" s="244">
        <v>23.385548846962521</v>
      </c>
      <c r="G49" s="244">
        <v>12.821433903650835</v>
      </c>
      <c r="H49" s="244">
        <v>23</v>
      </c>
      <c r="I49" s="244">
        <v>28</v>
      </c>
      <c r="J49" s="124">
        <v>23.347280000000001</v>
      </c>
      <c r="K49" s="244">
        <v>18.973647711511788</v>
      </c>
      <c r="L49" s="244">
        <v>34.023627519110491</v>
      </c>
      <c r="M49" s="244">
        <v>38.261917010003266</v>
      </c>
      <c r="N49" s="282">
        <v>16.693166732788086</v>
      </c>
      <c r="O49" s="293">
        <v>35.784363785622162</v>
      </c>
      <c r="P49" s="244">
        <v>57.711442786069647</v>
      </c>
      <c r="Q49" s="244">
        <v>38.184735515223551</v>
      </c>
      <c r="R49" s="282">
        <v>29.565372467041016</v>
      </c>
      <c r="S49" s="244">
        <v>21</v>
      </c>
      <c r="T49" s="294">
        <v>16.558773424190804</v>
      </c>
      <c r="U49" s="244">
        <v>25.017373175816541</v>
      </c>
      <c r="V49" s="244">
        <v>32.20125786163522</v>
      </c>
      <c r="W49" s="244">
        <v>21.058495821727018</v>
      </c>
      <c r="X49" s="244">
        <v>19.430530013493424</v>
      </c>
      <c r="Y49" s="301">
        <v>9.7051781777606401</v>
      </c>
      <c r="Z49" s="244">
        <v>26.115300255160246</v>
      </c>
      <c r="AA49" s="124">
        <v>6.8609309999999999</v>
      </c>
      <c r="AB49" s="244">
        <v>21.237140457188438</v>
      </c>
      <c r="AC49" s="266">
        <f>AVERAGE(C49,D49,E49,F49,G49,H49,I49,J49,K49,L49,M49,N49,O49,P49,Q49,R49,S49,T49,U49,V49,W49,X49,Y49,Z49,AA49,AB49)</f>
        <v>24.311526190610174</v>
      </c>
      <c r="AD49" s="211"/>
      <c r="AE49" s="244">
        <v>25.999999999999996</v>
      </c>
      <c r="AF49" s="244">
        <v>14.070235419235608</v>
      </c>
      <c r="AG49" s="244">
        <v>50.701491062261354</v>
      </c>
    </row>
    <row r="50" spans="1:33">
      <c r="A50" s="219">
        <v>1.4</v>
      </c>
      <c r="B50" s="226" t="s">
        <v>7</v>
      </c>
      <c r="C50" s="244">
        <v>10.034843205574912</v>
      </c>
      <c r="D50" s="244">
        <v>8.3901219009499499</v>
      </c>
      <c r="E50" s="244">
        <v>9.9861303744798899</v>
      </c>
      <c r="F50" s="244">
        <v>13.787179320215465</v>
      </c>
      <c r="G50" s="244">
        <v>7.1280252185133541</v>
      </c>
      <c r="H50" s="244">
        <v>7</v>
      </c>
      <c r="I50" s="244">
        <v>7</v>
      </c>
      <c r="J50" s="124">
        <v>8.0562299999999993</v>
      </c>
      <c r="K50" s="244">
        <v>6.9902912621359219</v>
      </c>
      <c r="L50" s="244" t="s">
        <v>633</v>
      </c>
      <c r="M50" s="244" t="s">
        <v>633</v>
      </c>
      <c r="N50" s="282">
        <v>14.527657508850098</v>
      </c>
      <c r="O50" s="293">
        <v>8.44893808512224</v>
      </c>
      <c r="P50" s="244">
        <v>8.9552238805970141</v>
      </c>
      <c r="Q50" s="244">
        <v>12.026448877816577</v>
      </c>
      <c r="R50" s="282">
        <v>11.602303504943848</v>
      </c>
      <c r="S50" s="244">
        <v>10</v>
      </c>
      <c r="T50" s="294"/>
      <c r="U50" s="244">
        <v>14.009728978457263</v>
      </c>
      <c r="V50" s="244">
        <v>8.050314465408805</v>
      </c>
      <c r="W50" s="244">
        <v>15.041782729805014</v>
      </c>
      <c r="X50" s="244">
        <v>7.9555650055246963</v>
      </c>
      <c r="Y50" s="302" t="s">
        <v>634</v>
      </c>
      <c r="Z50" s="244" t="s">
        <v>633</v>
      </c>
      <c r="AA50" s="124">
        <v>2.9790109999999999</v>
      </c>
      <c r="AB50" s="244">
        <v>9.3848412020347745</v>
      </c>
      <c r="AC50" s="266">
        <f>AVERAGE(C50,D50,E50,F50,G50,H50,I50,J50,K50,L50,M50,N50,O50,P50,Q50,R50,S50,T50,U50,V50,W50,X50,Y50,Z50,AA50,AB50)</f>
        <v>9.5883160247823742</v>
      </c>
      <c r="AD50" s="211"/>
      <c r="AE50" s="244" t="s">
        <v>633</v>
      </c>
      <c r="AF50" s="244">
        <v>13.961423677075464</v>
      </c>
      <c r="AG50" s="244">
        <v>18.2322763381448</v>
      </c>
    </row>
    <row r="51" spans="1:33">
      <c r="A51" s="219">
        <v>1.5</v>
      </c>
      <c r="B51" s="226" t="s">
        <v>8</v>
      </c>
      <c r="C51" s="244"/>
      <c r="D51" s="244"/>
      <c r="E51" s="244"/>
      <c r="F51" s="244"/>
      <c r="G51" s="244"/>
      <c r="H51" s="244"/>
      <c r="I51" s="244"/>
      <c r="J51" s="124">
        <v>2.762969</v>
      </c>
      <c r="K51" s="244"/>
      <c r="L51" s="244"/>
      <c r="M51" s="244"/>
      <c r="N51" s="282">
        <v>6.9193229675292969</v>
      </c>
      <c r="O51" s="293">
        <v>1.6386554297731077</v>
      </c>
      <c r="P51" s="244"/>
      <c r="Q51" s="244"/>
      <c r="R51" s="282"/>
      <c r="S51" s="244"/>
      <c r="T51" s="294"/>
      <c r="U51" s="244"/>
      <c r="V51" s="244"/>
      <c r="W51" s="244"/>
      <c r="X51" s="244"/>
      <c r="Y51" s="302"/>
      <c r="Z51" s="244"/>
      <c r="AA51" s="124"/>
      <c r="AB51" s="244"/>
      <c r="AC51" s="244"/>
      <c r="AD51" s="211"/>
      <c r="AE51" s="244"/>
      <c r="AF51" s="244"/>
      <c r="AG51" s="244"/>
    </row>
    <row r="52" spans="1:33">
      <c r="A52" s="219">
        <v>1.6</v>
      </c>
      <c r="B52" s="226" t="s">
        <v>9</v>
      </c>
      <c r="C52" s="244"/>
      <c r="D52" s="244"/>
      <c r="E52" s="244"/>
      <c r="F52" s="244"/>
      <c r="G52" s="244"/>
      <c r="H52" s="244"/>
      <c r="I52" s="244"/>
      <c r="J52" s="124">
        <v>0.36911450000000001</v>
      </c>
      <c r="K52" s="244"/>
      <c r="L52" s="244"/>
      <c r="M52" s="244"/>
      <c r="N52" s="282">
        <v>0</v>
      </c>
      <c r="O52" s="293">
        <v>0</v>
      </c>
      <c r="P52" s="244"/>
      <c r="Q52" s="244"/>
      <c r="R52" s="282"/>
      <c r="S52" s="244"/>
      <c r="T52" s="294"/>
      <c r="U52" s="244"/>
      <c r="V52" s="244"/>
      <c r="W52" s="244"/>
      <c r="X52" s="244"/>
      <c r="Y52" s="302"/>
      <c r="Z52" s="244"/>
      <c r="AA52" s="124"/>
      <c r="AB52" s="244"/>
      <c r="AC52" s="244"/>
      <c r="AD52" s="211"/>
      <c r="AE52" s="244"/>
      <c r="AF52" s="244"/>
      <c r="AG52" s="244"/>
    </row>
    <row r="53" spans="1:33">
      <c r="A53" s="212">
        <v>2</v>
      </c>
      <c r="B53" s="213" t="s">
        <v>10</v>
      </c>
      <c r="C53" s="266">
        <v>171.595818815331</v>
      </c>
      <c r="D53" s="266">
        <v>135.28296740290941</v>
      </c>
      <c r="E53" s="266">
        <v>150.79056865464631</v>
      </c>
      <c r="F53" s="266">
        <v>159.63779912896965</v>
      </c>
      <c r="G53" s="266">
        <v>186.1360818597189</v>
      </c>
      <c r="H53" s="266">
        <v>169</v>
      </c>
      <c r="I53" s="266">
        <v>159</v>
      </c>
      <c r="J53" s="290">
        <v>142.66200000000001</v>
      </c>
      <c r="K53" s="266">
        <v>163.77253814147019</v>
      </c>
      <c r="L53" s="266">
        <v>127.08825573314802</v>
      </c>
      <c r="M53" s="266">
        <v>129.21804240846907</v>
      </c>
      <c r="N53" s="291">
        <v>103.80326080322266</v>
      </c>
      <c r="O53" s="266">
        <f>69.013355676907-O57-O58</f>
        <v>61.873906472456788</v>
      </c>
      <c r="P53" s="266">
        <v>44.975124378109456</v>
      </c>
      <c r="Q53" s="266">
        <v>112.60996335869206</v>
      </c>
      <c r="R53" s="291">
        <v>132.86923217773438</v>
      </c>
      <c r="S53" s="266">
        <v>141</v>
      </c>
      <c r="T53" s="292">
        <v>183.9863713798978</v>
      </c>
      <c r="U53" s="266">
        <v>157.10910354412786</v>
      </c>
      <c r="V53" s="266">
        <v>96.268343815513632</v>
      </c>
      <c r="W53" s="266">
        <v>166.46239554317549</v>
      </c>
      <c r="X53" s="266">
        <v>153.94023510690292</v>
      </c>
      <c r="Y53" s="300">
        <v>153.9837004144884</v>
      </c>
      <c r="Z53" s="266">
        <v>116.37575745024095</v>
      </c>
      <c r="AA53" s="290">
        <v>140.6122</v>
      </c>
      <c r="AB53" s="266">
        <v>161.13975046898071</v>
      </c>
      <c r="AC53" s="266">
        <f>AVERAGE(C53,D53,E53,F53,G53,H53,I53,J53,K53,L53,M53,N53,O53,P53,Q53,R53,S53,T53,U53,V53,W53,X53,Y53,Z53,AA53,AB53)</f>
        <v>139.27666988685408</v>
      </c>
      <c r="AD53" s="218"/>
      <c r="AE53" s="266">
        <v>91</v>
      </c>
      <c r="AF53" s="266">
        <v>51.767242334305003</v>
      </c>
      <c r="AG53" s="266">
        <v>91.612475375905547</v>
      </c>
    </row>
    <row r="54" spans="1:33">
      <c r="A54" s="219">
        <v>2.1</v>
      </c>
      <c r="B54" s="220" t="s">
        <v>11</v>
      </c>
      <c r="C54" s="244">
        <v>93.324041811846698</v>
      </c>
      <c r="D54" s="244">
        <v>78.993709067435375</v>
      </c>
      <c r="E54" s="244">
        <v>96.865464632454916</v>
      </c>
      <c r="F54" s="244">
        <v>83.224815896554219</v>
      </c>
      <c r="G54" s="244">
        <v>107.20203506672331</v>
      </c>
      <c r="H54" s="244">
        <v>105</v>
      </c>
      <c r="I54" s="244">
        <v>91</v>
      </c>
      <c r="J54" s="124">
        <v>97.728449999999995</v>
      </c>
      <c r="K54" s="244">
        <v>89.875173370319004</v>
      </c>
      <c r="L54" s="244">
        <v>65.045170257123004</v>
      </c>
      <c r="M54" s="244">
        <v>49.226486971931848</v>
      </c>
      <c r="N54" s="282">
        <v>51.125129699707031</v>
      </c>
      <c r="O54" s="293">
        <v>23.776714565519175</v>
      </c>
      <c r="P54" s="244">
        <v>20.8955223880597</v>
      </c>
      <c r="Q54" s="244">
        <v>75.111885399213264</v>
      </c>
      <c r="R54" s="282">
        <v>62.970001220703125</v>
      </c>
      <c r="S54" s="244">
        <v>76</v>
      </c>
      <c r="T54" s="294">
        <v>59.488926746166953</v>
      </c>
      <c r="U54" s="244">
        <v>93.064628214037526</v>
      </c>
      <c r="V54" s="244">
        <v>51.320754716981128</v>
      </c>
      <c r="W54" s="244">
        <v>114.3175487465181</v>
      </c>
      <c r="X54" s="244">
        <v>76.478840053110304</v>
      </c>
      <c r="Y54" s="302">
        <v>79.356550233509282</v>
      </c>
      <c r="Z54" s="244">
        <v>21.175022201621758</v>
      </c>
      <c r="AA54" s="124">
        <v>66.055999999999997</v>
      </c>
      <c r="AB54" s="244">
        <v>82.030791765940648</v>
      </c>
      <c r="AC54" s="266">
        <f>AVERAGE(C54,D54,E54,F54,G54,H54,I54,J54,K54,L54,M54,N54,O54,P54,Q54,R54,S54,T54,U54,V54,W54,X54,Y54,Z54,AA54,AB54)</f>
        <v>73.486679347133702</v>
      </c>
      <c r="AD54" s="211"/>
      <c r="AE54" s="244">
        <v>48</v>
      </c>
      <c r="AF54" s="244">
        <v>18.509226598831095</v>
      </c>
      <c r="AG54" s="244">
        <v>68.923008983328586</v>
      </c>
    </row>
    <row r="55" spans="1:33">
      <c r="A55" s="219">
        <v>2.2000000000000002</v>
      </c>
      <c r="B55" s="220" t="s">
        <v>12</v>
      </c>
      <c r="C55" s="244">
        <v>22.076655052264808</v>
      </c>
      <c r="D55" s="244">
        <v>15.743899814134519</v>
      </c>
      <c r="E55" s="244">
        <v>21.969486823855757</v>
      </c>
      <c r="F55" s="244">
        <v>25.189458758019743</v>
      </c>
      <c r="G55" s="244">
        <v>21.77840320004351</v>
      </c>
      <c r="H55" s="244">
        <v>19</v>
      </c>
      <c r="I55" s="244">
        <v>23</v>
      </c>
      <c r="J55" s="124">
        <v>18.193490000000001</v>
      </c>
      <c r="K55" s="244">
        <v>25.963938973647711</v>
      </c>
      <c r="L55" s="244">
        <v>17.011813759555245</v>
      </c>
      <c r="M55" s="244">
        <v>16.091261372698991</v>
      </c>
      <c r="N55" s="282">
        <v>18.49407958984375</v>
      </c>
      <c r="O55" s="293">
        <v>16.321958456140568</v>
      </c>
      <c r="P55" s="244">
        <v>5.9701492537313436</v>
      </c>
      <c r="Q55" s="244">
        <v>12.984770745774989</v>
      </c>
      <c r="R55" s="282">
        <v>21.501277923583984</v>
      </c>
      <c r="S55" s="244">
        <v>17</v>
      </c>
      <c r="T55" s="294">
        <v>13.492333901192504</v>
      </c>
      <c r="U55" s="244">
        <v>18.01250868658791</v>
      </c>
      <c r="V55" s="244">
        <v>10.062893081761006</v>
      </c>
      <c r="W55" s="244">
        <v>15.041782729805014</v>
      </c>
      <c r="X55" s="244">
        <v>19.61161001361917</v>
      </c>
      <c r="Y55" s="302">
        <v>12.78626416074534</v>
      </c>
      <c r="Z55" s="244">
        <v>13.975872934154342</v>
      </c>
      <c r="AA55" s="124">
        <v>25.182480000000002</v>
      </c>
      <c r="AB55" s="244">
        <v>21.778040468832813</v>
      </c>
      <c r="AC55" s="266">
        <f>AVERAGE(C55,D55,E55,F55,G55,H55,I55,J55,K55,L55,M55,N55,O55,P55,Q55,R55,S55,T55,U55,V55,W55,X55,Y55,Z55,AA55,AB55)</f>
        <v>18.00901652692281</v>
      </c>
      <c r="AD55" s="211"/>
      <c r="AE55" s="244">
        <v>15</v>
      </c>
      <c r="AF55" s="244">
        <v>13.859667335647526</v>
      </c>
      <c r="AG55" s="244">
        <v>7.6725578644833963</v>
      </c>
    </row>
    <row r="56" spans="1:33">
      <c r="A56" s="219">
        <v>2.2999999999999998</v>
      </c>
      <c r="B56" s="228" t="s">
        <v>13</v>
      </c>
      <c r="C56" s="244">
        <v>27.094076655052266</v>
      </c>
      <c r="D56" s="244">
        <v>20.892009753358217</v>
      </c>
      <c r="E56" s="244">
        <v>8.9875173370318997</v>
      </c>
      <c r="F56" s="244">
        <v>21.176698955871096</v>
      </c>
      <c r="G56" s="244">
        <v>20.433925683013356</v>
      </c>
      <c r="H56" s="244">
        <v>10</v>
      </c>
      <c r="I56" s="244">
        <v>12.999999999999998</v>
      </c>
      <c r="J56" s="124">
        <v>14.53445</v>
      </c>
      <c r="K56" s="244">
        <v>9.9861303744798899</v>
      </c>
      <c r="L56" s="244">
        <v>12.008339124391938</v>
      </c>
      <c r="M56" s="244">
        <v>28.785842757192011</v>
      </c>
      <c r="N56" s="282">
        <v>13.467731475830078</v>
      </c>
      <c r="O56" s="293">
        <v>6.7120276779106911</v>
      </c>
      <c r="P56" s="244">
        <v>9.9502487562189046</v>
      </c>
      <c r="Q56" s="244">
        <v>15.356617845866159</v>
      </c>
      <c r="R56" s="282">
        <v>19.100362777709961</v>
      </c>
      <c r="S56" s="244">
        <v>16</v>
      </c>
      <c r="T56" s="294">
        <v>19.011925042589439</v>
      </c>
      <c r="U56" s="244">
        <v>15.010423905489922</v>
      </c>
      <c r="V56" s="244">
        <v>6.0377358490566042</v>
      </c>
      <c r="W56" s="244">
        <v>11.030640668523677</v>
      </c>
      <c r="X56" s="244">
        <v>20.457180014206372</v>
      </c>
      <c r="Y56" s="302">
        <v>17.000116800539953</v>
      </c>
      <c r="Z56" s="244">
        <v>14.173037555246495</v>
      </c>
      <c r="AA56" s="124">
        <v>33.896900000000002</v>
      </c>
      <c r="AB56" s="244">
        <v>18.877500406390634</v>
      </c>
      <c r="AC56" s="266">
        <f>AVERAGE(C56,D56,E56,F56,G56,H56,I56,J56,K56,L56,M56,N56,O56,P56,Q56,R56,S56,T56,U56,V56,W56,X56,Y56,Z56,AA56,AB56)</f>
        <v>16.268516900614216</v>
      </c>
      <c r="AD56" s="211"/>
      <c r="AE56" s="244">
        <v>12.999999999999998</v>
      </c>
      <c r="AF56" s="244">
        <v>7.9013663631013484</v>
      </c>
      <c r="AG56" s="244">
        <v>2.9893333666116302</v>
      </c>
    </row>
    <row r="57" spans="1:33">
      <c r="A57" s="219" t="s">
        <v>0</v>
      </c>
      <c r="B57" s="228" t="s">
        <v>14</v>
      </c>
      <c r="C57" s="244"/>
      <c r="D57" s="244"/>
      <c r="E57" s="244"/>
      <c r="F57" s="244"/>
      <c r="G57" s="244"/>
      <c r="H57" s="244"/>
      <c r="I57" s="244"/>
      <c r="J57" s="124">
        <v>14.258229999999999</v>
      </c>
      <c r="K57" s="244"/>
      <c r="L57" s="244"/>
      <c r="M57" s="244"/>
      <c r="N57" s="282">
        <v>11.708217620849609</v>
      </c>
      <c r="O57" s="293">
        <v>6.529872354498365</v>
      </c>
      <c r="P57" s="244"/>
      <c r="Q57" s="244"/>
      <c r="R57" s="282">
        <v>17.290401458740234</v>
      </c>
      <c r="S57" s="244"/>
      <c r="T57" s="294"/>
      <c r="U57" s="244"/>
      <c r="V57" s="244"/>
      <c r="W57" s="244"/>
      <c r="X57" s="244"/>
      <c r="Y57" s="302">
        <v>12.842881535886301</v>
      </c>
      <c r="Z57" s="244"/>
      <c r="AA57" s="124">
        <v>26.45543</v>
      </c>
      <c r="AB57" s="244"/>
      <c r="AC57" s="244"/>
      <c r="AD57" s="211"/>
      <c r="AE57" s="244"/>
      <c r="AF57" s="244"/>
      <c r="AG57" s="244"/>
    </row>
    <row r="58" spans="1:33">
      <c r="A58" s="219" t="s">
        <v>1</v>
      </c>
      <c r="B58" s="228" t="s">
        <v>15</v>
      </c>
      <c r="C58" s="244"/>
      <c r="D58" s="244"/>
      <c r="E58" s="244"/>
      <c r="F58" s="244"/>
      <c r="G58" s="244"/>
      <c r="H58" s="244"/>
      <c r="I58" s="244"/>
      <c r="J58" s="124">
        <v>0.27621279999999998</v>
      </c>
      <c r="K58" s="244"/>
      <c r="L58" s="244"/>
      <c r="M58" s="244"/>
      <c r="N58" s="282">
        <v>1.7595139741897583</v>
      </c>
      <c r="O58" s="293">
        <v>0.60957684995184491</v>
      </c>
      <c r="P58" s="244"/>
      <c r="Q58" s="244"/>
      <c r="R58" s="282">
        <v>1.8099621534347534</v>
      </c>
      <c r="S58" s="244"/>
      <c r="T58" s="294"/>
      <c r="U58" s="244"/>
      <c r="V58" s="244"/>
      <c r="W58" s="244"/>
      <c r="X58" s="244"/>
      <c r="Y58" s="301">
        <v>4.1572352646536519</v>
      </c>
      <c r="Z58" s="244"/>
      <c r="AA58" s="124">
        <v>2.4537659999999999</v>
      </c>
      <c r="AB58" s="244"/>
      <c r="AC58" s="244"/>
      <c r="AD58" s="211"/>
      <c r="AE58" s="244"/>
      <c r="AF58" s="244"/>
      <c r="AG58" s="244"/>
    </row>
    <row r="59" spans="1:33">
      <c r="A59" s="219">
        <v>2.4</v>
      </c>
      <c r="B59" s="228" t="s">
        <v>16</v>
      </c>
      <c r="C59" s="244" t="s">
        <v>633</v>
      </c>
      <c r="D59" s="244">
        <v>2.0882949753465181</v>
      </c>
      <c r="E59" s="244">
        <v>0</v>
      </c>
      <c r="F59" s="244">
        <v>7.3686826366830092</v>
      </c>
      <c r="G59" s="244">
        <v>11.300430963827949</v>
      </c>
      <c r="H59" s="244">
        <v>15</v>
      </c>
      <c r="I59" s="244">
        <v>11</v>
      </c>
      <c r="J59" s="124">
        <v>0.50298659999999995</v>
      </c>
      <c r="K59" s="244">
        <v>7.9889042995839112</v>
      </c>
      <c r="L59" s="244" t="s">
        <v>633</v>
      </c>
      <c r="M59" s="244" t="s">
        <v>633</v>
      </c>
      <c r="N59" s="282">
        <v>3.7251856327056885</v>
      </c>
      <c r="O59" s="293">
        <v>0</v>
      </c>
      <c r="P59" s="244">
        <v>0</v>
      </c>
      <c r="Q59" s="244">
        <v>2.6799222766389907</v>
      </c>
      <c r="R59" s="282"/>
      <c r="S59" s="244">
        <v>6</v>
      </c>
      <c r="T59" s="294"/>
      <c r="U59" s="244">
        <v>14.009728978457263</v>
      </c>
      <c r="V59" s="244">
        <v>4.0251572327044025</v>
      </c>
      <c r="W59" s="244">
        <v>9.0250696378830089</v>
      </c>
      <c r="X59" s="244">
        <v>7.1182370049432198</v>
      </c>
      <c r="Y59" s="302" t="s">
        <v>634</v>
      </c>
      <c r="Z59" s="244" t="s">
        <v>633</v>
      </c>
      <c r="AA59" s="124"/>
      <c r="AB59" s="244">
        <v>7.9759931717054071</v>
      </c>
      <c r="AC59" s="266">
        <f>AVERAGE(C59,D59,E59,F59,G59,H59,I59,J59,K59,L59,M59,N59,O59,P59,Q59,R59,S59,T59,U59,V59,W59,X59,Y59,Z59,AA59,AB59)</f>
        <v>6.1004774116932987</v>
      </c>
      <c r="AD59" s="211"/>
      <c r="AE59" s="244">
        <v>2</v>
      </c>
      <c r="AF59" s="244">
        <v>1.1277350523132343</v>
      </c>
      <c r="AG59" s="244">
        <v>1.8925625623590663</v>
      </c>
    </row>
    <row r="60" spans="1:33">
      <c r="A60" s="219">
        <v>2.5</v>
      </c>
      <c r="B60" s="228" t="s">
        <v>17</v>
      </c>
      <c r="C60" s="244">
        <v>4.013937282229965</v>
      </c>
      <c r="D60" s="244">
        <v>4.6533139450650447</v>
      </c>
      <c r="E60" s="244">
        <v>6.9902912621359219</v>
      </c>
      <c r="F60" s="244">
        <v>3.0303038505891857</v>
      </c>
      <c r="G60" s="244">
        <v>3.8569453176860868</v>
      </c>
      <c r="H60" s="244">
        <v>1</v>
      </c>
      <c r="I60" s="244">
        <v>4</v>
      </c>
      <c r="J60" s="124">
        <v>6.7080890000000002</v>
      </c>
      <c r="K60" s="244">
        <v>8.9875173370318997</v>
      </c>
      <c r="L60" s="244">
        <v>1.0006949270326615</v>
      </c>
      <c r="M60" s="244">
        <v>9.0105771115704165</v>
      </c>
      <c r="N60" s="282">
        <v>1.8031879663467407</v>
      </c>
      <c r="O60" s="293">
        <v>3.6752806422187967</v>
      </c>
      <c r="P60" s="244">
        <v>0.19900497512437809</v>
      </c>
      <c r="Q60" s="244">
        <v>1.2929250734959208</v>
      </c>
      <c r="R60" s="282">
        <v>18.900226593017578</v>
      </c>
      <c r="S60" s="244">
        <v>4</v>
      </c>
      <c r="T60" s="294"/>
      <c r="U60" s="244">
        <v>1.0006949270326615</v>
      </c>
      <c r="V60" s="244">
        <v>1.0062893081761006</v>
      </c>
      <c r="W60" s="244">
        <v>1.0027855153203342</v>
      </c>
      <c r="X60" s="244">
        <v>7.1693180049786918</v>
      </c>
      <c r="Y60" s="302" t="s">
        <v>634</v>
      </c>
      <c r="Z60" s="244">
        <v>15.371048681803478</v>
      </c>
      <c r="AA60" s="124">
        <v>2.5759240000000001</v>
      </c>
      <c r="AB60" s="244">
        <v>6.6184941424814703</v>
      </c>
      <c r="AC60" s="266">
        <f>AVERAGE(C60,D60,E60,F60,G60,H60,I60,J60,K60,L60,M60,N60,O60,P60,Q60,R60,S60,T60,U60,V60,W60,X60,Y60,Z60,AA60,AB60)</f>
        <v>4.911118744305722</v>
      </c>
      <c r="AD60" s="211"/>
      <c r="AE60" s="244">
        <v>1</v>
      </c>
      <c r="AF60" s="244">
        <v>0.3371897447117545</v>
      </c>
      <c r="AG60" s="244">
        <v>0.61803734670262067</v>
      </c>
    </row>
    <row r="61" spans="1:33">
      <c r="A61" s="219">
        <v>2.6</v>
      </c>
      <c r="B61" s="226" t="s">
        <v>18</v>
      </c>
      <c r="C61" s="244">
        <v>25.087108013937282</v>
      </c>
      <c r="D61" s="244">
        <v>12.911739847569738</v>
      </c>
      <c r="E61" s="244">
        <v>15.977808599167822</v>
      </c>
      <c r="F61" s="244">
        <v>19.647839031252381</v>
      </c>
      <c r="G61" s="244">
        <v>21.56434162842465</v>
      </c>
      <c r="H61" s="244">
        <v>19</v>
      </c>
      <c r="I61" s="244">
        <v>16</v>
      </c>
      <c r="J61" s="124">
        <v>4.1626079999999996</v>
      </c>
      <c r="K61" s="244">
        <v>20.970873786407768</v>
      </c>
      <c r="L61" s="244">
        <v>32.022237665045168</v>
      </c>
      <c r="M61" s="244">
        <v>26.103874195075832</v>
      </c>
      <c r="N61" s="282">
        <v>15.187947273254395</v>
      </c>
      <c r="O61" s="293">
        <v>10.316030150098578</v>
      </c>
      <c r="P61" s="244">
        <v>7.9601990049751246</v>
      </c>
      <c r="Q61" s="244">
        <v>5.1838420177027169</v>
      </c>
      <c r="R61" s="282">
        <v>10.397368431091309</v>
      </c>
      <c r="S61" s="244">
        <v>22</v>
      </c>
      <c r="T61" s="294">
        <v>13.492333901192504</v>
      </c>
      <c r="U61" s="244">
        <v>16.011118832522584</v>
      </c>
      <c r="V61" s="244">
        <v>23.815513626834385</v>
      </c>
      <c r="W61" s="244">
        <v>16.044568245125348</v>
      </c>
      <c r="X61" s="244">
        <v>23.105050016045173</v>
      </c>
      <c r="Y61" s="302">
        <v>16.396301825039043</v>
      </c>
      <c r="Z61" s="244">
        <v>51.680776077414869</v>
      </c>
      <c r="AA61" s="124">
        <v>12.90094</v>
      </c>
      <c r="AB61" s="244">
        <v>23.858930513629751</v>
      </c>
      <c r="AC61" s="266">
        <f>AVERAGE(C61,D61,E61,F61,G61,H61,I61,J61,K61,L61,M61,N61,O61,P61,Q61,R61,S61,T61,U61,V61,W61,X61,Y61,Z61,AA61,AB61)</f>
        <v>18.530744256992556</v>
      </c>
      <c r="AD61" s="211"/>
      <c r="AE61" s="244">
        <v>12</v>
      </c>
      <c r="AF61" s="244">
        <v>10.032057239700046</v>
      </c>
      <c r="AG61" s="244">
        <v>9.5169752524202416</v>
      </c>
    </row>
    <row r="62" spans="1:33">
      <c r="A62" s="219">
        <v>2.7</v>
      </c>
      <c r="B62" s="226" t="s">
        <v>19</v>
      </c>
      <c r="C62" s="244"/>
      <c r="D62" s="244"/>
      <c r="E62" s="244"/>
      <c r="F62" s="244"/>
      <c r="G62" s="244"/>
      <c r="H62" s="244"/>
      <c r="I62" s="244"/>
      <c r="J62" s="124">
        <v>0.83198830000000001</v>
      </c>
      <c r="K62" s="244"/>
      <c r="L62" s="244"/>
      <c r="M62" s="244"/>
      <c r="N62" s="282">
        <v>0</v>
      </c>
      <c r="O62" s="293">
        <v>1.071894980568997</v>
      </c>
      <c r="P62" s="244"/>
      <c r="Q62" s="244"/>
      <c r="R62" s="282"/>
      <c r="S62" s="244"/>
      <c r="T62" s="294">
        <v>78.500851788756393</v>
      </c>
      <c r="U62" s="244"/>
      <c r="V62" s="244"/>
      <c r="W62" s="244"/>
      <c r="X62" s="244"/>
      <c r="Y62" s="302">
        <v>4.444467394654656</v>
      </c>
      <c r="Z62" s="244"/>
      <c r="AA62" s="124"/>
      <c r="AB62" s="244"/>
      <c r="AC62" s="244"/>
      <c r="AD62" s="211"/>
      <c r="AE62" s="244"/>
      <c r="AF62" s="244"/>
      <c r="AG62" s="244"/>
    </row>
    <row r="63" spans="1:33">
      <c r="A63" s="212">
        <v>3</v>
      </c>
      <c r="B63" s="213" t="s">
        <v>20</v>
      </c>
      <c r="C63" s="266">
        <v>649.25435540069691</v>
      </c>
      <c r="D63" s="266">
        <v>632.32247253508194</v>
      </c>
      <c r="E63" s="266">
        <v>671.06796116504859</v>
      </c>
      <c r="F63" s="266">
        <v>595.00858066277135</v>
      </c>
      <c r="G63" s="266">
        <v>643.03950391638352</v>
      </c>
      <c r="H63" s="266">
        <v>633</v>
      </c>
      <c r="I63" s="266">
        <v>631</v>
      </c>
      <c r="J63" s="290">
        <v>737.98620000000005</v>
      </c>
      <c r="K63" s="266">
        <v>636.11650485436894</v>
      </c>
      <c r="L63" s="266">
        <v>681.47324530924254</v>
      </c>
      <c r="M63" s="266">
        <v>602.4523036224374</v>
      </c>
      <c r="N63" s="291">
        <v>670.70245361328125</v>
      </c>
      <c r="O63" s="266">
        <v>637.01696546457765</v>
      </c>
      <c r="P63" s="266">
        <v>650.74626865671644</v>
      </c>
      <c r="Q63" s="266">
        <v>618.68591952901136</v>
      </c>
      <c r="R63" s="291">
        <v>618.9908447265625</v>
      </c>
      <c r="S63" s="266">
        <v>639</v>
      </c>
      <c r="T63" s="292">
        <v>588.14310051107327</v>
      </c>
      <c r="U63" s="266">
        <v>642.44614315496881</v>
      </c>
      <c r="V63" s="266">
        <v>677.23270440251588</v>
      </c>
      <c r="W63" s="266">
        <v>631.75487465181061</v>
      </c>
      <c r="X63" s="266">
        <v>625.24436043419735</v>
      </c>
      <c r="Y63" s="300">
        <v>573.23506961559121</v>
      </c>
      <c r="Z63" s="266">
        <v>668.91778538535743</v>
      </c>
      <c r="AA63" s="290">
        <v>574.14020000000005</v>
      </c>
      <c r="AB63" s="266">
        <v>626.82102349406364</v>
      </c>
      <c r="AC63" s="266">
        <f t="shared" ref="AC63:AC75" si="1">AVERAGE(C63,D63,E63,F63,G63,H63,I63,J63,K63,L63,M63,N63,O63,P63,Q63,R63,S63,T63,U63,V63,W63,X63,Y63,Z63,AA63,AB63)</f>
        <v>636.76149388868305</v>
      </c>
      <c r="AD63" s="218"/>
      <c r="AE63" s="266">
        <v>696</v>
      </c>
      <c r="AF63" s="266">
        <v>702.77192738969404</v>
      </c>
      <c r="AG63" s="266">
        <v>681.51307424434958</v>
      </c>
    </row>
    <row r="64" spans="1:33">
      <c r="A64" s="219">
        <v>3.1</v>
      </c>
      <c r="B64" s="220" t="s">
        <v>21</v>
      </c>
      <c r="C64" s="244">
        <v>512.78048780487813</v>
      </c>
      <c r="D64" s="244">
        <v>505.34189403415826</v>
      </c>
      <c r="E64" s="244">
        <v>494.31345353675454</v>
      </c>
      <c r="F64" s="244">
        <v>493.17557568370427</v>
      </c>
      <c r="G64" s="244">
        <v>479.38033730943374</v>
      </c>
      <c r="H64" s="244">
        <v>504.99999999999994</v>
      </c>
      <c r="I64" s="244">
        <v>507.00000000000006</v>
      </c>
      <c r="J64" s="124">
        <v>505.89819999999997</v>
      </c>
      <c r="K64" s="244">
        <v>488.32177531206662</v>
      </c>
      <c r="L64" s="244" t="s">
        <v>633</v>
      </c>
      <c r="M64" s="244">
        <v>487.84782687751243</v>
      </c>
      <c r="N64" s="282">
        <v>494.86700439453125</v>
      </c>
      <c r="O64" s="293">
        <v>471.54766366157139</v>
      </c>
      <c r="P64" s="244">
        <v>460.69651741293535</v>
      </c>
      <c r="Q64" s="244">
        <v>495.52110391887226</v>
      </c>
      <c r="R64" s="282">
        <v>497.79434204101563</v>
      </c>
      <c r="S64" s="244">
        <v>522</v>
      </c>
      <c r="T64" s="294">
        <v>460.57921635434411</v>
      </c>
      <c r="U64" s="244">
        <v>502.34885337039611</v>
      </c>
      <c r="V64" s="244">
        <v>503.1446540880504</v>
      </c>
      <c r="W64" s="244">
        <v>501.39275766016715</v>
      </c>
      <c r="X64" s="244">
        <v>510.16600035428189</v>
      </c>
      <c r="Y64" s="301">
        <v>503.11680437537524</v>
      </c>
      <c r="Z64" s="244">
        <v>504.20580877738468</v>
      </c>
      <c r="AA64" s="124">
        <v>475.78769999999997</v>
      </c>
      <c r="AB64" s="244">
        <v>509.42801096685298</v>
      </c>
      <c r="AC64" s="266">
        <f t="shared" si="1"/>
        <v>495.66623951737142</v>
      </c>
      <c r="AD64" s="211"/>
      <c r="AE64" s="244">
        <v>540</v>
      </c>
      <c r="AF64" s="244">
        <v>534.40405226534028</v>
      </c>
      <c r="AG64" s="244">
        <v>552.25611755397279</v>
      </c>
    </row>
    <row r="65" spans="1:33">
      <c r="A65" s="219">
        <v>3.2</v>
      </c>
      <c r="B65" s="226" t="s">
        <v>22</v>
      </c>
      <c r="C65" s="244">
        <v>87.303135888501743</v>
      </c>
      <c r="D65" s="244">
        <v>76.768339093707112</v>
      </c>
      <c r="E65" s="244">
        <v>103.85575589459084</v>
      </c>
      <c r="F65" s="244">
        <v>60.721857006075112</v>
      </c>
      <c r="G65" s="244">
        <v>117.86029136553374</v>
      </c>
      <c r="H65" s="244">
        <v>76</v>
      </c>
      <c r="I65" s="244">
        <v>80</v>
      </c>
      <c r="J65" s="124">
        <v>133.48699999999999</v>
      </c>
      <c r="K65" s="244">
        <v>96.865464632454916</v>
      </c>
      <c r="L65" s="244" t="s">
        <v>633</v>
      </c>
      <c r="M65" s="244">
        <v>77.659212587492817</v>
      </c>
      <c r="N65" s="282">
        <v>116.91353607177734</v>
      </c>
      <c r="O65" s="293">
        <v>104.4928072907303</v>
      </c>
      <c r="P65" s="244">
        <v>107.46268656716417</v>
      </c>
      <c r="Q65" s="244">
        <v>71.455649629969074</v>
      </c>
      <c r="R65" s="282">
        <v>61.267436981201172</v>
      </c>
      <c r="S65" s="244">
        <v>79</v>
      </c>
      <c r="T65" s="294">
        <v>67.461669505962519</v>
      </c>
      <c r="U65" s="244">
        <v>90.062543432939535</v>
      </c>
      <c r="V65" s="244">
        <v>115.72327044025157</v>
      </c>
      <c r="W65" s="244">
        <v>89.247910863509745</v>
      </c>
      <c r="X65" s="244">
        <v>66.089370045895393</v>
      </c>
      <c r="Y65" s="301">
        <v>69.82389779686261</v>
      </c>
      <c r="Z65" s="244" t="s">
        <v>633</v>
      </c>
      <c r="AA65" s="124">
        <v>58.533200000000001</v>
      </c>
      <c r="AB65" s="244">
        <v>67.588231455024413</v>
      </c>
      <c r="AC65" s="266">
        <f t="shared" si="1"/>
        <v>86.485136106235174</v>
      </c>
      <c r="AD65" s="211"/>
      <c r="AE65" s="244">
        <v>103.99999999999999</v>
      </c>
      <c r="AF65" s="244">
        <v>87.240301029293789</v>
      </c>
      <c r="AG65" s="244">
        <v>74.712033707157303</v>
      </c>
    </row>
    <row r="66" spans="1:33" ht="22.5">
      <c r="A66" s="219">
        <v>3.3</v>
      </c>
      <c r="B66" s="226" t="s">
        <v>23</v>
      </c>
      <c r="C66" s="244">
        <v>49.170731707317074</v>
      </c>
      <c r="D66" s="244">
        <v>50.212239407216622</v>
      </c>
      <c r="E66" s="244">
        <v>72.898751733703193</v>
      </c>
      <c r="F66" s="244">
        <v>41.111147972992015</v>
      </c>
      <c r="G66" s="244">
        <v>45.798875241416063</v>
      </c>
      <c r="H66" s="244">
        <v>51.999999999999993</v>
      </c>
      <c r="I66" s="244">
        <v>44</v>
      </c>
      <c r="J66" s="124">
        <v>98.601060000000004</v>
      </c>
      <c r="K66" s="244">
        <v>50.929264909847433</v>
      </c>
      <c r="L66" s="244" t="s">
        <v>633</v>
      </c>
      <c r="M66" s="244">
        <v>36.945264157432113</v>
      </c>
      <c r="N66" s="282">
        <v>58.921939849853516</v>
      </c>
      <c r="O66" s="293">
        <v>60.97649451227597</v>
      </c>
      <c r="P66" s="244">
        <v>82.587064676616905</v>
      </c>
      <c r="Q66" s="244">
        <v>51.709165980170063</v>
      </c>
      <c r="R66" s="282">
        <v>59.929088592529297</v>
      </c>
      <c r="S66" s="244">
        <v>37</v>
      </c>
      <c r="T66" s="294">
        <v>60.102214650766626</v>
      </c>
      <c r="U66" s="244">
        <v>50.034746351633082</v>
      </c>
      <c r="V66" s="244">
        <v>58.364779874213951</v>
      </c>
      <c r="W66" s="244">
        <v>41.114206128133702</v>
      </c>
      <c r="X66" s="244">
        <v>48.988990034020134</v>
      </c>
      <c r="Y66" s="301">
        <v>0.2943674433532194</v>
      </c>
      <c r="Z66" s="244">
        <v>164.7119766079727</v>
      </c>
      <c r="AA66" s="124">
        <v>39.819270000000003</v>
      </c>
      <c r="AB66" s="244">
        <v>49.804781072186259</v>
      </c>
      <c r="AC66" s="266">
        <f t="shared" si="1"/>
        <v>56.241056836145987</v>
      </c>
      <c r="AD66" s="211"/>
      <c r="AE66" s="244">
        <v>51.999999999999993</v>
      </c>
      <c r="AF66" s="244">
        <v>81.127574095059899</v>
      </c>
      <c r="AG66" s="244">
        <v>54.5449229832195</v>
      </c>
    </row>
    <row r="67" spans="1:33">
      <c r="A67" s="212">
        <v>4</v>
      </c>
      <c r="B67" s="213" t="s">
        <v>24</v>
      </c>
      <c r="C67" s="266">
        <v>297.03135888501743</v>
      </c>
      <c r="D67" s="266">
        <v>298.61488347468543</v>
      </c>
      <c r="E67" s="266">
        <v>349.51456310679612</v>
      </c>
      <c r="F67" s="266">
        <v>336.15497442569222</v>
      </c>
      <c r="G67" s="266">
        <v>339.54260568160714</v>
      </c>
      <c r="H67" s="266">
        <v>307</v>
      </c>
      <c r="I67" s="266">
        <v>386</v>
      </c>
      <c r="J67" s="290">
        <v>318.23090000000002</v>
      </c>
      <c r="K67" s="266">
        <v>350.51317614424408</v>
      </c>
      <c r="L67" s="266">
        <v>303.21056289089648</v>
      </c>
      <c r="M67" s="266">
        <v>341.04241024439636</v>
      </c>
      <c r="N67" s="291">
        <v>308.85861206054688</v>
      </c>
      <c r="O67" s="266">
        <v>240.14456961809776</v>
      </c>
      <c r="P67" s="266">
        <v>314.42786069651743</v>
      </c>
      <c r="Q67" s="266">
        <v>235.84684720482568</v>
      </c>
      <c r="R67" s="291">
        <v>300.69302368164063</v>
      </c>
      <c r="S67" s="266">
        <v>306</v>
      </c>
      <c r="T67" s="292">
        <v>379.01192504258938</v>
      </c>
      <c r="U67" s="266">
        <v>323.22446143154968</v>
      </c>
      <c r="V67" s="266">
        <v>289.14046121593293</v>
      </c>
      <c r="W67" s="266">
        <v>336.93593314763228</v>
      </c>
      <c r="X67" s="266">
        <v>310.26485621546169</v>
      </c>
      <c r="Y67" s="300">
        <v>313.70280811758175</v>
      </c>
      <c r="Z67" s="266">
        <v>279.04810046080235</v>
      </c>
      <c r="AA67" s="290">
        <v>381.80590000000001</v>
      </c>
      <c r="AB67" s="266">
        <v>314.88415077875595</v>
      </c>
      <c r="AC67" s="266">
        <f t="shared" si="1"/>
        <v>317.72480555866423</v>
      </c>
      <c r="AD67" s="218"/>
      <c r="AE67" s="266">
        <v>248</v>
      </c>
      <c r="AF67" s="266">
        <v>282.6432935175763</v>
      </c>
      <c r="AG67" s="266">
        <v>326.81119209500901</v>
      </c>
    </row>
    <row r="68" spans="1:33">
      <c r="A68" s="219">
        <v>4.0999999999999996</v>
      </c>
      <c r="B68" s="228" t="s">
        <v>25</v>
      </c>
      <c r="C68" s="244">
        <v>23.080139372822302</v>
      </c>
      <c r="D68" s="244">
        <v>33.447379605135112</v>
      </c>
      <c r="E68" s="244">
        <v>28.95977808599168</v>
      </c>
      <c r="F68" s="244">
        <v>32.176298413529729</v>
      </c>
      <c r="G68" s="244">
        <v>24.658908166266038</v>
      </c>
      <c r="H68" s="244">
        <v>25.999999999999996</v>
      </c>
      <c r="I68" s="244">
        <v>37</v>
      </c>
      <c r="J68" s="124">
        <v>37.292769999999997</v>
      </c>
      <c r="K68" s="244">
        <v>26.962552011095699</v>
      </c>
      <c r="L68" s="244">
        <v>24.016678248783876</v>
      </c>
      <c r="M68" s="244">
        <v>22.984634205906524</v>
      </c>
      <c r="N68" s="282">
        <v>34.218242645263672</v>
      </c>
      <c r="O68" s="293">
        <v>16.843427568137535</v>
      </c>
      <c r="P68" s="244">
        <v>30.845771144278608</v>
      </c>
      <c r="Q68" s="244">
        <v>15.472816271984271</v>
      </c>
      <c r="R68" s="282">
        <v>21.659580230712891</v>
      </c>
      <c r="S68" s="244">
        <v>19</v>
      </c>
      <c r="T68" s="294">
        <v>20.851788756388419</v>
      </c>
      <c r="U68" s="244">
        <v>28.019457956914525</v>
      </c>
      <c r="V68" s="244">
        <v>20.125786163522012</v>
      </c>
      <c r="W68" s="244">
        <v>35.097493036211702</v>
      </c>
      <c r="X68" s="244">
        <v>24.313490016884366</v>
      </c>
      <c r="Y68" s="302">
        <v>18.37853104325082</v>
      </c>
      <c r="Z68" s="244">
        <v>9.884183928103262</v>
      </c>
      <c r="AA68" s="124">
        <v>24.23836</v>
      </c>
      <c r="AB68" s="244">
        <v>25.472650548369561</v>
      </c>
      <c r="AC68" s="266">
        <f t="shared" si="1"/>
        <v>25.423104516136636</v>
      </c>
      <c r="AD68" s="211"/>
      <c r="AE68" s="244">
        <v>24</v>
      </c>
      <c r="AF68" s="244">
        <v>9.066890462892502</v>
      </c>
      <c r="AG68" s="244">
        <v>14.993378893736832</v>
      </c>
    </row>
    <row r="69" spans="1:33">
      <c r="A69" s="219">
        <v>4.2</v>
      </c>
      <c r="B69" s="226" t="s">
        <v>26</v>
      </c>
      <c r="C69" s="244">
        <v>5.0174216027874561</v>
      </c>
      <c r="D69" s="244">
        <v>9.7094868853741136</v>
      </c>
      <c r="E69" s="244">
        <v>9.9861303744798899</v>
      </c>
      <c r="F69" s="244">
        <v>7.6466306229786296</v>
      </c>
      <c r="G69" s="244">
        <v>6.9890701139994915</v>
      </c>
      <c r="H69" s="244">
        <v>6</v>
      </c>
      <c r="I69" s="244">
        <v>5</v>
      </c>
      <c r="J69" s="124">
        <v>5.6851159999999998</v>
      </c>
      <c r="K69" s="244">
        <v>13.980582524271844</v>
      </c>
      <c r="L69" s="244">
        <v>5.0034746351633075</v>
      </c>
      <c r="M69" s="244">
        <v>49.771338398611427</v>
      </c>
      <c r="N69" s="282">
        <v>6.4265832901000977</v>
      </c>
      <c r="O69" s="293">
        <v>11.103554931481757</v>
      </c>
      <c r="P69" s="244">
        <v>1.9900497512437811</v>
      </c>
      <c r="Q69" s="244">
        <v>4.29959452024175</v>
      </c>
      <c r="R69" s="282">
        <v>29.488945007324219</v>
      </c>
      <c r="S69" s="244">
        <v>6</v>
      </c>
      <c r="T69" s="294">
        <v>6.746166950596252</v>
      </c>
      <c r="U69" s="244">
        <v>3.0020847810979845</v>
      </c>
      <c r="V69" s="244">
        <v>12.578616352201259</v>
      </c>
      <c r="W69" s="244">
        <v>5.0139275766016711</v>
      </c>
      <c r="X69" s="244">
        <v>8.363506005807988</v>
      </c>
      <c r="Y69" s="302">
        <v>5.5615437774603658</v>
      </c>
      <c r="Z69" s="244">
        <v>3.7194827706104716</v>
      </c>
      <c r="AA69" s="124">
        <v>27.099609999999998</v>
      </c>
      <c r="AB69" s="244">
        <v>7.4627341606560815</v>
      </c>
      <c r="AC69" s="266">
        <f t="shared" si="1"/>
        <v>10.140217347426532</v>
      </c>
      <c r="AD69" s="211"/>
      <c r="AE69" s="244">
        <v>3</v>
      </c>
      <c r="AF69" s="244">
        <v>5.6889994377987492</v>
      </c>
      <c r="AG69" s="244">
        <v>8.0723643941280194</v>
      </c>
    </row>
    <row r="70" spans="1:33">
      <c r="A70" s="219">
        <v>4.3</v>
      </c>
      <c r="B70" s="220" t="s">
        <v>27</v>
      </c>
      <c r="C70" s="244">
        <v>10.034843205574912</v>
      </c>
      <c r="D70" s="244">
        <v>68.521179191069422</v>
      </c>
      <c r="E70" s="244">
        <v>56.920943134535371</v>
      </c>
      <c r="F70" s="244">
        <v>64.098056839609697</v>
      </c>
      <c r="G70" s="244">
        <v>74.247125468092804</v>
      </c>
      <c r="H70" s="244">
        <v>33</v>
      </c>
      <c r="I70" s="244">
        <v>46</v>
      </c>
      <c r="J70" s="124">
        <v>52.965420000000002</v>
      </c>
      <c r="K70" s="244">
        <v>64.909847434119285</v>
      </c>
      <c r="L70" s="244">
        <v>59.041000694927035</v>
      </c>
      <c r="M70" s="244">
        <v>41.983224139939196</v>
      </c>
      <c r="N70" s="282">
        <v>74.761909484863281</v>
      </c>
      <c r="O70" s="293">
        <v>11.812376733455807</v>
      </c>
      <c r="P70" s="244">
        <v>42.786069651741293</v>
      </c>
      <c r="Q70" s="244">
        <v>83.314908975129782</v>
      </c>
      <c r="R70" s="282">
        <v>78.061111450195313</v>
      </c>
      <c r="S70" s="244">
        <v>59</v>
      </c>
      <c r="T70" s="294">
        <v>68.074957410562192</v>
      </c>
      <c r="U70" s="244">
        <v>54.037526059763721</v>
      </c>
      <c r="V70" s="244">
        <v>52.830188679245282</v>
      </c>
      <c r="W70" s="244">
        <v>63.175487465181057</v>
      </c>
      <c r="X70" s="244">
        <v>42.565550029559411</v>
      </c>
      <c r="Y70" s="302">
        <v>27.478876800346679</v>
      </c>
      <c r="Z70" s="244">
        <v>65.07048635481884</v>
      </c>
      <c r="AA70" s="124">
        <v>80.238200000000006</v>
      </c>
      <c r="AB70" s="244">
        <v>44.163160950734706</v>
      </c>
      <c r="AC70" s="266">
        <f t="shared" si="1"/>
        <v>54.580478852056345</v>
      </c>
      <c r="AD70" s="211"/>
      <c r="AE70" s="244">
        <v>22</v>
      </c>
      <c r="AF70" s="244">
        <v>81.467417593771117</v>
      </c>
      <c r="AG70" s="244">
        <v>101.25733590193477</v>
      </c>
    </row>
    <row r="71" spans="1:33">
      <c r="A71" s="219">
        <v>4.4000000000000004</v>
      </c>
      <c r="B71" s="220" t="s">
        <v>28</v>
      </c>
      <c r="C71" s="244">
        <v>158.55052264808361</v>
      </c>
      <c r="D71" s="244">
        <v>117.24949861580454</v>
      </c>
      <c r="E71" s="244">
        <v>147.79472954230235</v>
      </c>
      <c r="F71" s="244">
        <v>123.12089392945593</v>
      </c>
      <c r="G71" s="244">
        <v>132.49938940772188</v>
      </c>
      <c r="H71" s="244">
        <v>155</v>
      </c>
      <c r="I71" s="244">
        <v>147</v>
      </c>
      <c r="J71" s="124">
        <v>124.22929999999999</v>
      </c>
      <c r="K71" s="244">
        <v>120.83217753120667</v>
      </c>
      <c r="L71" s="244">
        <v>174.12091730368311</v>
      </c>
      <c r="M71" s="244">
        <v>95.4702568113632</v>
      </c>
      <c r="N71" s="282">
        <v>110.31122589111328</v>
      </c>
      <c r="O71" s="293">
        <v>126.68011766201855</v>
      </c>
      <c r="P71" s="244">
        <v>125.37313432835819</v>
      </c>
      <c r="Q71" s="244">
        <v>85.84859962504531</v>
      </c>
      <c r="R71" s="282">
        <v>91.717109680175781</v>
      </c>
      <c r="S71" s="244">
        <v>132</v>
      </c>
      <c r="T71" s="294">
        <v>123.27086882453152</v>
      </c>
      <c r="U71" s="244">
        <v>153.10632383599722</v>
      </c>
      <c r="V71" s="244">
        <v>126.2893081761006</v>
      </c>
      <c r="W71" s="244">
        <v>133.37047353760445</v>
      </c>
      <c r="X71" s="244">
        <v>166.49690011562285</v>
      </c>
      <c r="Y71" s="302">
        <v>124.07765312550362</v>
      </c>
      <c r="Z71" s="244">
        <v>126.10273880121763</v>
      </c>
      <c r="AA71" s="124">
        <v>153.97049999999999</v>
      </c>
      <c r="AB71" s="244">
        <v>162.14470349061514</v>
      </c>
      <c r="AC71" s="266">
        <f t="shared" si="1"/>
        <v>132.17797472628945</v>
      </c>
      <c r="AD71" s="211"/>
      <c r="AE71" s="244">
        <v>132</v>
      </c>
      <c r="AF71" s="244">
        <v>67.530462006290406</v>
      </c>
      <c r="AG71" s="244">
        <v>108.26741580406438</v>
      </c>
    </row>
    <row r="72" spans="1:33">
      <c r="A72" s="219">
        <v>4.5</v>
      </c>
      <c r="B72" s="220" t="s">
        <v>29</v>
      </c>
      <c r="C72" s="244">
        <v>100.34843205574913</v>
      </c>
      <c r="D72" s="244">
        <v>69.687339177302263</v>
      </c>
      <c r="E72" s="244">
        <v>105.85298196948682</v>
      </c>
      <c r="F72" s="244">
        <v>109.11309462011826</v>
      </c>
      <c r="G72" s="244">
        <v>101.14811252552695</v>
      </c>
      <c r="H72" s="244">
        <v>87</v>
      </c>
      <c r="I72" s="244">
        <v>151</v>
      </c>
      <c r="J72" s="124">
        <v>98.05829</v>
      </c>
      <c r="K72" s="244">
        <v>123.82801664355063</v>
      </c>
      <c r="L72" s="244">
        <v>41.028492008339121</v>
      </c>
      <c r="M72" s="244">
        <v>130.83295668857602</v>
      </c>
      <c r="N72" s="282">
        <v>83.140655517578125</v>
      </c>
      <c r="O72" s="293">
        <v>73.705092723004114</v>
      </c>
      <c r="P72" s="244">
        <v>113.43283582089552</v>
      </c>
      <c r="Q72" s="244">
        <v>46.910927812424561</v>
      </c>
      <c r="R72" s="282">
        <v>79.766288757324219</v>
      </c>
      <c r="S72" s="244">
        <v>90</v>
      </c>
      <c r="T72" s="294">
        <v>160.06814310051101</v>
      </c>
      <c r="U72" s="244">
        <v>85.059068797776234</v>
      </c>
      <c r="V72" s="244">
        <v>77.316561844863756</v>
      </c>
      <c r="W72" s="244">
        <v>100.27855153203343</v>
      </c>
      <c r="X72" s="244">
        <v>68.525410047587073</v>
      </c>
      <c r="Y72" s="302">
        <v>138.20620337102031</v>
      </c>
      <c r="Z72" s="244">
        <v>74.271208606052113</v>
      </c>
      <c r="AA72" s="124">
        <v>96.259280000000004</v>
      </c>
      <c r="AB72" s="244">
        <v>75.640901628380519</v>
      </c>
      <c r="AC72" s="266">
        <f t="shared" si="1"/>
        <v>95.4030325095423</v>
      </c>
      <c r="AD72" s="211"/>
      <c r="AE72" s="244">
        <v>67</v>
      </c>
      <c r="AF72" s="244">
        <v>118.88952401682354</v>
      </c>
      <c r="AG72" s="244">
        <v>94.220697101145035</v>
      </c>
    </row>
    <row r="73" spans="1:33">
      <c r="A73" s="212">
        <v>5</v>
      </c>
      <c r="B73" s="213" t="s">
        <v>30</v>
      </c>
      <c r="C73" s="266">
        <v>18.062717770034844</v>
      </c>
      <c r="D73" s="266">
        <v>8.9962288937945196</v>
      </c>
      <c r="E73" s="266">
        <v>2.9958391123439667</v>
      </c>
      <c r="F73" s="266">
        <v>7.8121126148194477</v>
      </c>
      <c r="G73" s="266">
        <v>11.214057622171694</v>
      </c>
      <c r="H73" s="266">
        <v>5</v>
      </c>
      <c r="I73" s="266">
        <v>15</v>
      </c>
      <c r="J73" s="290">
        <v>7.7609050000000002</v>
      </c>
      <c r="K73" s="266">
        <v>7.9889042995839112</v>
      </c>
      <c r="L73" s="266">
        <v>1.0006949270326615</v>
      </c>
      <c r="M73" s="266">
        <v>23.386024918798523</v>
      </c>
      <c r="N73" s="291">
        <v>7.384800910949707</v>
      </c>
      <c r="O73" s="266">
        <v>29.49926264695911</v>
      </c>
      <c r="P73" s="266">
        <v>7.9601990049751246</v>
      </c>
      <c r="Q73" s="266">
        <v>5.2112395835966066</v>
      </c>
      <c r="R73" s="291">
        <v>33.472702026367188</v>
      </c>
      <c r="S73" s="266">
        <v>16</v>
      </c>
      <c r="T73" s="292">
        <v>4.9063032367972745</v>
      </c>
      <c r="U73" s="266">
        <v>14.009728978457263</v>
      </c>
      <c r="V73" s="266">
        <v>5.0314465408805029</v>
      </c>
      <c r="W73" s="266">
        <v>5.0139275766016711</v>
      </c>
      <c r="X73" s="266">
        <v>16.720383011611371</v>
      </c>
      <c r="Y73" s="303">
        <v>77.202511064575276</v>
      </c>
      <c r="Z73" s="266">
        <v>15.371048681803478</v>
      </c>
      <c r="AA73" s="290">
        <v>46.193190000000001</v>
      </c>
      <c r="AB73" s="266">
        <v>28.700897617866541</v>
      </c>
      <c r="AC73" s="266">
        <f t="shared" si="1"/>
        <v>16.226735616923872</v>
      </c>
      <c r="AD73" s="218"/>
      <c r="AE73" s="266">
        <v>15</v>
      </c>
      <c r="AF73" s="266">
        <v>12.246449456421935</v>
      </c>
      <c r="AG73" s="266">
        <v>15.388602277322406</v>
      </c>
    </row>
    <row r="74" spans="1:33">
      <c r="A74" s="219">
        <v>5.0999999999999996</v>
      </c>
      <c r="B74" s="226" t="s">
        <v>31</v>
      </c>
      <c r="C74" s="244">
        <v>10.034843205574912</v>
      </c>
      <c r="D74" s="244">
        <v>3.9434479534454066</v>
      </c>
      <c r="E74" s="244">
        <v>1.9972260748959778</v>
      </c>
      <c r="F74" s="244">
        <v>6.4580096815842447</v>
      </c>
      <c r="G74" s="244">
        <v>6.7149145248382816</v>
      </c>
      <c r="H74" s="244">
        <v>1</v>
      </c>
      <c r="I74" s="244">
        <v>3</v>
      </c>
      <c r="J74" s="124">
        <v>2.2253349999999998</v>
      </c>
      <c r="K74" s="244">
        <v>3.9944521497919556</v>
      </c>
      <c r="L74" s="244">
        <v>1.0006949270326615</v>
      </c>
      <c r="M74" s="244">
        <v>4.9913121255261981</v>
      </c>
      <c r="N74" s="282">
        <v>3.6141791343688965</v>
      </c>
      <c r="O74" s="293">
        <v>0.88132487319468911</v>
      </c>
      <c r="P74" s="244">
        <v>6.9651741293532332</v>
      </c>
      <c r="Q74" s="244">
        <v>5.2112395835966066</v>
      </c>
      <c r="R74" s="282">
        <v>6.963104248046875</v>
      </c>
      <c r="S74" s="244">
        <v>7</v>
      </c>
      <c r="T74" s="294"/>
      <c r="U74" s="244">
        <v>9.0062543432939552</v>
      </c>
      <c r="V74" s="244">
        <v>4.0251572327044025</v>
      </c>
      <c r="W74" s="244">
        <v>3.0083565459610031</v>
      </c>
      <c r="X74" s="244">
        <v>7.2923820050641535</v>
      </c>
      <c r="Y74" s="302" t="s">
        <v>634</v>
      </c>
      <c r="Z74" s="244">
        <v>15.371048681803478</v>
      </c>
      <c r="AA74" s="124">
        <v>2.306943</v>
      </c>
      <c r="AB74" s="244">
        <v>9.1127771961778414</v>
      </c>
      <c r="AC74" s="266">
        <f t="shared" si="1"/>
        <v>5.2549240256772825</v>
      </c>
      <c r="AD74" s="211"/>
      <c r="AE74" s="244" t="e">
        <v>#VALUE!</v>
      </c>
      <c r="AF74" s="244">
        <v>12.246449456421935</v>
      </c>
      <c r="AG74" s="244">
        <v>15.388602277322406</v>
      </c>
    </row>
    <row r="75" spans="1:33">
      <c r="A75" s="230">
        <v>5.2</v>
      </c>
      <c r="B75" s="231" t="s">
        <v>32</v>
      </c>
      <c r="C75" s="268">
        <v>8.0278745644599301</v>
      </c>
      <c r="D75" s="268">
        <v>5.0527809403491144</v>
      </c>
      <c r="E75" s="268">
        <v>0.9986130374479889</v>
      </c>
      <c r="F75" s="268">
        <v>1.3541029332352026</v>
      </c>
      <c r="G75" s="268">
        <v>4.4991430973334117</v>
      </c>
      <c r="H75" s="268">
        <v>4</v>
      </c>
      <c r="I75" s="268">
        <v>12</v>
      </c>
      <c r="J75" s="124">
        <v>5.535571</v>
      </c>
      <c r="K75" s="295">
        <v>3.9944521497919556</v>
      </c>
      <c r="L75" s="244" t="s">
        <v>633</v>
      </c>
      <c r="M75" s="268">
        <v>18.394712793272326</v>
      </c>
      <c r="N75" s="282">
        <v>3.7706215381622314</v>
      </c>
      <c r="O75" s="296">
        <v>28.617937773764421</v>
      </c>
      <c r="P75" s="268">
        <v>0.99502487562189057</v>
      </c>
      <c r="Q75" s="268">
        <v>0</v>
      </c>
      <c r="R75" s="282">
        <v>26.50959587097168</v>
      </c>
      <c r="S75" s="268">
        <v>9</v>
      </c>
      <c r="T75" s="294"/>
      <c r="U75" s="268">
        <v>5.0034746351633075</v>
      </c>
      <c r="V75" s="268">
        <v>1.0062893081761006</v>
      </c>
      <c r="W75" s="268">
        <v>2.0055710306406684</v>
      </c>
      <c r="X75" s="268">
        <v>9.4280010065472215</v>
      </c>
      <c r="Y75" s="302" t="s">
        <v>634</v>
      </c>
      <c r="Z75" s="244" t="s">
        <v>633</v>
      </c>
      <c r="AA75" s="124">
        <v>43.886249999999997</v>
      </c>
      <c r="AB75" s="268">
        <v>19.5881204216887</v>
      </c>
      <c r="AC75" s="266">
        <f t="shared" si="1"/>
        <v>9.7121880443920965</v>
      </c>
      <c r="AD75" s="211"/>
      <c r="AE75" s="268">
        <v>15</v>
      </c>
      <c r="AF75" s="268">
        <v>0</v>
      </c>
      <c r="AG75" s="268">
        <v>0</v>
      </c>
    </row>
    <row r="76" spans="1:33">
      <c r="A76" s="212" t="s">
        <v>2</v>
      </c>
      <c r="B76" s="213" t="s">
        <v>33</v>
      </c>
      <c r="C76" s="266">
        <v>1440</v>
      </c>
      <c r="D76" s="266">
        <v>1440</v>
      </c>
      <c r="E76" s="266">
        <v>1440</v>
      </c>
      <c r="F76" s="266">
        <v>1440</v>
      </c>
      <c r="G76" s="266">
        <v>1440</v>
      </c>
      <c r="H76" s="266">
        <v>1440</v>
      </c>
      <c r="I76" s="266">
        <v>1440</v>
      </c>
      <c r="J76" s="304">
        <f>J46+J53+J63+J67+J73</f>
        <v>1440.0000050000003</v>
      </c>
      <c r="K76" s="297">
        <v>1440</v>
      </c>
      <c r="L76" s="297">
        <v>1440</v>
      </c>
      <c r="M76" s="266">
        <v>1440</v>
      </c>
      <c r="N76" s="297">
        <f>N46+N53+N63+N67+N73</f>
        <v>1439.9999513626099</v>
      </c>
      <c r="O76" s="266">
        <f>O46+O53+O63+O67+O73</f>
        <v>1439.9982200240427</v>
      </c>
      <c r="P76" s="266">
        <v>1440</v>
      </c>
      <c r="Q76" s="266">
        <v>1440</v>
      </c>
      <c r="R76" s="298">
        <v>1440</v>
      </c>
      <c r="S76" s="266">
        <v>1440</v>
      </c>
      <c r="T76" s="292">
        <f>T46+T53+T63+T67+T73</f>
        <v>1440</v>
      </c>
      <c r="U76" s="266">
        <v>1440</v>
      </c>
      <c r="V76" s="266">
        <v>1440</v>
      </c>
      <c r="W76" s="266">
        <v>1440</v>
      </c>
      <c r="X76" s="266">
        <v>1440</v>
      </c>
      <c r="Y76" s="266">
        <v>1440</v>
      </c>
      <c r="Z76" s="266">
        <v>1440</v>
      </c>
      <c r="AA76" s="305">
        <f>AA46+AA53+AA63+AA67+AA73</f>
        <v>1439.9998900000001</v>
      </c>
      <c r="AB76" s="266">
        <v>1440</v>
      </c>
      <c r="AC76" s="266">
        <v>1440</v>
      </c>
      <c r="AD76" s="218"/>
      <c r="AE76" s="266">
        <v>1440</v>
      </c>
      <c r="AF76" s="266">
        <v>1440</v>
      </c>
      <c r="AG76" s="266">
        <v>1440</v>
      </c>
    </row>
    <row r="77" spans="1:33">
      <c r="A77" s="237" t="s">
        <v>647</v>
      </c>
      <c r="B77" s="238"/>
      <c r="C77" s="122" t="s">
        <v>636</v>
      </c>
      <c r="D77" s="123"/>
      <c r="E77" s="123"/>
      <c r="F77" s="123"/>
      <c r="G77" s="123"/>
      <c r="H77" s="123"/>
      <c r="I77" s="123"/>
      <c r="J77" s="123"/>
      <c r="K77" s="123"/>
      <c r="L77" s="122" t="s">
        <v>637</v>
      </c>
      <c r="M77" s="123"/>
      <c r="N77" s="123"/>
      <c r="O77" s="240"/>
      <c r="P77" s="123"/>
      <c r="Q77" s="123"/>
      <c r="R77" s="123"/>
      <c r="S77" s="123"/>
      <c r="T77" s="123" t="s">
        <v>659</v>
      </c>
      <c r="U77" s="123"/>
      <c r="V77" s="122"/>
      <c r="W77" s="123"/>
      <c r="X77" s="123"/>
      <c r="Y77" s="123" t="s">
        <v>638</v>
      </c>
      <c r="Z77" s="123"/>
      <c r="AA77" s="123"/>
      <c r="AB77" s="123"/>
      <c r="AC77" s="211"/>
      <c r="AD77" s="211"/>
      <c r="AE77" s="122" t="s">
        <v>637</v>
      </c>
      <c r="AF77" s="123"/>
      <c r="AG77" s="123"/>
    </row>
    <row r="78" spans="1:33" ht="56.25">
      <c r="A78" s="243"/>
      <c r="B78" s="238"/>
      <c r="C78" s="118"/>
      <c r="D78" s="118"/>
      <c r="E78" s="118"/>
      <c r="F78" s="125"/>
      <c r="G78" s="118"/>
      <c r="H78" s="118"/>
      <c r="I78" s="125"/>
      <c r="J78" s="118"/>
      <c r="K78" s="118"/>
      <c r="L78" s="118"/>
      <c r="M78" s="118"/>
      <c r="N78" s="118"/>
      <c r="O78" s="193"/>
      <c r="P78" s="118"/>
      <c r="Q78" s="118"/>
      <c r="R78" s="118"/>
      <c r="S78" s="125"/>
      <c r="T78" s="242" t="s">
        <v>639</v>
      </c>
      <c r="U78" s="125"/>
      <c r="V78" s="125"/>
      <c r="W78" s="125"/>
      <c r="X78" s="125"/>
      <c r="Y78" s="242" t="s">
        <v>639</v>
      </c>
      <c r="Z78" s="118"/>
      <c r="AA78" s="118"/>
      <c r="AB78" s="118"/>
      <c r="AC78" s="118"/>
      <c r="AD78" s="117"/>
      <c r="AE78" s="118"/>
      <c r="AF78" s="118"/>
      <c r="AG78" s="125"/>
    </row>
    <row r="79" spans="1:33">
      <c r="A79" s="241"/>
      <c r="B79" s="238"/>
      <c r="C79" s="118"/>
      <c r="D79" s="118"/>
      <c r="E79" s="118"/>
      <c r="F79" s="126"/>
      <c r="G79" s="118"/>
      <c r="H79" s="118"/>
      <c r="I79" s="126"/>
      <c r="J79" s="118"/>
      <c r="K79" s="118"/>
      <c r="L79" s="118"/>
      <c r="M79" s="118"/>
      <c r="N79" s="118"/>
      <c r="O79" s="193"/>
      <c r="P79" s="118"/>
      <c r="Q79" s="118"/>
      <c r="R79" s="118"/>
      <c r="S79" s="126"/>
      <c r="T79" s="118"/>
      <c r="U79" s="118"/>
      <c r="V79" s="118"/>
      <c r="W79" s="118"/>
      <c r="X79" s="118"/>
      <c r="Y79" s="118"/>
      <c r="Z79" s="118"/>
      <c r="AA79" s="118"/>
      <c r="AB79" s="118"/>
      <c r="AC79" s="118"/>
      <c r="AD79" s="117"/>
      <c r="AE79" s="118"/>
      <c r="AF79" s="118"/>
      <c r="AG79" s="118"/>
    </row>
    <row r="80" spans="1:33">
      <c r="A80" s="243" t="s">
        <v>640</v>
      </c>
      <c r="B80" s="243"/>
      <c r="C80" s="243"/>
      <c r="D80" s="243"/>
      <c r="E80" s="243"/>
      <c r="F80" s="125"/>
      <c r="G80" s="125"/>
      <c r="H80" s="125"/>
      <c r="I80" s="125"/>
      <c r="J80" s="125"/>
      <c r="K80" s="125"/>
      <c r="L80" s="125"/>
      <c r="M80" s="125"/>
      <c r="N80" s="125"/>
      <c r="O80" s="193"/>
      <c r="P80" s="125"/>
      <c r="Q80" s="125"/>
      <c r="R80" s="125"/>
      <c r="S80" s="125"/>
      <c r="T80" s="125"/>
      <c r="U80" s="125"/>
      <c r="V80" s="125"/>
      <c r="W80" s="125"/>
      <c r="X80" s="125"/>
      <c r="Y80" s="125"/>
      <c r="Z80" s="125"/>
      <c r="AA80" s="125"/>
      <c r="AB80" s="125"/>
      <c r="AC80" s="211"/>
      <c r="AD80" s="211"/>
      <c r="AE80" s="125"/>
      <c r="AF80" s="125"/>
      <c r="AG80" s="125"/>
    </row>
    <row r="81" spans="1:33">
      <c r="A81" s="243" t="s">
        <v>641</v>
      </c>
      <c r="B81" s="238"/>
      <c r="C81" s="125"/>
      <c r="D81" s="125"/>
      <c r="E81" s="125"/>
      <c r="F81" s="125"/>
      <c r="G81" s="125"/>
      <c r="H81" s="125"/>
      <c r="I81" s="125"/>
      <c r="J81" s="125"/>
      <c r="K81" s="125"/>
      <c r="L81" s="125"/>
      <c r="M81" s="125"/>
      <c r="N81" s="125"/>
      <c r="O81" s="193"/>
      <c r="P81" s="125"/>
      <c r="Q81" s="125"/>
      <c r="R81" s="125"/>
      <c r="S81" s="125"/>
      <c r="T81" s="125"/>
      <c r="U81" s="125"/>
      <c r="V81" s="125"/>
      <c r="W81" s="125"/>
      <c r="X81" s="125"/>
      <c r="Y81" s="125"/>
      <c r="Z81" s="125"/>
      <c r="AA81" s="125"/>
      <c r="AB81" s="125"/>
      <c r="AC81" s="211"/>
      <c r="AD81" s="211"/>
      <c r="AE81" s="125"/>
      <c r="AF81" s="125"/>
      <c r="AG81" s="125"/>
    </row>
    <row r="83" spans="1:33" s="190" customFormat="1">
      <c r="A83" s="189" t="s">
        <v>648</v>
      </c>
    </row>
    <row r="84" spans="1:33">
      <c r="A84" s="261" t="s">
        <v>649</v>
      </c>
      <c r="B84" s="261"/>
      <c r="C84" s="261"/>
      <c r="D84" s="261"/>
      <c r="E84" s="261"/>
      <c r="F84" s="261"/>
      <c r="G84" s="262"/>
      <c r="H84" s="262"/>
      <c r="I84" s="262"/>
      <c r="J84" s="262"/>
      <c r="K84" s="262"/>
      <c r="L84" s="262"/>
      <c r="M84" s="262"/>
      <c r="N84" s="262"/>
      <c r="O84" s="263"/>
      <c r="P84" s="262"/>
      <c r="Q84" s="262"/>
      <c r="R84" s="262"/>
      <c r="S84" s="262"/>
      <c r="T84" s="262"/>
      <c r="U84" s="262"/>
      <c r="V84" s="262"/>
      <c r="W84" s="262"/>
      <c r="X84" s="262"/>
      <c r="Y84" s="262"/>
      <c r="Z84" s="262"/>
      <c r="AA84" s="262"/>
      <c r="AB84" s="262"/>
      <c r="AC84" s="262"/>
      <c r="AD84" s="211"/>
      <c r="AE84" s="262"/>
      <c r="AF84" s="262"/>
      <c r="AG84" s="262"/>
    </row>
    <row r="85" spans="1:33" ht="22.5">
      <c r="A85" s="194" t="s">
        <v>644</v>
      </c>
      <c r="B85" s="195" t="s">
        <v>645</v>
      </c>
      <c r="C85" s="128" t="s">
        <v>613</v>
      </c>
      <c r="D85" s="128" t="s">
        <v>34</v>
      </c>
      <c r="E85" s="128" t="s">
        <v>614</v>
      </c>
      <c r="F85" s="128" t="s">
        <v>39</v>
      </c>
      <c r="G85" s="128" t="s">
        <v>345</v>
      </c>
      <c r="H85" s="128" t="s">
        <v>346</v>
      </c>
      <c r="I85" s="284" t="s">
        <v>40</v>
      </c>
      <c r="J85" s="285" t="s">
        <v>42</v>
      </c>
      <c r="K85" s="128" t="s">
        <v>43</v>
      </c>
      <c r="L85" s="128" t="s">
        <v>616</v>
      </c>
      <c r="M85" s="128" t="s">
        <v>347</v>
      </c>
      <c r="N85" s="285" t="s">
        <v>617</v>
      </c>
      <c r="O85" s="285" t="s">
        <v>45</v>
      </c>
      <c r="P85" s="128" t="s">
        <v>349</v>
      </c>
      <c r="Q85" s="128" t="s">
        <v>50</v>
      </c>
      <c r="R85" s="128" t="s">
        <v>350</v>
      </c>
      <c r="S85" s="284" t="s">
        <v>351</v>
      </c>
      <c r="T85" s="128" t="s">
        <v>618</v>
      </c>
      <c r="U85" s="128" t="s">
        <v>619</v>
      </c>
      <c r="V85" s="128" t="s">
        <v>352</v>
      </c>
      <c r="W85" s="128" t="s">
        <v>353</v>
      </c>
      <c r="X85" s="128" t="s">
        <v>54</v>
      </c>
      <c r="Y85" s="128" t="s">
        <v>531</v>
      </c>
      <c r="Z85" s="128" t="s">
        <v>532</v>
      </c>
      <c r="AA85" s="285" t="s">
        <v>620</v>
      </c>
      <c r="AB85" s="128" t="s">
        <v>621</v>
      </c>
      <c r="AC85" s="299" t="s">
        <v>622</v>
      </c>
      <c r="AD85" s="202"/>
      <c r="AE85" s="128" t="s">
        <v>623</v>
      </c>
      <c r="AF85" s="128" t="s">
        <v>451</v>
      </c>
      <c r="AG85" s="128" t="s">
        <v>452</v>
      </c>
    </row>
    <row r="86" spans="1:33">
      <c r="A86" s="203"/>
      <c r="B86" s="204"/>
      <c r="C86" s="264">
        <v>2006</v>
      </c>
      <c r="D86" s="264" t="s">
        <v>624</v>
      </c>
      <c r="E86" s="264">
        <v>2005</v>
      </c>
      <c r="F86" s="265">
        <v>2010</v>
      </c>
      <c r="G86" s="264">
        <v>2001</v>
      </c>
      <c r="H86" s="264" t="s">
        <v>628</v>
      </c>
      <c r="I86" s="265" t="s">
        <v>626</v>
      </c>
      <c r="J86" s="264">
        <v>2009</v>
      </c>
      <c r="K86" s="264" t="s">
        <v>627</v>
      </c>
      <c r="L86" s="264" t="s">
        <v>628</v>
      </c>
      <c r="M86" s="264">
        <v>2005</v>
      </c>
      <c r="N86" s="264">
        <v>2008</v>
      </c>
      <c r="O86" s="288">
        <v>2011</v>
      </c>
      <c r="P86" s="264">
        <v>2009</v>
      </c>
      <c r="Q86" s="264">
        <v>2009</v>
      </c>
      <c r="R86" s="264" t="s">
        <v>630</v>
      </c>
      <c r="S86" s="265" t="s">
        <v>626</v>
      </c>
      <c r="T86" s="264">
        <v>2010</v>
      </c>
      <c r="U86" s="264" t="s">
        <v>631</v>
      </c>
      <c r="V86" s="264">
        <v>1999</v>
      </c>
      <c r="W86" s="264" t="s">
        <v>632</v>
      </c>
      <c r="X86" s="288" t="s">
        <v>626</v>
      </c>
      <c r="Y86" s="264">
        <v>2010</v>
      </c>
      <c r="Z86" s="264">
        <v>2006</v>
      </c>
      <c r="AA86" s="264">
        <v>2005</v>
      </c>
      <c r="AB86" s="288">
        <v>2010</v>
      </c>
      <c r="AC86" s="264"/>
      <c r="AD86" s="211"/>
      <c r="AE86" s="264">
        <v>2008</v>
      </c>
      <c r="AF86" s="264">
        <v>1999</v>
      </c>
      <c r="AG86" s="264">
        <v>2000</v>
      </c>
    </row>
    <row r="87" spans="1:33">
      <c r="A87" s="212">
        <v>1</v>
      </c>
      <c r="B87" s="213" t="s">
        <v>3</v>
      </c>
      <c r="C87" s="266">
        <v>172</v>
      </c>
      <c r="D87" s="266">
        <v>248.75500657189909</v>
      </c>
      <c r="E87" s="266">
        <v>189</v>
      </c>
      <c r="F87" s="266">
        <v>266.99576527809097</v>
      </c>
      <c r="G87" s="266">
        <v>194.58598564497333</v>
      </c>
      <c r="H87" s="266">
        <v>247.82789729354613</v>
      </c>
      <c r="I87" s="266">
        <v>210</v>
      </c>
      <c r="J87" s="281">
        <v>172.47120000000001</v>
      </c>
      <c r="K87" s="266">
        <v>180.87439278278976</v>
      </c>
      <c r="L87" s="266">
        <v>231.98329853862214</v>
      </c>
      <c r="M87" s="266">
        <v>197.12038880508263</v>
      </c>
      <c r="N87" s="291">
        <v>197.49803161621094</v>
      </c>
      <c r="O87" s="306">
        <v>206.37572072170065</v>
      </c>
      <c r="P87" s="266">
        <v>273.29053865475856</v>
      </c>
      <c r="Q87" s="266">
        <v>233.21290008272791</v>
      </c>
      <c r="R87" s="291">
        <v>205.451904296875</v>
      </c>
      <c r="S87" s="266">
        <v>205</v>
      </c>
      <c r="T87" s="292">
        <v>214.06236651003846</v>
      </c>
      <c r="U87" s="266">
        <v>196.86328938237335</v>
      </c>
      <c r="V87" s="266">
        <v>231.28491620111734</v>
      </c>
      <c r="W87" s="266">
        <v>234.1626129256428</v>
      </c>
      <c r="X87" s="266">
        <v>245.81831607373528</v>
      </c>
      <c r="Y87" s="266">
        <v>268.72907216365803</v>
      </c>
      <c r="Z87" s="266">
        <v>123.6738834866574</v>
      </c>
      <c r="AA87" s="281">
        <v>196.61019999999999</v>
      </c>
      <c r="AB87" s="266">
        <v>242.45366791341831</v>
      </c>
      <c r="AC87" s="266">
        <f>AVERAGE(C87,D87,E87,F87,G87,H87,I87,J87,K87,L87,M87,N87,O87,P87,Q87,R87,S87,T87,U87,V87,W87,X87,Y87,Z87,AA87,AB87)</f>
        <v>214.85005211322763</v>
      </c>
      <c r="AD87" s="218"/>
      <c r="AE87" s="266">
        <v>291</v>
      </c>
      <c r="AF87" s="266">
        <v>184.70367524046912</v>
      </c>
      <c r="AG87" s="266">
        <v>214.66004856873508</v>
      </c>
    </row>
    <row r="88" spans="1:33">
      <c r="A88" s="219">
        <v>1.1000000000000001</v>
      </c>
      <c r="B88" s="220" t="s">
        <v>4</v>
      </c>
      <c r="C88" s="244">
        <v>128</v>
      </c>
      <c r="D88" s="244">
        <v>195.07579417482003</v>
      </c>
      <c r="E88" s="244">
        <v>125</v>
      </c>
      <c r="F88" s="244">
        <v>200.9483114987089</v>
      </c>
      <c r="G88" s="244">
        <v>146.96370698440825</v>
      </c>
      <c r="H88" s="244">
        <v>197.86259541984734</v>
      </c>
      <c r="I88" s="244">
        <v>159</v>
      </c>
      <c r="J88" s="124">
        <v>116.4935</v>
      </c>
      <c r="K88" s="244">
        <v>133.90700902151283</v>
      </c>
      <c r="L88" s="244">
        <v>171.35699373695201</v>
      </c>
      <c r="M88" s="244">
        <v>141.9783554829524</v>
      </c>
      <c r="N88" s="282">
        <v>135.12309265136719</v>
      </c>
      <c r="O88" s="307">
        <v>178.14018680218447</v>
      </c>
      <c r="P88" s="244">
        <v>166.78760814959531</v>
      </c>
      <c r="Q88" s="244">
        <v>160.70584759420643</v>
      </c>
      <c r="R88" s="282">
        <v>145.7584228515625</v>
      </c>
      <c r="S88" s="244">
        <v>160</v>
      </c>
      <c r="T88" s="294">
        <v>185.15164459632635</v>
      </c>
      <c r="U88" s="244">
        <v>135.90562109646081</v>
      </c>
      <c r="V88" s="244">
        <v>178.99441340782121</v>
      </c>
      <c r="W88" s="244">
        <v>169.1174426685198</v>
      </c>
      <c r="X88" s="244">
        <v>194.77219688905518</v>
      </c>
      <c r="Y88" s="244">
        <v>212.03213457389219</v>
      </c>
      <c r="Z88" s="244">
        <v>73.29653597778757</v>
      </c>
      <c r="AA88" s="124">
        <v>168.8588</v>
      </c>
      <c r="AB88" s="244">
        <v>192.15350627167695</v>
      </c>
      <c r="AC88" s="266">
        <f>AVERAGE(C88,D88,E88,F88,G88,H88,I88,J88,K88,L88,M88,N88,O88,P88,Q88,R88,S88,T88,U88,V88,W88,X88,Y88,Z88,AA88,AB88)</f>
        <v>160.51475845575607</v>
      </c>
      <c r="AD88" s="211"/>
      <c r="AE88" s="244">
        <v>228</v>
      </c>
      <c r="AF88" s="244">
        <v>148.86333586876347</v>
      </c>
      <c r="AG88" s="244">
        <v>127.42256766789517</v>
      </c>
    </row>
    <row r="89" spans="1:33">
      <c r="A89" s="219">
        <v>1.2</v>
      </c>
      <c r="B89" s="220" t="s">
        <v>5</v>
      </c>
      <c r="C89" s="244">
        <v>18</v>
      </c>
      <c r="D89" s="244">
        <v>24.537509267282712</v>
      </c>
      <c r="E89" s="244">
        <v>23</v>
      </c>
      <c r="F89" s="244">
        <v>24.785911418304927</v>
      </c>
      <c r="G89" s="244">
        <v>18.188859837740001</v>
      </c>
      <c r="H89" s="244">
        <v>24.98265093684941</v>
      </c>
      <c r="I89" s="244">
        <v>20</v>
      </c>
      <c r="J89" s="124">
        <v>19.475460000000002</v>
      </c>
      <c r="K89" s="244">
        <v>18.986814712005554</v>
      </c>
      <c r="L89" s="244">
        <v>27.557411273486426</v>
      </c>
      <c r="M89" s="244">
        <v>19.677090165927844</v>
      </c>
      <c r="N89" s="282">
        <v>24.998737335205078</v>
      </c>
      <c r="O89" s="307">
        <v>20.956007607189438</v>
      </c>
      <c r="P89" s="244">
        <v>42.199274351102424</v>
      </c>
      <c r="Q89" s="244">
        <v>24.363608420857471</v>
      </c>
      <c r="R89" s="282">
        <v>22.205844879150391</v>
      </c>
      <c r="S89" s="244">
        <v>18</v>
      </c>
      <c r="T89" s="294">
        <v>11.687313114053824</v>
      </c>
      <c r="U89" s="244">
        <v>21.984732824427478</v>
      </c>
      <c r="V89" s="244">
        <v>20.111731843575416</v>
      </c>
      <c r="W89" s="244">
        <v>24.016678248783876</v>
      </c>
      <c r="X89" s="244">
        <v>16.483159736727313</v>
      </c>
      <c r="Y89" s="244">
        <v>18.52126969960473</v>
      </c>
      <c r="Z89" s="244">
        <v>28.321196048875247</v>
      </c>
      <c r="AA89" s="124">
        <v>16.193760000000001</v>
      </c>
      <c r="AB89" s="244">
        <v>17.70158057775992</v>
      </c>
      <c r="AC89" s="266">
        <f>AVERAGE(C89,D89,E89,F89,G89,H89,I89,J89,K89,L89,M89,N89,O89,P89,Q89,R89,S89,T89,U89,V89,W89,X89,Y89,Z89,AA89,AB89)</f>
        <v>21.80525393457344</v>
      </c>
      <c r="AD89" s="211"/>
      <c r="AE89" s="244">
        <v>38</v>
      </c>
      <c r="AF89" s="244">
        <v>17.700704221491876</v>
      </c>
      <c r="AG89" s="244">
        <v>31.904642148396658</v>
      </c>
    </row>
    <row r="90" spans="1:33">
      <c r="A90" s="219">
        <v>1.3</v>
      </c>
      <c r="B90" s="220" t="s">
        <v>6</v>
      </c>
      <c r="C90" s="244">
        <v>15</v>
      </c>
      <c r="D90" s="244">
        <v>19.644239413401184</v>
      </c>
      <c r="E90" s="244">
        <v>27</v>
      </c>
      <c r="F90" s="244">
        <v>24.167961382944458</v>
      </c>
      <c r="G90" s="244">
        <v>19.334951832341734</v>
      </c>
      <c r="H90" s="244">
        <v>16.988202637057601</v>
      </c>
      <c r="I90" s="244">
        <v>31</v>
      </c>
      <c r="J90" s="124">
        <v>23.005099999999999</v>
      </c>
      <c r="K90" s="244">
        <v>19.986120749479529</v>
      </c>
      <c r="L90" s="244">
        <v>33.068893528183715</v>
      </c>
      <c r="M90" s="244">
        <v>35.464943156202395</v>
      </c>
      <c r="N90" s="282">
        <v>17.779258728027344</v>
      </c>
      <c r="O90" s="307">
        <v>6.4874366651710007</v>
      </c>
      <c r="P90" s="244">
        <v>55.260954507396029</v>
      </c>
      <c r="Q90" s="244">
        <v>35.323524797283611</v>
      </c>
      <c r="R90" s="282">
        <v>25.29688835144043</v>
      </c>
      <c r="S90" s="244">
        <v>16</v>
      </c>
      <c r="T90" s="294">
        <v>17.223408799658266</v>
      </c>
      <c r="U90" s="244">
        <v>23.983344899375432</v>
      </c>
      <c r="V90" s="244">
        <v>23.128491620111738</v>
      </c>
      <c r="W90" s="244">
        <v>22.015288394718553</v>
      </c>
      <c r="X90" s="244">
        <v>20.15859967802237</v>
      </c>
      <c r="Y90" s="244">
        <v>14.175667890160799</v>
      </c>
      <c r="Z90" s="244">
        <v>22.056151459994584</v>
      </c>
      <c r="AA90" s="124">
        <v>7.4685879999999996</v>
      </c>
      <c r="AB90" s="244">
        <v>19.370350632226721</v>
      </c>
      <c r="AC90" s="266">
        <f>AVERAGE(C90,D90,E90,F90,G90,H90,I90,J90,K90,L90,M90,N90,O90,P90,Q90,R90,S90,T90,U90,V90,W90,X90,Y90,Z90,AA90,AB90)</f>
        <v>22.707244889353749</v>
      </c>
      <c r="AD90" s="211"/>
      <c r="AE90" s="244">
        <v>25</v>
      </c>
      <c r="AF90" s="244">
        <v>9.6314463561689294</v>
      </c>
      <c r="AG90" s="244">
        <v>41.921577180940304</v>
      </c>
    </row>
    <row r="91" spans="1:33">
      <c r="A91" s="219">
        <v>1.4</v>
      </c>
      <c r="B91" s="226" t="s">
        <v>7</v>
      </c>
      <c r="C91" s="244">
        <v>11</v>
      </c>
      <c r="D91" s="244">
        <v>9.4974637163951812</v>
      </c>
      <c r="E91" s="244">
        <v>14</v>
      </c>
      <c r="F91" s="244">
        <v>17.093580978132685</v>
      </c>
      <c r="G91" s="244">
        <v>10.098466990483393</v>
      </c>
      <c r="H91" s="244">
        <v>7.9944482997918112</v>
      </c>
      <c r="I91" s="244">
        <v>8</v>
      </c>
      <c r="J91" s="124">
        <v>12.084820000000001</v>
      </c>
      <c r="K91" s="244">
        <v>7.9944482997918112</v>
      </c>
      <c r="L91" s="244" t="s">
        <v>633</v>
      </c>
      <c r="M91" s="244" t="s">
        <v>633</v>
      </c>
      <c r="N91" s="282">
        <v>16.20286750793457</v>
      </c>
      <c r="O91" s="307">
        <v>0.45365816017281319</v>
      </c>
      <c r="P91" s="244">
        <v>9.0427016466648062</v>
      </c>
      <c r="Q91" s="244">
        <v>12.819919270380399</v>
      </c>
      <c r="R91" s="282">
        <v>12.190747261047363</v>
      </c>
      <c r="S91" s="244">
        <v>12</v>
      </c>
      <c r="T91" s="294"/>
      <c r="U91" s="244">
        <v>14.989590562109647</v>
      </c>
      <c r="V91" s="244">
        <v>9.050279329608939</v>
      </c>
      <c r="W91" s="244">
        <v>19.013203613620568</v>
      </c>
      <c r="X91" s="244">
        <v>14.404359769930366</v>
      </c>
      <c r="Y91" s="244" t="s">
        <v>634</v>
      </c>
      <c r="Z91" s="244" t="s">
        <v>633</v>
      </c>
      <c r="AA91" s="124">
        <v>4.0890110000000002</v>
      </c>
      <c r="AB91" s="244">
        <v>13.228230431754744</v>
      </c>
      <c r="AC91" s="266">
        <f>AVERAGE(C91,D91,E91,F91,G91,H91,I91,J91,K91,L91,M91,N91,O91,P91,Q91,R91,S91,T91,U91,V91,W91,X91,Y91,Z91,AA91,AB91)</f>
        <v>11.202276039896148</v>
      </c>
      <c r="AD91" s="211"/>
      <c r="AE91" s="244" t="s">
        <v>633</v>
      </c>
      <c r="AF91" s="244">
        <v>8.5081887940448393</v>
      </c>
      <c r="AG91" s="244">
        <v>13.411261571502944</v>
      </c>
    </row>
    <row r="92" spans="1:33">
      <c r="A92" s="219">
        <v>1.5</v>
      </c>
      <c r="B92" s="226" t="s">
        <v>8</v>
      </c>
      <c r="C92" s="244"/>
      <c r="D92" s="244"/>
      <c r="E92" s="244"/>
      <c r="F92" s="244"/>
      <c r="G92" s="244"/>
      <c r="H92" s="244"/>
      <c r="I92" s="244"/>
      <c r="J92" s="124">
        <v>1.3161529999999999</v>
      </c>
      <c r="K92" s="244"/>
      <c r="L92" s="244"/>
      <c r="M92" s="244"/>
      <c r="N92" s="282">
        <v>3.39408278465271</v>
      </c>
      <c r="O92" s="307">
        <v>0.33843148698291409</v>
      </c>
      <c r="P92" s="244"/>
      <c r="Q92" s="244"/>
      <c r="R92" s="282"/>
      <c r="S92" s="244"/>
      <c r="T92" s="294"/>
      <c r="U92" s="244"/>
      <c r="V92" s="244"/>
      <c r="W92" s="244"/>
      <c r="X92" s="244"/>
      <c r="Y92" s="244"/>
      <c r="Z92" s="244"/>
      <c r="AA92" s="124"/>
      <c r="AB92" s="244"/>
      <c r="AC92" s="244"/>
      <c r="AD92" s="211"/>
      <c r="AE92" s="244"/>
      <c r="AF92" s="244"/>
      <c r="AG92" s="244"/>
    </row>
    <row r="93" spans="1:33">
      <c r="A93" s="219">
        <v>1.6</v>
      </c>
      <c r="B93" s="226" t="s">
        <v>9</v>
      </c>
      <c r="C93" s="244"/>
      <c r="D93" s="244"/>
      <c r="E93" s="244"/>
      <c r="F93" s="244"/>
      <c r="G93" s="244"/>
      <c r="H93" s="244"/>
      <c r="I93" s="244"/>
      <c r="J93" s="124">
        <v>9.6189999999999998E-2</v>
      </c>
      <c r="K93" s="244"/>
      <c r="L93" s="244"/>
      <c r="M93" s="244"/>
      <c r="N93" s="282">
        <v>0</v>
      </c>
      <c r="O93" s="307">
        <v>0</v>
      </c>
      <c r="P93" s="244"/>
      <c r="Q93" s="244"/>
      <c r="R93" s="282"/>
      <c r="S93" s="244"/>
      <c r="T93" s="294"/>
      <c r="U93" s="244"/>
      <c r="V93" s="244"/>
      <c r="W93" s="244"/>
      <c r="X93" s="244"/>
      <c r="Y93" s="244"/>
      <c r="Z93" s="244"/>
      <c r="AA93" s="124"/>
      <c r="AB93" s="244"/>
      <c r="AC93" s="244"/>
      <c r="AD93" s="211"/>
      <c r="AE93" s="244"/>
      <c r="AF93" s="244"/>
      <c r="AG93" s="244"/>
    </row>
    <row r="94" spans="1:33">
      <c r="A94" s="212">
        <v>2</v>
      </c>
      <c r="B94" s="213" t="s">
        <v>10</v>
      </c>
      <c r="C94" s="266">
        <v>311</v>
      </c>
      <c r="D94" s="266">
        <v>268.94040896914061</v>
      </c>
      <c r="E94" s="266">
        <v>245</v>
      </c>
      <c r="F94" s="266">
        <v>253.61954251267383</v>
      </c>
      <c r="G94" s="266">
        <v>242.80872090772155</v>
      </c>
      <c r="H94" s="266">
        <v>287.80013879250521</v>
      </c>
      <c r="I94" s="266">
        <v>232.00000000000003</v>
      </c>
      <c r="J94" s="281">
        <v>232.52160000000001</v>
      </c>
      <c r="K94" s="266">
        <v>268.81332408049963</v>
      </c>
      <c r="L94" s="266">
        <v>268.05845511482255</v>
      </c>
      <c r="M94" s="266">
        <v>296.10578392549519</v>
      </c>
      <c r="N94" s="291">
        <v>315.20172119140625</v>
      </c>
      <c r="O94" s="308">
        <f>325.692315936342-O98-O99</f>
        <v>299.26041688393718</v>
      </c>
      <c r="P94" s="266">
        <v>227.27323471950876</v>
      </c>
      <c r="Q94" s="266">
        <v>373.30270472809212</v>
      </c>
      <c r="R94" s="291">
        <v>254.25224304199219</v>
      </c>
      <c r="S94" s="266">
        <v>264</v>
      </c>
      <c r="T94" s="292">
        <v>215.29260999572833</v>
      </c>
      <c r="U94" s="266">
        <v>295.79458709229704</v>
      </c>
      <c r="V94" s="266">
        <v>328.15642458100558</v>
      </c>
      <c r="W94" s="266">
        <v>286.19874913134117</v>
      </c>
      <c r="X94" s="266">
        <v>258.08573287779734</v>
      </c>
      <c r="Y94" s="266">
        <v>206.50284838988759</v>
      </c>
      <c r="Z94" s="266">
        <v>376.65447468255269</v>
      </c>
      <c r="AA94" s="281">
        <v>257.78140000000002</v>
      </c>
      <c r="AB94" s="266">
        <v>248.24428410241759</v>
      </c>
      <c r="AC94" s="266">
        <f>AVERAGE(C94,D94,E94,F94,G94,H94,I94,J94,K94,L94,M94,N94,O94,P94,Q94,R94,S94,T94,U94,V94,W94,X94,Y94,Z94,AA94,AB94)</f>
        <v>273.56420791233938</v>
      </c>
      <c r="AD94" s="218"/>
      <c r="AE94" s="266">
        <v>234</v>
      </c>
      <c r="AF94" s="266">
        <v>351.93530639285547</v>
      </c>
      <c r="AG94" s="266">
        <v>257.04364563686636</v>
      </c>
    </row>
    <row r="95" spans="1:33">
      <c r="A95" s="219">
        <v>2.1</v>
      </c>
      <c r="B95" s="220" t="s">
        <v>11</v>
      </c>
      <c r="C95" s="244">
        <v>168</v>
      </c>
      <c r="D95" s="244">
        <v>169.85439492795902</v>
      </c>
      <c r="E95" s="244">
        <v>167</v>
      </c>
      <c r="F95" s="244">
        <v>132.59700758749543</v>
      </c>
      <c r="G95" s="244">
        <v>145.03308450641524</v>
      </c>
      <c r="H95" s="244">
        <v>189.86814712005551</v>
      </c>
      <c r="I95" s="244">
        <v>137</v>
      </c>
      <c r="J95" s="124">
        <v>157.8914</v>
      </c>
      <c r="K95" s="244">
        <v>163.88619014573212</v>
      </c>
      <c r="L95" s="244">
        <v>186.38830897703548</v>
      </c>
      <c r="M95" s="244">
        <v>135.27048685495944</v>
      </c>
      <c r="N95" s="282">
        <v>212.74072265625</v>
      </c>
      <c r="O95" s="307">
        <v>199.12393879272327</v>
      </c>
      <c r="P95" s="244">
        <v>137.65001395478649</v>
      </c>
      <c r="Q95" s="244">
        <v>279.6394719956312</v>
      </c>
      <c r="R95" s="282">
        <v>133.95622253417969</v>
      </c>
      <c r="S95" s="244">
        <v>142</v>
      </c>
      <c r="T95" s="294">
        <v>103.95557454079454</v>
      </c>
      <c r="U95" s="244">
        <v>193.8653712699514</v>
      </c>
      <c r="V95" s="244">
        <v>253.40782122905028</v>
      </c>
      <c r="W95" s="244">
        <v>212.14732453092427</v>
      </c>
      <c r="X95" s="244">
        <v>127.03979797089212</v>
      </c>
      <c r="Y95" s="244">
        <v>94.77433035284065</v>
      </c>
      <c r="Z95" s="244">
        <v>261.13105509901999</v>
      </c>
      <c r="AA95" s="124">
        <v>133.10429999999999</v>
      </c>
      <c r="AB95" s="244">
        <v>125.77210410506173</v>
      </c>
      <c r="AC95" s="266">
        <f>AVERAGE(C95,D95,E95,F95,G95,H95,I95,J95,K95,L95,M95,N95,O95,P95,Q95,R95,S95,T95,U95,V95,W95,X95,Y95,Z95,AA95,AB95)</f>
        <v>167.81142573660605</v>
      </c>
      <c r="AD95" s="211"/>
      <c r="AE95" s="244">
        <v>155</v>
      </c>
      <c r="AF95" s="244">
        <v>298.2454985666771</v>
      </c>
      <c r="AG95" s="244">
        <v>199.86975745317181</v>
      </c>
    </row>
    <row r="96" spans="1:33">
      <c r="A96" s="219">
        <v>2.2000000000000002</v>
      </c>
      <c r="B96" s="220" t="s">
        <v>12</v>
      </c>
      <c r="C96" s="244">
        <v>36.000000000000007</v>
      </c>
      <c r="D96" s="244">
        <v>25.695369232707726</v>
      </c>
      <c r="E96" s="244">
        <v>31</v>
      </c>
      <c r="F96" s="244">
        <v>36.847842108515408</v>
      </c>
      <c r="G96" s="244">
        <v>29.69169137925951</v>
      </c>
      <c r="H96" s="244">
        <v>27.980569049271338</v>
      </c>
      <c r="I96" s="244">
        <v>29.000000000000004</v>
      </c>
      <c r="J96" s="124">
        <v>25.452780000000001</v>
      </c>
      <c r="K96" s="244">
        <v>35.975017349063151</v>
      </c>
      <c r="L96" s="244">
        <v>26.054279749478081</v>
      </c>
      <c r="M96" s="244">
        <v>39.857641764672572</v>
      </c>
      <c r="N96" s="282">
        <v>32.927204132080078</v>
      </c>
      <c r="O96" s="307">
        <v>36.679824433719098</v>
      </c>
      <c r="P96" s="244">
        <v>20.094892548144013</v>
      </c>
      <c r="Q96" s="244">
        <v>20.273017181247869</v>
      </c>
      <c r="R96" s="282">
        <v>37.322544097900391</v>
      </c>
      <c r="S96" s="244">
        <v>30</v>
      </c>
      <c r="T96" s="294">
        <v>17.838530542503204</v>
      </c>
      <c r="U96" s="244">
        <v>27.980569049271338</v>
      </c>
      <c r="V96" s="244">
        <v>19.106145251396647</v>
      </c>
      <c r="W96" s="244">
        <v>20.01389854065323</v>
      </c>
      <c r="X96" s="244">
        <v>35.952579425757413</v>
      </c>
      <c r="Y96" s="244">
        <v>16.430331200480222</v>
      </c>
      <c r="Z96" s="244">
        <v>13.957365760892385</v>
      </c>
      <c r="AA96" s="124">
        <v>40.020690000000002</v>
      </c>
      <c r="AB96" s="244">
        <v>32.28392105371131</v>
      </c>
      <c r="AC96" s="266">
        <f>AVERAGE(C96,D96,E96,F96,G96,H96,I96,J96,K96,L96,M96,N96,O96,P96,Q96,R96,S96,T96,U96,V96,W96,X96,Y96,Z96,AA96,AB96)</f>
        <v>28.632180917335578</v>
      </c>
      <c r="AD96" s="211"/>
      <c r="AE96" s="244">
        <v>25</v>
      </c>
      <c r="AF96" s="244">
        <v>8.9252060760673242</v>
      </c>
      <c r="AG96" s="244">
        <v>9.6074863580661614</v>
      </c>
    </row>
    <row r="97" spans="1:33">
      <c r="A97" s="219">
        <v>2.2999999999999998</v>
      </c>
      <c r="B97" s="228" t="s">
        <v>13</v>
      </c>
      <c r="C97" s="244">
        <v>63.500000000000007</v>
      </c>
      <c r="D97" s="244">
        <v>46.785358602937208</v>
      </c>
      <c r="E97" s="244">
        <v>23</v>
      </c>
      <c r="F97" s="244">
        <v>43.695022500326289</v>
      </c>
      <c r="G97" s="244">
        <v>35.435034878393338</v>
      </c>
      <c r="H97" s="244">
        <v>37.973629424011108</v>
      </c>
      <c r="I97" s="244">
        <v>31</v>
      </c>
      <c r="J97" s="124">
        <v>35.093240000000002</v>
      </c>
      <c r="K97" s="244">
        <v>26.98126301179736</v>
      </c>
      <c r="L97" s="244">
        <v>28.05845511482255</v>
      </c>
      <c r="M97" s="244">
        <v>94.332096509744858</v>
      </c>
      <c r="N97" s="282">
        <v>33.463493347167969</v>
      </c>
      <c r="O97" s="307">
        <v>26.244686952146221</v>
      </c>
      <c r="P97" s="244">
        <v>48.227742115545631</v>
      </c>
      <c r="Q97" s="244">
        <v>53.354248505868362</v>
      </c>
      <c r="R97" s="282">
        <v>41.674427032470703</v>
      </c>
      <c r="S97" s="244">
        <v>44</v>
      </c>
      <c r="T97" s="294">
        <v>25.835113199487399</v>
      </c>
      <c r="U97" s="244">
        <v>38.972935461485079</v>
      </c>
      <c r="V97" s="244">
        <v>26.145251396648046</v>
      </c>
      <c r="W97" s="244">
        <v>30.020847810979845</v>
      </c>
      <c r="X97" s="244">
        <v>41.934569330211751</v>
      </c>
      <c r="Y97" s="244">
        <v>25.132095786790387</v>
      </c>
      <c r="Z97" s="244">
        <v>50.525861085709558</v>
      </c>
      <c r="AA97" s="124">
        <v>61.890230000000003</v>
      </c>
      <c r="AB97" s="244">
        <v>41.147801343018514</v>
      </c>
      <c r="AC97" s="266">
        <f>AVERAGE(C97,D97,E97,F97,G97,H97,I97,J97,K97,L97,M97,N97,O97,P97,Q97,R97,S97,T97,U97,V97,W97,X97,Y97,Z97,AA97,AB97)</f>
        <v>40.554746284983167</v>
      </c>
      <c r="AD97" s="211"/>
      <c r="AE97" s="244">
        <v>33</v>
      </c>
      <c r="AF97" s="244">
        <v>37.082322597102525</v>
      </c>
      <c r="AG97" s="244">
        <v>34.314570865211479</v>
      </c>
    </row>
    <row r="98" spans="1:33">
      <c r="A98" s="219" t="s">
        <v>0</v>
      </c>
      <c r="B98" s="228" t="s">
        <v>14</v>
      </c>
      <c r="C98" s="244"/>
      <c r="D98" s="244"/>
      <c r="E98" s="244"/>
      <c r="F98" s="244"/>
      <c r="G98" s="244"/>
      <c r="H98" s="244"/>
      <c r="I98" s="244"/>
      <c r="J98" s="124">
        <v>34.858809999999998</v>
      </c>
      <c r="K98" s="244"/>
      <c r="L98" s="244"/>
      <c r="M98" s="244"/>
      <c r="N98" s="282">
        <v>30.58592414855957</v>
      </c>
      <c r="O98" s="307">
        <v>22.594175971802454</v>
      </c>
      <c r="P98" s="244"/>
      <c r="Q98" s="244"/>
      <c r="R98" s="282">
        <v>38.302528381347656</v>
      </c>
      <c r="S98" s="244"/>
      <c r="T98" s="294"/>
      <c r="U98" s="244"/>
      <c r="V98" s="244"/>
      <c r="W98" s="244"/>
      <c r="X98" s="244"/>
      <c r="Y98" s="244">
        <v>21.109535585587022</v>
      </c>
      <c r="Z98" s="244"/>
      <c r="AA98" s="124">
        <v>51.768430000000002</v>
      </c>
      <c r="AB98" s="244"/>
      <c r="AC98" s="244"/>
      <c r="AD98" s="211"/>
      <c r="AE98" s="244"/>
      <c r="AF98" s="244"/>
      <c r="AG98" s="244"/>
    </row>
    <row r="99" spans="1:33">
      <c r="A99" s="219" t="s">
        <v>1</v>
      </c>
      <c r="B99" s="228" t="s">
        <v>15</v>
      </c>
      <c r="C99" s="244"/>
      <c r="D99" s="244"/>
      <c r="E99" s="244"/>
      <c r="F99" s="244"/>
      <c r="G99" s="244"/>
      <c r="H99" s="244"/>
      <c r="I99" s="244"/>
      <c r="J99" s="124">
        <v>0.23443629999999999</v>
      </c>
      <c r="K99" s="244"/>
      <c r="L99" s="244"/>
      <c r="M99" s="244"/>
      <c r="N99" s="282">
        <v>2.8775708675384521</v>
      </c>
      <c r="O99" s="307">
        <v>3.8377230806024092</v>
      </c>
      <c r="P99" s="244"/>
      <c r="Q99" s="244"/>
      <c r="R99" s="282">
        <v>3.3719007968902588</v>
      </c>
      <c r="S99" s="244"/>
      <c r="T99" s="294"/>
      <c r="U99" s="244"/>
      <c r="V99" s="244"/>
      <c r="W99" s="244"/>
      <c r="X99" s="244"/>
      <c r="Y99" s="244">
        <v>4.0225602012033654</v>
      </c>
      <c r="Z99" s="244"/>
      <c r="AA99" s="124">
        <v>3.7721279999999999</v>
      </c>
      <c r="AB99" s="244"/>
      <c r="AC99" s="244"/>
      <c r="AD99" s="211"/>
      <c r="AE99" s="244"/>
      <c r="AF99" s="244"/>
      <c r="AG99" s="244"/>
    </row>
    <row r="100" spans="1:33">
      <c r="A100" s="219">
        <v>2.4</v>
      </c>
      <c r="B100" s="228" t="s">
        <v>16</v>
      </c>
      <c r="C100" s="244" t="s">
        <v>633</v>
      </c>
      <c r="D100" s="244">
        <v>3.0486229089647328</v>
      </c>
      <c r="E100" s="244">
        <v>0</v>
      </c>
      <c r="F100" s="244">
        <v>11.046110632082996</v>
      </c>
      <c r="G100" s="244">
        <v>8.5649721815693898</v>
      </c>
      <c r="H100" s="244">
        <v>10.992366412213739</v>
      </c>
      <c r="I100" s="244">
        <v>12.999999999999998</v>
      </c>
      <c r="J100" s="124">
        <v>1.3916679999999999</v>
      </c>
      <c r="K100" s="244">
        <v>8.9937543372657878</v>
      </c>
      <c r="L100" s="244" t="s">
        <v>633</v>
      </c>
      <c r="M100" s="244" t="s">
        <v>633</v>
      </c>
      <c r="N100" s="282">
        <v>8.2201089859008789</v>
      </c>
      <c r="O100" s="307">
        <v>0</v>
      </c>
      <c r="P100" s="244">
        <v>1.0047446274072007</v>
      </c>
      <c r="Q100" s="244">
        <v>9.7523127393163538</v>
      </c>
      <c r="R100" s="282"/>
      <c r="S100" s="244">
        <v>9</v>
      </c>
      <c r="T100" s="294"/>
      <c r="U100" s="244">
        <v>11.991672449687716</v>
      </c>
      <c r="V100" s="244">
        <v>10.055865921787708</v>
      </c>
      <c r="W100" s="244">
        <v>5.0034746351633075</v>
      </c>
      <c r="X100" s="244">
        <v>12.082719807012115</v>
      </c>
      <c r="Y100" s="244" t="s">
        <v>634</v>
      </c>
      <c r="Z100" s="244" t="s">
        <v>633</v>
      </c>
      <c r="AA100" s="124"/>
      <c r="AB100" s="244">
        <v>9.6492893149420809</v>
      </c>
      <c r="AC100" s="266">
        <f>AVERAGE(C100,D100,E100,F100,G100,H100,I100,J100,K100,L100,M100,N100,O100,P100,Q100,R100,S100,T100,U100,V100,W100,X100,Y100,Z100,AA100,AB100)</f>
        <v>7.4332046085174444</v>
      </c>
      <c r="AD100" s="211"/>
      <c r="AE100" s="244">
        <v>2</v>
      </c>
      <c r="AF100" s="244">
        <v>1.2326431314389206</v>
      </c>
      <c r="AG100" s="244">
        <v>0.96014406786802442</v>
      </c>
    </row>
    <row r="101" spans="1:33">
      <c r="A101" s="219">
        <v>2.5</v>
      </c>
      <c r="B101" s="228" t="s">
        <v>17</v>
      </c>
      <c r="C101" s="244">
        <v>7.5</v>
      </c>
      <c r="D101" s="244">
        <v>3.0333839094197859</v>
      </c>
      <c r="E101" s="244">
        <v>3</v>
      </c>
      <c r="F101" s="244">
        <v>3.8024582175851092</v>
      </c>
      <c r="G101" s="244">
        <v>1.6658599957815678</v>
      </c>
      <c r="H101" s="244">
        <v>0.99930603747397639</v>
      </c>
      <c r="I101" s="244">
        <v>3</v>
      </c>
      <c r="J101" s="124">
        <v>4.7521389999999997</v>
      </c>
      <c r="K101" s="244">
        <v>5.9958362248438579</v>
      </c>
      <c r="L101" s="244">
        <v>0</v>
      </c>
      <c r="M101" s="244">
        <v>6.9684686301904595</v>
      </c>
      <c r="N101" s="282">
        <v>1.8468961715698242</v>
      </c>
      <c r="O101" s="307">
        <v>5.5608742410604668</v>
      </c>
      <c r="P101" s="244">
        <v>1.2056935528886408</v>
      </c>
      <c r="Q101" s="244">
        <v>1.0165260330609882</v>
      </c>
      <c r="R101" s="282">
        <v>21.336387634277344</v>
      </c>
      <c r="S101" s="244">
        <v>6</v>
      </c>
      <c r="T101" s="294"/>
      <c r="U101" s="244">
        <v>0.99930603747397639</v>
      </c>
      <c r="V101" s="244">
        <v>2.011173184357542</v>
      </c>
      <c r="W101" s="244">
        <v>0</v>
      </c>
      <c r="X101" s="244">
        <v>8.7015968610161618</v>
      </c>
      <c r="Y101" s="244" t="s">
        <v>634</v>
      </c>
      <c r="Z101" s="244">
        <v>22.718996688055466</v>
      </c>
      <c r="AA101" s="124">
        <v>3.2802530000000001</v>
      </c>
      <c r="AB101" s="244">
        <v>9.1974773001954393</v>
      </c>
      <c r="AC101" s="266">
        <f>AVERAGE(C101,D101,E101,F101,G101,H101,I101,J101,K101,L101,M101,N101,O101,P101,Q101,R101,S101,T101,U101,V101,W101,X101,Y101,Z101,AA101,AB101)</f>
        <v>5.1913596966354421</v>
      </c>
      <c r="AD101" s="211"/>
      <c r="AE101" s="244">
        <v>1</v>
      </c>
      <c r="AF101" s="244">
        <v>0.16641100585494642</v>
      </c>
      <c r="AG101" s="244">
        <v>0.80995427772334516</v>
      </c>
    </row>
    <row r="102" spans="1:33">
      <c r="A102" s="219">
        <v>2.6</v>
      </c>
      <c r="B102" s="226" t="s">
        <v>18</v>
      </c>
      <c r="C102" s="244">
        <v>36</v>
      </c>
      <c r="D102" s="244">
        <v>20.523279387152073</v>
      </c>
      <c r="E102" s="244">
        <v>21</v>
      </c>
      <c r="F102" s="244">
        <v>25.631101466668582</v>
      </c>
      <c r="G102" s="244">
        <v>22.418077966302516</v>
      </c>
      <c r="H102" s="244">
        <v>19.986120749479529</v>
      </c>
      <c r="I102" s="244">
        <v>19</v>
      </c>
      <c r="J102" s="124">
        <v>7.2132610000000001</v>
      </c>
      <c r="K102" s="244">
        <v>26.98126301179736</v>
      </c>
      <c r="L102" s="244">
        <v>27.557411273486426</v>
      </c>
      <c r="M102" s="244">
        <v>19.677090165927844</v>
      </c>
      <c r="N102" s="282">
        <v>26.003292083740234</v>
      </c>
      <c r="O102" s="307">
        <v>23.404761874524453</v>
      </c>
      <c r="P102" s="244">
        <v>19.090147920736811</v>
      </c>
      <c r="Q102" s="244">
        <v>9.2671282729672662</v>
      </c>
      <c r="R102" s="282">
        <v>19.962656021118164</v>
      </c>
      <c r="S102" s="244">
        <v>34</v>
      </c>
      <c r="T102" s="294">
        <v>13.532678342588637</v>
      </c>
      <c r="U102" s="244">
        <v>21.984732824427478</v>
      </c>
      <c r="V102" s="244">
        <v>17.430167597765362</v>
      </c>
      <c r="W102" s="244">
        <v>19.013203613620568</v>
      </c>
      <c r="X102" s="244">
        <v>32.374469482907784</v>
      </c>
      <c r="Y102" s="244">
        <v>16.618126032549299</v>
      </c>
      <c r="Z102" s="244">
        <v>28.321196048875247</v>
      </c>
      <c r="AA102" s="124">
        <v>19.48592</v>
      </c>
      <c r="AB102" s="244">
        <v>30.193690985488526</v>
      </c>
      <c r="AC102" s="266">
        <f>AVERAGE(C102,D102,E102,F102,G102,H102,I102,J102,K102,L102,M102,N102,O102,P102,Q102,R102,S102,T102,U102,V102,W102,X102,Y102,Z102,AA102,AB102)</f>
        <v>22.179606773927848</v>
      </c>
      <c r="AD102" s="211"/>
      <c r="AE102" s="244">
        <v>18</v>
      </c>
      <c r="AF102" s="244">
        <v>6.283225015714768</v>
      </c>
      <c r="AG102" s="244">
        <v>11.481732614825519</v>
      </c>
    </row>
    <row r="103" spans="1:33">
      <c r="A103" s="219">
        <v>2.7</v>
      </c>
      <c r="B103" s="226" t="s">
        <v>19</v>
      </c>
      <c r="C103" s="244"/>
      <c r="D103" s="244"/>
      <c r="E103" s="244"/>
      <c r="F103" s="244"/>
      <c r="G103" s="244"/>
      <c r="H103" s="244"/>
      <c r="I103" s="244"/>
      <c r="J103" s="124">
        <v>0.72709639999999998</v>
      </c>
      <c r="K103" s="244"/>
      <c r="L103" s="244"/>
      <c r="M103" s="244"/>
      <c r="N103" s="282">
        <v>0</v>
      </c>
      <c r="O103" s="307">
        <v>8.2463305897638861</v>
      </c>
      <c r="P103" s="244"/>
      <c r="Q103" s="244"/>
      <c r="R103" s="282"/>
      <c r="S103" s="244"/>
      <c r="T103" s="294">
        <v>54.130713370354535</v>
      </c>
      <c r="U103" s="244"/>
      <c r="V103" s="244"/>
      <c r="W103" s="244"/>
      <c r="X103" s="244"/>
      <c r="Y103" s="244">
        <v>5.5479650172268373</v>
      </c>
      <c r="Z103" s="244"/>
      <c r="AA103" s="124"/>
      <c r="AB103" s="244"/>
      <c r="AC103" s="244"/>
      <c r="AD103" s="211"/>
      <c r="AE103" s="244"/>
      <c r="AF103" s="244"/>
      <c r="AG103" s="244"/>
    </row>
    <row r="104" spans="1:33">
      <c r="A104" s="212">
        <v>3</v>
      </c>
      <c r="B104" s="213" t="s">
        <v>20</v>
      </c>
      <c r="C104" s="266">
        <v>666</v>
      </c>
      <c r="D104" s="266">
        <v>652.0738105283516</v>
      </c>
      <c r="E104" s="266">
        <v>695</v>
      </c>
      <c r="F104" s="266">
        <v>617.49430533439624</v>
      </c>
      <c r="G104" s="266">
        <v>673.37854405155133</v>
      </c>
      <c r="H104" s="266">
        <v>628.56349757113117</v>
      </c>
      <c r="I104" s="266">
        <v>651</v>
      </c>
      <c r="J104" s="281">
        <v>755.06299999999999</v>
      </c>
      <c r="K104" s="266">
        <v>655.54476058292846</v>
      </c>
      <c r="L104" s="266">
        <v>683.42379958246352</v>
      </c>
      <c r="M104" s="266">
        <v>628.99496244688203</v>
      </c>
      <c r="N104" s="291">
        <v>669.860595703125</v>
      </c>
      <c r="O104" s="308">
        <v>655.54428977990005</v>
      </c>
      <c r="P104" s="266">
        <v>654.08875244208764</v>
      </c>
      <c r="Q104" s="266">
        <v>619.9132284015966</v>
      </c>
      <c r="R104" s="291">
        <v>656.68829345703125</v>
      </c>
      <c r="S104" s="266">
        <v>656</v>
      </c>
      <c r="T104" s="292">
        <v>629.88466467321655</v>
      </c>
      <c r="U104" s="266">
        <v>657.54337265787649</v>
      </c>
      <c r="V104" s="266">
        <v>673.74301675977654</v>
      </c>
      <c r="W104" s="266">
        <v>630.43780403057679</v>
      </c>
      <c r="X104" s="266">
        <v>639.33885978833769</v>
      </c>
      <c r="Y104" s="266">
        <v>616.84265567503201</v>
      </c>
      <c r="Z104" s="266">
        <v>670.04617122561149</v>
      </c>
      <c r="AA104" s="281">
        <v>598.31489999999997</v>
      </c>
      <c r="AB104" s="266">
        <v>648.12857115419649</v>
      </c>
      <c r="AC104" s="266">
        <f t="shared" ref="AC104:AC116" si="2">AVERAGE(C104,D104,E104,F104,G104,H104,I104,J104,K104,L104,M104,N104,O104,P104,Q104,R104,S104,T104,U104,V104,W104,X104,Y104,Z104,AA104,AB104)</f>
        <v>653.18891753254093</v>
      </c>
      <c r="AD104" s="218"/>
      <c r="AE104" s="266">
        <v>692</v>
      </c>
      <c r="AF104" s="266">
        <v>669.86036688275237</v>
      </c>
      <c r="AG104" s="266">
        <v>689.16707493253853</v>
      </c>
    </row>
    <row r="105" spans="1:33">
      <c r="A105" s="219">
        <v>3.1</v>
      </c>
      <c r="B105" s="220" t="s">
        <v>21</v>
      </c>
      <c r="C105" s="244">
        <v>514</v>
      </c>
      <c r="D105" s="244">
        <v>513.25228467371653</v>
      </c>
      <c r="E105" s="244">
        <v>513</v>
      </c>
      <c r="F105" s="244">
        <v>506.58762898806981</v>
      </c>
      <c r="G105" s="244">
        <v>496.52949144005203</v>
      </c>
      <c r="H105" s="244">
        <v>503.65024288688414</v>
      </c>
      <c r="I105" s="244">
        <v>514</v>
      </c>
      <c r="J105" s="124">
        <v>512.7944</v>
      </c>
      <c r="K105" s="244">
        <v>496.65510062456627</v>
      </c>
      <c r="L105" s="244" t="s">
        <v>633</v>
      </c>
      <c r="M105" s="244">
        <v>505.60320426351905</v>
      </c>
      <c r="N105" s="282">
        <v>499.48751831054688</v>
      </c>
      <c r="O105" s="307">
        <v>456.00668473093094</v>
      </c>
      <c r="P105" s="244">
        <v>462.18252860731229</v>
      </c>
      <c r="Q105" s="244">
        <v>488.04115293914566</v>
      </c>
      <c r="R105" s="282">
        <v>515.81854248046875</v>
      </c>
      <c r="S105" s="244">
        <v>529</v>
      </c>
      <c r="T105" s="294">
        <v>492.09739427595048</v>
      </c>
      <c r="U105" s="244">
        <v>510.6453851492019</v>
      </c>
      <c r="V105" s="244">
        <v>507.82122905027938</v>
      </c>
      <c r="W105" s="244">
        <v>504.35024322446139</v>
      </c>
      <c r="X105" s="244">
        <v>514.47439178270065</v>
      </c>
      <c r="Y105" s="244">
        <v>543.06445839076559</v>
      </c>
      <c r="Z105" s="244">
        <v>511.94177182282215</v>
      </c>
      <c r="AA105" s="124">
        <v>491.43950000000001</v>
      </c>
      <c r="AB105" s="244">
        <v>522.14151704211895</v>
      </c>
      <c r="AC105" s="266">
        <f t="shared" si="2"/>
        <v>504.9833868273405</v>
      </c>
      <c r="AD105" s="211"/>
      <c r="AE105" s="244">
        <v>544</v>
      </c>
      <c r="AF105" s="244">
        <v>520.91666886575854</v>
      </c>
      <c r="AG105" s="244">
        <v>570.2713032421459</v>
      </c>
    </row>
    <row r="106" spans="1:33">
      <c r="A106" s="219">
        <v>3.2</v>
      </c>
      <c r="B106" s="226" t="s">
        <v>22</v>
      </c>
      <c r="C106" s="244">
        <v>91</v>
      </c>
      <c r="D106" s="244">
        <v>81.003407581148238</v>
      </c>
      <c r="E106" s="244">
        <v>107</v>
      </c>
      <c r="F106" s="244">
        <v>58.286333335273511</v>
      </c>
      <c r="G106" s="244">
        <v>120.26470620876209</v>
      </c>
      <c r="H106" s="244">
        <v>69.95142262317836</v>
      </c>
      <c r="I106" s="244">
        <v>81</v>
      </c>
      <c r="J106" s="124">
        <v>130.35740000000001</v>
      </c>
      <c r="K106" s="244">
        <v>100.92990978487161</v>
      </c>
      <c r="L106" s="244" t="s">
        <v>633</v>
      </c>
      <c r="M106" s="244">
        <v>75.186484919727292</v>
      </c>
      <c r="N106" s="282">
        <v>112.37781524658203</v>
      </c>
      <c r="O106" s="307">
        <v>117.42672780468759</v>
      </c>
      <c r="P106" s="244">
        <v>103.48869662294166</v>
      </c>
      <c r="Q106" s="244">
        <v>70.194108085435886</v>
      </c>
      <c r="R106" s="282">
        <v>70.037017822265625</v>
      </c>
      <c r="S106" s="244">
        <v>80</v>
      </c>
      <c r="T106" s="294">
        <v>68.893635198633064</v>
      </c>
      <c r="U106" s="244">
        <v>90.936849410131842</v>
      </c>
      <c r="V106" s="244">
        <v>107.59776536312849</v>
      </c>
      <c r="W106" s="244">
        <v>83.057678943710911</v>
      </c>
      <c r="X106" s="244">
        <v>61.346589020158646</v>
      </c>
      <c r="Y106" s="244">
        <v>73.530519396344403</v>
      </c>
      <c r="Z106" s="244" t="s">
        <v>633</v>
      </c>
      <c r="AA106" s="124">
        <v>59.203009999999999</v>
      </c>
      <c r="AB106" s="244">
        <v>62.628632044128963</v>
      </c>
      <c r="AC106" s="266">
        <f t="shared" si="2"/>
        <v>86.487446225462918</v>
      </c>
      <c r="AD106" s="211"/>
      <c r="AE106" s="244">
        <v>96</v>
      </c>
      <c r="AF106" s="244">
        <v>79.950084074333091</v>
      </c>
      <c r="AG106" s="244">
        <v>67.122467742261279</v>
      </c>
    </row>
    <row r="107" spans="1:33" ht="22.5">
      <c r="A107" s="219">
        <v>3.3</v>
      </c>
      <c r="B107" s="226" t="s">
        <v>23</v>
      </c>
      <c r="C107" s="244">
        <v>61</v>
      </c>
      <c r="D107" s="244">
        <v>57.818118273486746</v>
      </c>
      <c r="E107" s="244">
        <v>75</v>
      </c>
      <c r="F107" s="244">
        <v>52.620343011052952</v>
      </c>
      <c r="G107" s="244">
        <v>56.584346402737218</v>
      </c>
      <c r="H107" s="244">
        <v>54.961832061068705</v>
      </c>
      <c r="I107" s="244">
        <v>56</v>
      </c>
      <c r="J107" s="124">
        <v>111.91119999999999</v>
      </c>
      <c r="K107" s="244">
        <v>57.959750173490633</v>
      </c>
      <c r="L107" s="244" t="s">
        <v>633</v>
      </c>
      <c r="M107" s="244">
        <v>48.205273263635732</v>
      </c>
      <c r="N107" s="282">
        <v>57.995273590087891</v>
      </c>
      <c r="O107" s="307">
        <v>82.110877244281468</v>
      </c>
      <c r="P107" s="244">
        <v>88.417527211833658</v>
      </c>
      <c r="Q107" s="244">
        <v>61.677967377014916</v>
      </c>
      <c r="R107" s="282">
        <v>70.832717895507813</v>
      </c>
      <c r="S107" s="244">
        <v>47</v>
      </c>
      <c r="T107" s="294">
        <v>68.893635198633035</v>
      </c>
      <c r="U107" s="244">
        <v>55.961138098542676</v>
      </c>
      <c r="V107" s="244">
        <v>58.324022346368714</v>
      </c>
      <c r="W107" s="244">
        <v>43.029881862404444</v>
      </c>
      <c r="X107" s="244">
        <v>63.517878985478326</v>
      </c>
      <c r="Y107" s="244">
        <v>0.24767788792182116</v>
      </c>
      <c r="Z107" s="244">
        <v>158.10439940278931</v>
      </c>
      <c r="AA107" s="124">
        <v>47.672359999999998</v>
      </c>
      <c r="AB107" s="244">
        <v>63.358422067948503</v>
      </c>
      <c r="AC107" s="266">
        <f t="shared" si="2"/>
        <v>63.968185694171396</v>
      </c>
      <c r="AD107" s="211"/>
      <c r="AE107" s="244">
        <v>51.999999999999993</v>
      </c>
      <c r="AF107" s="244">
        <v>68.993613942660716</v>
      </c>
      <c r="AG107" s="244">
        <v>51.773303948131421</v>
      </c>
    </row>
    <row r="108" spans="1:33">
      <c r="A108" s="212">
        <v>4</v>
      </c>
      <c r="B108" s="213" t="s">
        <v>24</v>
      </c>
      <c r="C108" s="266">
        <v>269</v>
      </c>
      <c r="D108" s="266">
        <v>262.40588016426886</v>
      </c>
      <c r="E108" s="266">
        <v>307</v>
      </c>
      <c r="F108" s="266">
        <v>293.78023681075797</v>
      </c>
      <c r="G108" s="266">
        <v>319.61254445197494</v>
      </c>
      <c r="H108" s="266">
        <v>268.81332408049963</v>
      </c>
      <c r="I108" s="266">
        <v>336</v>
      </c>
      <c r="J108" s="281">
        <v>270.03230000000002</v>
      </c>
      <c r="K108" s="266">
        <v>325.77376821651632</v>
      </c>
      <c r="L108" s="266">
        <v>254.5302713987474</v>
      </c>
      <c r="M108" s="266">
        <v>289.72332815738912</v>
      </c>
      <c r="N108" s="291">
        <v>248.2462158203125</v>
      </c>
      <c r="O108" s="308">
        <v>244.33403633408858</v>
      </c>
      <c r="P108" s="266">
        <v>268.26681551772259</v>
      </c>
      <c r="Q108" s="266">
        <v>206.27430428558</v>
      </c>
      <c r="R108" s="291">
        <v>290.29965209960938</v>
      </c>
      <c r="S108" s="266">
        <v>295</v>
      </c>
      <c r="T108" s="292">
        <v>375.83938487825719</v>
      </c>
      <c r="U108" s="266">
        <v>272.81054823039557</v>
      </c>
      <c r="V108" s="266">
        <v>199.77653631284915</v>
      </c>
      <c r="W108" s="266">
        <v>283.19666435024322</v>
      </c>
      <c r="X108" s="266">
        <v>273.14545163726024</v>
      </c>
      <c r="Y108" s="266">
        <v>272.37508324809056</v>
      </c>
      <c r="Z108" s="266">
        <v>246.90647391712281</v>
      </c>
      <c r="AA108" s="281">
        <v>339.37990000000002</v>
      </c>
      <c r="AB108" s="266">
        <v>269.20644578659926</v>
      </c>
      <c r="AC108" s="266">
        <f t="shared" si="2"/>
        <v>280.06650637301095</v>
      </c>
      <c r="AD108" s="218"/>
      <c r="AE108" s="266">
        <v>211</v>
      </c>
      <c r="AF108" s="266">
        <v>220.94849366325897</v>
      </c>
      <c r="AG108" s="266">
        <v>259.64185998486295</v>
      </c>
    </row>
    <row r="109" spans="1:33">
      <c r="A109" s="219">
        <v>4.0999999999999996</v>
      </c>
      <c r="B109" s="228" t="s">
        <v>25</v>
      </c>
      <c r="C109" s="244">
        <v>16</v>
      </c>
      <c r="D109" s="244">
        <v>26.905839196561747</v>
      </c>
      <c r="E109" s="244">
        <v>18</v>
      </c>
      <c r="F109" s="244">
        <v>20.881661194895056</v>
      </c>
      <c r="G109" s="244">
        <v>19.935430509102254</v>
      </c>
      <c r="H109" s="244">
        <v>16.988202637057601</v>
      </c>
      <c r="I109" s="244">
        <v>30</v>
      </c>
      <c r="J109" s="124">
        <v>23.972619999999999</v>
      </c>
      <c r="K109" s="244">
        <v>26.98126301179736</v>
      </c>
      <c r="L109" s="244">
        <v>15.031315240083508</v>
      </c>
      <c r="M109" s="244">
        <v>17.369985860758806</v>
      </c>
      <c r="N109" s="282">
        <v>25.183128356933594</v>
      </c>
      <c r="O109" s="307">
        <v>13.727720921769281</v>
      </c>
      <c r="P109" s="244">
        <v>23.109126430365613</v>
      </c>
      <c r="Q109" s="244">
        <v>7.7599812531396131</v>
      </c>
      <c r="R109" s="282">
        <v>19.619258880615234</v>
      </c>
      <c r="S109" s="244">
        <v>15</v>
      </c>
      <c r="T109" s="294">
        <v>17.838530542503204</v>
      </c>
      <c r="U109" s="244">
        <v>16.988202637057601</v>
      </c>
      <c r="V109" s="244">
        <v>6.033519553072626</v>
      </c>
      <c r="W109" s="244">
        <v>28.019457956914525</v>
      </c>
      <c r="X109" s="244">
        <v>12.354599802669588</v>
      </c>
      <c r="Y109" s="244">
        <v>16.49775817528716</v>
      </c>
      <c r="Z109" s="244">
        <v>3.5985342748130722</v>
      </c>
      <c r="AA109" s="124">
        <v>18.891839999999998</v>
      </c>
      <c r="AB109" s="244">
        <v>12.352450403170256</v>
      </c>
      <c r="AC109" s="266">
        <f t="shared" si="2"/>
        <v>18.040016416867989</v>
      </c>
      <c r="AD109" s="211"/>
      <c r="AE109" s="244">
        <v>22</v>
      </c>
      <c r="AF109" s="244">
        <v>1.382403540189286</v>
      </c>
      <c r="AG109" s="244">
        <v>2.0646841498025563</v>
      </c>
    </row>
    <row r="110" spans="1:33">
      <c r="A110" s="219">
        <v>4.2</v>
      </c>
      <c r="B110" s="226" t="s">
        <v>26</v>
      </c>
      <c r="C110" s="244">
        <v>6</v>
      </c>
      <c r="D110" s="244">
        <v>9.4539377176949166</v>
      </c>
      <c r="E110" s="244">
        <v>12</v>
      </c>
      <c r="F110" s="244">
        <v>9.2711705305169794</v>
      </c>
      <c r="G110" s="244">
        <v>7.8288943923415024</v>
      </c>
      <c r="H110" s="244">
        <v>4.9965301873698822</v>
      </c>
      <c r="I110" s="244">
        <v>6</v>
      </c>
      <c r="J110" s="124">
        <v>4.6451560000000001</v>
      </c>
      <c r="K110" s="244">
        <v>13.990284524635669</v>
      </c>
      <c r="L110" s="244">
        <v>3.006263048016701</v>
      </c>
      <c r="M110" s="244">
        <v>34.029764572671624</v>
      </c>
      <c r="N110" s="282">
        <v>5.7678179740905762</v>
      </c>
      <c r="O110" s="307">
        <v>22.087028640127169</v>
      </c>
      <c r="P110" s="244">
        <v>3.0142338822216019</v>
      </c>
      <c r="Q110" s="244">
        <v>3.2101001422113131</v>
      </c>
      <c r="R110" s="282">
        <v>23.470621109008789</v>
      </c>
      <c r="S110" s="244">
        <v>7</v>
      </c>
      <c r="T110" s="294">
        <v>6.1512174284493808</v>
      </c>
      <c r="U110" s="244">
        <v>2.997918112421929</v>
      </c>
      <c r="V110" s="244">
        <v>9.050279329608939</v>
      </c>
      <c r="W110" s="244">
        <v>4.002779708130646</v>
      </c>
      <c r="X110" s="244">
        <v>7.2500958841998582</v>
      </c>
      <c r="Y110" s="244">
        <v>4.5379623174546602</v>
      </c>
      <c r="Z110" s="244">
        <v>2.259292667417812</v>
      </c>
      <c r="AA110" s="124">
        <v>19.92587</v>
      </c>
      <c r="AB110" s="244">
        <v>6.4478472104505684</v>
      </c>
      <c r="AC110" s="266">
        <f t="shared" si="2"/>
        <v>9.1690409761169427</v>
      </c>
      <c r="AD110" s="211"/>
      <c r="AE110" s="244">
        <v>2</v>
      </c>
      <c r="AF110" s="244">
        <v>3.3635429294838408</v>
      </c>
      <c r="AG110" s="244">
        <v>5.9284919519282759</v>
      </c>
    </row>
    <row r="111" spans="1:33">
      <c r="A111" s="219">
        <v>4.3</v>
      </c>
      <c r="B111" s="220" t="s">
        <v>27</v>
      </c>
      <c r="C111" s="244">
        <v>10</v>
      </c>
      <c r="D111" s="244">
        <v>70.576597892504367</v>
      </c>
      <c r="E111" s="244">
        <v>62</v>
      </c>
      <c r="F111" s="244">
        <v>71.625184098552197</v>
      </c>
      <c r="G111" s="244">
        <v>87.451167879874333</v>
      </c>
      <c r="H111" s="244">
        <v>33.976405274115201</v>
      </c>
      <c r="I111" s="244">
        <v>55.000000000000007</v>
      </c>
      <c r="J111" s="124">
        <v>57.936570000000003</v>
      </c>
      <c r="K111" s="244">
        <v>71.950034698126302</v>
      </c>
      <c r="L111" s="244">
        <v>44.091858037578291</v>
      </c>
      <c r="M111" s="244">
        <v>55.558550468499675</v>
      </c>
      <c r="N111" s="282">
        <v>60.921855926513672</v>
      </c>
      <c r="O111" s="307">
        <v>12.489721545826612</v>
      </c>
      <c r="P111" s="244">
        <v>48.227742115545631</v>
      </c>
      <c r="Q111" s="244">
        <v>87.757085079210455</v>
      </c>
      <c r="R111" s="282">
        <v>95.684547424316406</v>
      </c>
      <c r="S111" s="244">
        <v>77</v>
      </c>
      <c r="T111" s="294">
        <v>78.120461341307148</v>
      </c>
      <c r="U111" s="244">
        <v>53.96252602359472</v>
      </c>
      <c r="V111" s="244">
        <v>35.195530726256983</v>
      </c>
      <c r="W111" s="244">
        <v>61.042390548992351</v>
      </c>
      <c r="X111" s="244">
        <v>53.03465915291865</v>
      </c>
      <c r="Y111" s="244">
        <v>31.547925350537817</v>
      </c>
      <c r="Z111" s="244">
        <v>76.701106460444549</v>
      </c>
      <c r="AA111" s="124">
        <v>87.268240000000006</v>
      </c>
      <c r="AB111" s="244">
        <v>50.024171632733378</v>
      </c>
      <c r="AC111" s="266">
        <f t="shared" si="2"/>
        <v>58.813243526055736</v>
      </c>
      <c r="AD111" s="211"/>
      <c r="AE111" s="244">
        <v>24</v>
      </c>
      <c r="AF111" s="244">
        <v>63.786493900199432</v>
      </c>
      <c r="AG111" s="244">
        <v>82.245573508019348</v>
      </c>
    </row>
    <row r="112" spans="1:33">
      <c r="A112" s="219">
        <v>4.4000000000000004</v>
      </c>
      <c r="B112" s="220" t="s">
        <v>28</v>
      </c>
      <c r="C112" s="244">
        <v>122.99999999999999</v>
      </c>
      <c r="D112" s="244">
        <v>100.50089699893155</v>
      </c>
      <c r="E112" s="244">
        <v>124</v>
      </c>
      <c r="F112" s="244">
        <v>99.47766569233309</v>
      </c>
      <c r="G112" s="244">
        <v>114.7537879426215</v>
      </c>
      <c r="H112" s="244">
        <v>125.91256072172104</v>
      </c>
      <c r="I112" s="244">
        <v>111</v>
      </c>
      <c r="J112" s="124">
        <v>102.745</v>
      </c>
      <c r="K112" s="244">
        <v>99.93060374739764</v>
      </c>
      <c r="L112" s="244">
        <v>158.32985386221296</v>
      </c>
      <c r="M112" s="244">
        <v>76.163654927967329</v>
      </c>
      <c r="N112" s="282">
        <v>90.643692016601563</v>
      </c>
      <c r="O112" s="307">
        <v>139.92467325766552</v>
      </c>
      <c r="P112" s="244">
        <v>119.56461066145688</v>
      </c>
      <c r="Q112" s="244">
        <v>71.323856814334178</v>
      </c>
      <c r="R112" s="282">
        <v>83.571273803710938</v>
      </c>
      <c r="S112" s="244">
        <v>118</v>
      </c>
      <c r="T112" s="294">
        <v>86.732165741136271</v>
      </c>
      <c r="U112" s="244">
        <v>123.91394864677306</v>
      </c>
      <c r="V112" s="244">
        <v>103.07262569832402</v>
      </c>
      <c r="W112" s="244">
        <v>106.07366226546213</v>
      </c>
      <c r="X112" s="244">
        <v>139.14649777752123</v>
      </c>
      <c r="Y112" s="244">
        <v>88.694176812515394</v>
      </c>
      <c r="Z112" s="244">
        <v>117.15099796499152</v>
      </c>
      <c r="AA112" s="124">
        <v>126.1378</v>
      </c>
      <c r="AB112" s="244">
        <v>136.26300444747307</v>
      </c>
      <c r="AC112" s="266">
        <f t="shared" si="2"/>
        <v>111.00103883850581</v>
      </c>
      <c r="AD112" s="211"/>
      <c r="AE112" s="244">
        <v>122</v>
      </c>
      <c r="AF112" s="244">
        <v>54.408020280092366</v>
      </c>
      <c r="AG112" s="244">
        <v>94.788050799501193</v>
      </c>
    </row>
    <row r="113" spans="1:33">
      <c r="A113" s="219">
        <v>4.5</v>
      </c>
      <c r="B113" s="220" t="s">
        <v>29</v>
      </c>
      <c r="C113" s="244">
        <v>114</v>
      </c>
      <c r="D113" s="244">
        <v>54.968608358576283</v>
      </c>
      <c r="E113" s="244">
        <v>91</v>
      </c>
      <c r="F113" s="244">
        <v>92.524555294460669</v>
      </c>
      <c r="G113" s="244">
        <v>89.643263728035336</v>
      </c>
      <c r="H113" s="244">
        <v>86.939625260235943</v>
      </c>
      <c r="I113" s="244">
        <v>134</v>
      </c>
      <c r="J113" s="124">
        <v>80.732889999999998</v>
      </c>
      <c r="K113" s="244">
        <v>112.92158223455932</v>
      </c>
      <c r="L113" s="244">
        <v>34.070981210855948</v>
      </c>
      <c r="M113" s="244">
        <v>106.60137232749172</v>
      </c>
      <c r="N113" s="282">
        <v>65.729728698730469</v>
      </c>
      <c r="O113" s="307">
        <v>56.104891968700002</v>
      </c>
      <c r="P113" s="244">
        <v>74.351102428132847</v>
      </c>
      <c r="Q113" s="244">
        <v>36.223280996684387</v>
      </c>
      <c r="R113" s="282">
        <v>67.953948974609375</v>
      </c>
      <c r="S113" s="244">
        <v>79</v>
      </c>
      <c r="T113" s="294">
        <v>186.99700982486124</v>
      </c>
      <c r="U113" s="244">
        <v>74.94795281054823</v>
      </c>
      <c r="V113" s="244">
        <v>46.424581005586589</v>
      </c>
      <c r="W113" s="244">
        <v>84.05837387074358</v>
      </c>
      <c r="X113" s="244">
        <v>61.359599019950856</v>
      </c>
      <c r="Y113" s="244">
        <v>131.09726059229553</v>
      </c>
      <c r="Z113" s="244">
        <v>47.196542549455849</v>
      </c>
      <c r="AA113" s="124">
        <v>87.156130000000005</v>
      </c>
      <c r="AB113" s="244">
        <v>64.118972092772012</v>
      </c>
      <c r="AC113" s="266">
        <f t="shared" si="2"/>
        <v>83.081625124895609</v>
      </c>
      <c r="AD113" s="211"/>
      <c r="AE113" s="244">
        <v>41</v>
      </c>
      <c r="AF113" s="244">
        <v>98.008033013294067</v>
      </c>
      <c r="AG113" s="244">
        <v>74.615059575611596</v>
      </c>
    </row>
    <row r="114" spans="1:33">
      <c r="A114" s="212">
        <v>5</v>
      </c>
      <c r="B114" s="213" t="s">
        <v>30</v>
      </c>
      <c r="C114" s="266">
        <v>22</v>
      </c>
      <c r="D114" s="266">
        <v>7.8248937663399776</v>
      </c>
      <c r="E114" s="266">
        <v>4</v>
      </c>
      <c r="F114" s="266">
        <v>8.1101500640808073</v>
      </c>
      <c r="G114" s="266">
        <v>9.6142049437790345</v>
      </c>
      <c r="H114" s="266">
        <v>6.9951422623178345</v>
      </c>
      <c r="I114" s="266">
        <v>12</v>
      </c>
      <c r="J114" s="281">
        <v>9.9118189999999995</v>
      </c>
      <c r="K114" s="266">
        <v>8.9937543372657878</v>
      </c>
      <c r="L114" s="266">
        <v>2.0041753653444676</v>
      </c>
      <c r="M114" s="266">
        <v>28.055536665150854</v>
      </c>
      <c r="N114" s="291">
        <v>9.1934022903442383</v>
      </c>
      <c r="O114" s="308">
        <v>34.474270932140641</v>
      </c>
      <c r="P114" s="266">
        <v>17.08065866592241</v>
      </c>
      <c r="Q114" s="266">
        <v>7.2968625020034628</v>
      </c>
      <c r="R114" s="291">
        <v>33.307933807373047</v>
      </c>
      <c r="S114" s="266">
        <v>19</v>
      </c>
      <c r="T114" s="292">
        <v>4.9209739427595043</v>
      </c>
      <c r="U114" s="266">
        <v>16.988202637057601</v>
      </c>
      <c r="V114" s="266">
        <v>7.039106145251397</v>
      </c>
      <c r="W114" s="266">
        <v>6.004169562195969</v>
      </c>
      <c r="X114" s="266">
        <v>23.611639622869649</v>
      </c>
      <c r="Y114" s="266">
        <v>75.55034052333184</v>
      </c>
      <c r="Z114" s="266">
        <v>22.718996688055466</v>
      </c>
      <c r="AA114" s="281">
        <v>47.913620000000002</v>
      </c>
      <c r="AB114" s="266">
        <v>31.967031043368376</v>
      </c>
      <c r="AC114" s="266">
        <f t="shared" si="2"/>
        <v>18.329880183344322</v>
      </c>
      <c r="AD114" s="218"/>
      <c r="AE114" s="266">
        <v>12</v>
      </c>
      <c r="AF114" s="266">
        <v>12.552157820664268</v>
      </c>
      <c r="AG114" s="266">
        <v>19.48737087699719</v>
      </c>
    </row>
    <row r="115" spans="1:33">
      <c r="A115" s="219">
        <v>5.0999999999999996</v>
      </c>
      <c r="B115" s="226" t="s">
        <v>31</v>
      </c>
      <c r="C115" s="244">
        <v>15</v>
      </c>
      <c r="D115" s="244">
        <v>2.6701449202665062</v>
      </c>
      <c r="E115" s="244">
        <v>2</v>
      </c>
      <c r="F115" s="244">
        <v>7.6893824400035511</v>
      </c>
      <c r="G115" s="244">
        <v>5.1719129595480311</v>
      </c>
      <c r="H115" s="244">
        <v>1.9986120749479528</v>
      </c>
      <c r="I115" s="244">
        <v>2</v>
      </c>
      <c r="J115" s="124">
        <v>2.9192140000000002</v>
      </c>
      <c r="K115" s="244">
        <v>3.9972241498959056</v>
      </c>
      <c r="L115" s="244">
        <v>2.0041753653444676</v>
      </c>
      <c r="M115" s="244">
        <v>6.4274336256281588</v>
      </c>
      <c r="N115" s="282">
        <v>5.0194072723388672</v>
      </c>
      <c r="O115" s="307">
        <v>2.3832675246544208</v>
      </c>
      <c r="P115" s="244">
        <v>15.071169411108009</v>
      </c>
      <c r="Q115" s="244">
        <v>7.2968625020034628</v>
      </c>
      <c r="R115" s="282">
        <v>6.206244945526123</v>
      </c>
      <c r="S115" s="244">
        <v>10</v>
      </c>
      <c r="T115" s="294"/>
      <c r="U115" s="244">
        <v>11.991672449687716</v>
      </c>
      <c r="V115" s="244">
        <v>6.033519553072626</v>
      </c>
      <c r="W115" s="244">
        <v>4.002779708130646</v>
      </c>
      <c r="X115" s="244">
        <v>10.230879836590116</v>
      </c>
      <c r="Y115" s="244" t="s">
        <v>634</v>
      </c>
      <c r="Z115" s="244">
        <v>22.718996688055466</v>
      </c>
      <c r="AA115" s="124">
        <v>2.9585490000000001</v>
      </c>
      <c r="AB115" s="244">
        <v>10.481930342118561</v>
      </c>
      <c r="AC115" s="266">
        <f t="shared" si="2"/>
        <v>6.928057448705025</v>
      </c>
      <c r="AD115" s="211"/>
      <c r="AE115" s="244" t="s">
        <v>633</v>
      </c>
      <c r="AF115" s="244">
        <v>12.552157820664268</v>
      </c>
      <c r="AG115" s="244">
        <v>19.48737087699719</v>
      </c>
    </row>
    <row r="116" spans="1:33">
      <c r="A116" s="230">
        <v>5.2</v>
      </c>
      <c r="B116" s="231" t="s">
        <v>32</v>
      </c>
      <c r="C116" s="268">
        <v>7.0000000000000018</v>
      </c>
      <c r="D116" s="268">
        <v>5.1547488460734723</v>
      </c>
      <c r="E116" s="268">
        <v>2</v>
      </c>
      <c r="F116" s="268">
        <v>0.42076762407725848</v>
      </c>
      <c r="G116" s="268">
        <v>4.4422919842310016</v>
      </c>
      <c r="H116" s="268">
        <v>4.9965301873698822</v>
      </c>
      <c r="I116" s="268">
        <v>9</v>
      </c>
      <c r="J116" s="124">
        <v>6.9926050000000002</v>
      </c>
      <c r="K116" s="295">
        <v>4.9965301873698822</v>
      </c>
      <c r="L116" s="244" t="s">
        <v>633</v>
      </c>
      <c r="M116" s="295">
        <v>21.628103039522692</v>
      </c>
      <c r="N116" s="282">
        <v>4.1739950180053711</v>
      </c>
      <c r="O116" s="307">
        <v>32.09100340748622</v>
      </c>
      <c r="P116" s="268">
        <v>2.0094892548144014</v>
      </c>
      <c r="Q116" s="268">
        <v>0</v>
      </c>
      <c r="R116" s="282">
        <v>27.101690292358398</v>
      </c>
      <c r="S116" s="268">
        <v>9</v>
      </c>
      <c r="T116" s="294"/>
      <c r="U116" s="268">
        <v>4.9965301873698822</v>
      </c>
      <c r="V116" s="268">
        <v>1.005586592178771</v>
      </c>
      <c r="W116" s="268">
        <v>2.001389854065323</v>
      </c>
      <c r="X116" s="268">
        <v>13.380759786279535</v>
      </c>
      <c r="Y116" s="295" t="s">
        <v>634</v>
      </c>
      <c r="Z116" s="244" t="s">
        <v>633</v>
      </c>
      <c r="AA116" s="124">
        <v>44.955069999999999</v>
      </c>
      <c r="AB116" s="268">
        <v>21.485100701249813</v>
      </c>
      <c r="AC116" s="266">
        <f t="shared" si="2"/>
        <v>10.401463271020541</v>
      </c>
      <c r="AD116" s="211"/>
      <c r="AE116" s="268">
        <v>12</v>
      </c>
      <c r="AF116" s="295">
        <v>0</v>
      </c>
      <c r="AG116" s="268">
        <v>0</v>
      </c>
    </row>
    <row r="117" spans="1:33">
      <c r="A117" s="212" t="s">
        <v>2</v>
      </c>
      <c r="B117" s="213" t="s">
        <v>33</v>
      </c>
      <c r="C117" s="266">
        <v>1440</v>
      </c>
      <c r="D117" s="266">
        <v>1440</v>
      </c>
      <c r="E117" s="266">
        <v>1440</v>
      </c>
      <c r="F117" s="266">
        <v>1440</v>
      </c>
      <c r="G117" s="266">
        <v>1440</v>
      </c>
      <c r="H117" s="266">
        <v>1440</v>
      </c>
      <c r="I117" s="266">
        <v>1440</v>
      </c>
      <c r="J117" s="297"/>
      <c r="K117" s="297">
        <v>1440</v>
      </c>
      <c r="L117" s="297">
        <v>1440</v>
      </c>
      <c r="M117" s="297">
        <v>1440</v>
      </c>
      <c r="N117" s="297">
        <v>1440</v>
      </c>
      <c r="O117" s="297">
        <f>O87+O94+O104+O108+O114</f>
        <v>1439.9887346517669</v>
      </c>
      <c r="P117" s="266">
        <v>1440</v>
      </c>
      <c r="Q117" s="266">
        <v>1440</v>
      </c>
      <c r="R117" s="298">
        <v>1440</v>
      </c>
      <c r="S117" s="266">
        <v>1440</v>
      </c>
      <c r="T117" s="292">
        <f>T87+T94+T104+T108+T114</f>
        <v>1439.9999999999998</v>
      </c>
      <c r="U117" s="266">
        <v>1440</v>
      </c>
      <c r="V117" s="266">
        <v>1440</v>
      </c>
      <c r="W117" s="266">
        <v>1440</v>
      </c>
      <c r="X117" s="266">
        <v>1440</v>
      </c>
      <c r="Y117" s="266">
        <v>1440</v>
      </c>
      <c r="Z117" s="266">
        <v>1440</v>
      </c>
      <c r="AA117" s="266"/>
      <c r="AB117" s="266">
        <v>1440</v>
      </c>
      <c r="AC117" s="266">
        <v>1440</v>
      </c>
      <c r="AD117" s="218"/>
      <c r="AE117" s="266">
        <v>1440</v>
      </c>
      <c r="AF117" s="297">
        <v>1440</v>
      </c>
      <c r="AG117" s="266">
        <v>1440</v>
      </c>
    </row>
    <row r="118" spans="1:33">
      <c r="A118" s="237" t="s">
        <v>647</v>
      </c>
      <c r="B118" s="238"/>
      <c r="C118" s="122" t="s">
        <v>636</v>
      </c>
      <c r="D118" s="123"/>
      <c r="E118" s="123"/>
      <c r="F118" s="123"/>
      <c r="G118" s="123"/>
      <c r="H118" s="123"/>
      <c r="I118" s="123"/>
      <c r="J118" s="123"/>
      <c r="K118" s="123"/>
      <c r="L118" s="122" t="s">
        <v>637</v>
      </c>
      <c r="M118" s="123"/>
      <c r="N118" s="123"/>
      <c r="O118" s="240"/>
      <c r="P118" s="123"/>
      <c r="Q118" s="123"/>
      <c r="R118" s="123"/>
      <c r="S118" s="123"/>
      <c r="T118" s="123" t="s">
        <v>660</v>
      </c>
      <c r="U118" s="123"/>
      <c r="V118" s="122"/>
      <c r="W118" s="123"/>
      <c r="X118" s="123"/>
      <c r="Y118" s="123" t="s">
        <v>638</v>
      </c>
      <c r="Z118" s="123"/>
      <c r="AA118" s="123"/>
      <c r="AB118" s="123"/>
      <c r="AC118" s="211"/>
      <c r="AD118" s="211"/>
      <c r="AE118" s="122" t="s">
        <v>637</v>
      </c>
      <c r="AF118" s="123"/>
      <c r="AG118" s="123"/>
    </row>
    <row r="119" spans="1:33" ht="56.25">
      <c r="A119" s="243"/>
      <c r="B119" s="238"/>
      <c r="C119" s="125"/>
      <c r="D119" s="125"/>
      <c r="E119" s="125"/>
      <c r="F119" s="125"/>
      <c r="G119" s="125"/>
      <c r="H119" s="125"/>
      <c r="I119" s="125"/>
      <c r="J119" s="125"/>
      <c r="K119" s="125"/>
      <c r="L119" s="125"/>
      <c r="M119" s="125"/>
      <c r="N119" s="125"/>
      <c r="O119" s="125"/>
      <c r="P119" s="125"/>
      <c r="Q119" s="125"/>
      <c r="R119" s="125"/>
      <c r="S119" s="125"/>
      <c r="T119" s="242" t="s">
        <v>639</v>
      </c>
      <c r="U119" s="125"/>
      <c r="V119" s="125"/>
      <c r="W119" s="125"/>
      <c r="X119" s="125"/>
      <c r="Y119" s="242" t="s">
        <v>639</v>
      </c>
      <c r="Z119" s="125"/>
      <c r="AA119" s="125"/>
      <c r="AB119" s="125"/>
      <c r="AC119" s="125"/>
      <c r="AD119" s="117"/>
      <c r="AE119" s="125"/>
      <c r="AF119" s="125"/>
      <c r="AG119" s="125"/>
    </row>
    <row r="120" spans="1:33">
      <c r="A120" s="241"/>
      <c r="B120" s="238"/>
      <c r="C120" s="211"/>
      <c r="D120" s="211"/>
      <c r="E120" s="211"/>
      <c r="F120" s="126"/>
      <c r="G120" s="211"/>
      <c r="H120" s="211"/>
      <c r="I120" s="126"/>
      <c r="J120" s="211"/>
      <c r="K120" s="211"/>
      <c r="L120" s="211"/>
      <c r="M120" s="211"/>
      <c r="N120" s="211"/>
      <c r="O120" s="211"/>
      <c r="P120" s="211"/>
      <c r="Q120" s="211"/>
      <c r="R120" s="211"/>
      <c r="S120" s="126"/>
      <c r="T120" s="211"/>
      <c r="U120" s="211"/>
      <c r="V120" s="211"/>
      <c r="W120" s="211"/>
      <c r="X120" s="211"/>
      <c r="Y120" s="211"/>
      <c r="Z120" s="211"/>
      <c r="AA120" s="211"/>
      <c r="AB120" s="211"/>
      <c r="AC120" s="211"/>
      <c r="AD120" s="117"/>
      <c r="AE120" s="211"/>
      <c r="AF120" s="211"/>
      <c r="AG120" s="211"/>
    </row>
    <row r="121" spans="1:33">
      <c r="A121" s="243" t="s">
        <v>640</v>
      </c>
      <c r="B121" s="243"/>
      <c r="C121" s="243"/>
      <c r="D121" s="243"/>
      <c r="E121" s="243"/>
      <c r="F121" s="125"/>
      <c r="G121" s="125"/>
      <c r="H121" s="125"/>
      <c r="I121" s="125"/>
      <c r="J121" s="125"/>
      <c r="K121" s="125"/>
      <c r="L121" s="125"/>
      <c r="M121" s="125"/>
      <c r="N121" s="125"/>
      <c r="O121" s="193"/>
      <c r="P121" s="125"/>
      <c r="Q121" s="125"/>
      <c r="R121" s="125"/>
      <c r="S121" s="125"/>
      <c r="T121" s="125"/>
      <c r="U121" s="125"/>
      <c r="V121" s="125"/>
      <c r="W121" s="125"/>
      <c r="X121" s="125"/>
      <c r="Y121" s="125"/>
      <c r="Z121" s="125"/>
      <c r="AA121" s="125"/>
      <c r="AB121" s="125"/>
      <c r="AC121" s="211"/>
      <c r="AD121" s="211"/>
      <c r="AE121" s="125"/>
      <c r="AF121" s="125"/>
      <c r="AG121" s="12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67" ma:contentTypeDescription="" ma:contentTypeScope="" ma:versionID="456836f4b426af7632d3956c4f8b7518">
  <xsd:schema xmlns:xsd="http://www.w3.org/2001/XMLSchema" xmlns:xs="http://www.w3.org/2001/XMLSchema" xmlns:p="http://schemas.microsoft.com/office/2006/metadata/properties" xmlns:ns2="54c4cd27-f286-408f-9ce0-33c1e0f3ab39" xmlns:ns3="c5805097-db0a-42f9-a837-be9035f1f571" xmlns:ns4="ca82dde9-3436-4d3d-bddd-d31447390034" xmlns:ns5="22a5b7d0-1699-458f-b8e2-4d8247229549" xmlns:ns6="c9f238dd-bb73-4aef-a7a5-d644ad823e52" xmlns:ns7="http://schemas.microsoft.com/sharepoint/v4" targetNamespace="http://schemas.microsoft.com/office/2006/metadata/properties" ma:root="true" ma:fieldsID="b79489fb42d9a59568c256aa5fd2fc50" ns2:_="" ns3:_="" ns4:_="" ns5:_="" ns6:_="" ns7:_="">
    <xsd:import namespace="54c4cd27-f286-408f-9ce0-33c1e0f3ab39"/>
    <xsd:import namespace="c5805097-db0a-42f9-a837-be9035f1f571"/>
    <xsd:import namespace="ca82dde9-3436-4d3d-bddd-d31447390034"/>
    <xsd:import namespace="22a5b7d0-1699-458f-b8e2-4d8247229549"/>
    <xsd:import namespace="c9f238dd-bb73-4aef-a7a5-d644ad823e52"/>
    <xsd:import namespace="http://schemas.microsoft.com/sharepoint/v4"/>
    <xsd:element name="properties">
      <xsd:complexType>
        <xsd:sequence>
          <xsd:element name="documentManagement">
            <xsd:complexType>
              <xsd:all>
                <xsd:element ref="ns2:OECDMeetingDate" minOccurs="0"/>
                <xsd:element ref="ns4:OECDlanguage" minOccurs="0"/>
                <xsd:element ref="ns3:OECDExpirationDate" minOccurs="0"/>
                <xsd:element ref="ns5:OECDProjectLookup" minOccurs="0"/>
                <xsd:element ref="ns5:OECDProjectManager" minOccurs="0"/>
                <xsd:element ref="ns5:OECDProjectMembers" minOccurs="0"/>
                <xsd:element ref="ns5:OECDMainProject" minOccurs="0"/>
                <xsd:element ref="ns5:OECDPinnedBy" minOccurs="0"/>
                <xsd:element ref="ns2:OECDKimStatus" minOccurs="0"/>
                <xsd:element ref="ns6:eShareCountryTaxHTField0" minOccurs="0"/>
                <xsd:element ref="ns6:eShareTopicTaxHTField0" minOccurs="0"/>
                <xsd:element ref="ns6:eShareKeywordsTaxHTField0" minOccurs="0"/>
                <xsd:element ref="ns6:eShareCommitteeTaxHTField0" minOccurs="0"/>
                <xsd:element ref="ns6:eSharePWBTaxHTField0" minOccurs="0"/>
                <xsd:element ref="ns4:TaxCatchAllLabel" minOccurs="0"/>
                <xsd:element ref="ns2:OECDKimBussinessContext" minOccurs="0"/>
                <xsd:element ref="ns2:OECDKimProvenance" minOccurs="0"/>
                <xsd:element ref="ns4:TaxCatchAll" minOccurs="0"/>
                <xsd:element ref="ns3:cc3d610261fc4fa09f62df6074327105" minOccurs="0"/>
                <xsd:element ref="ns5:k87588ac03a94edb9fcc4f2494cfdd51" minOccurs="0"/>
                <xsd:element ref="ns5:b8c3c820c0584e889da065b0a99e2c1a" minOccurs="0"/>
                <xsd:element ref="ns7:IconOverlay" minOccurs="0"/>
                <xsd:element ref="ns5:OECDSharingStatus" minOccurs="0"/>
                <xsd:element ref="ns5:OECDCommunityDocumentURL" minOccurs="0"/>
                <xsd:element ref="ns5:OECDCommunityDocumentID" minOccurs="0"/>
                <xsd:element ref="ns3:eShareHorizProjTaxHTField0" minOccurs="0"/>
                <xsd:element ref="ns5:OECDTagsCache" minOccurs="0"/>
                <xsd:element ref="ns3:OECDAllRelatedUsers" minOccurs="0"/>
                <xsd:element ref="ns5: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MeetingDate" ma:index="4" nillable="true" ma:displayName="Meeting Date" ma:default="" ma:format="DateOnly" ma:hidden="true" ma:internalName="OECDMeetingDate" ma:readOnly="false">
      <xsd:simpleType>
        <xsd:restriction base="dms:DateTime"/>
      </xsd:simpleType>
    </xsd:element>
    <xsd:element name="OECDKimStatus" ma:index="16" nillable="true" ma:displayName="Kim status" ma:default="Draft" ma:description="" ma:format="Dropdown" ma:hidden="true" ma:internalName="OECDKimStatus">
      <xsd:simpleType>
        <xsd:restriction base="dms:Choice">
          <xsd:enumeration value="Draft"/>
          <xsd:enumeration value="Final"/>
        </xsd:restriction>
      </xsd:simpleType>
    </xsd:element>
    <xsd:element name="OECDKimBussinessContext" ma:index="24" nillable="true" ma:displayName="Kim business context" ma:description="" ma:hidden="true" ma:internalName="OECDKimBussinessContext" ma:readOnly="false">
      <xsd:simpleType>
        <xsd:restriction base="dms:Text"/>
      </xsd:simpleType>
    </xsd:element>
    <xsd:element name="OECDKimProvenance" ma:index="27" nillable="true" ma:displayName="Kim provenance" ma:description="" ma:hidden="true" ma:internalName="OECDKimProvenanc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5"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showField="OECDShortProjectName" ma:web="22a5b7d0-1699-458f-b8e2-4d8247229549">
      <xsd:simpleType>
        <xsd:restriction base="dms:Unknown"/>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Unknown"/>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readOnly="fals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readOnly="false" ma:fieldId="{fe327ce1-b783-48aa-9b0b-52ad26d1c9f6}" ma:taxonomyMulti="true"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0"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ECDProjectMembers xmlns="22a5b7d0-1699-458f-b8e2-4d8247229549">
      <UserInfo>
        <DisplayName>FREY Valerie, ELS/SPD</DisplayName>
        <AccountId>142</AccountId>
        <AccountType/>
      </UserInfo>
      <UserInfo>
        <DisplayName>ADEMA Willem, ELS/SPD</DisplayName>
        <AccountId>96</AccountId>
        <AccountType/>
      </UserInfo>
      <UserInfo>
        <DisplayName>CLARKE Chris, ELS/SPD</DisplayName>
        <AccountId>124</AccountId>
        <AccountType/>
      </UserInfo>
      <UserInfo>
        <DisplayName>QUEISSER Monika, ELS</DisplayName>
        <AccountId>90</AccountId>
        <AccountType/>
      </UserInfo>
      <UserInfo>
        <DisplayName>LADAIQUE Maxime, ELS/SPD</DisplayName>
        <AccountId>129</AccountId>
        <AccountType/>
      </UserInfo>
      <UserInfo>
        <DisplayName>FRON Pauline, ELS/SPD</DisplayName>
        <AccountId>219</AccountId>
        <AccountType/>
      </UserInfo>
      <UserInfo>
        <DisplayName>SALVI DEL PERO Angelica, ELS</DisplayName>
        <AccountId>100</AccountId>
        <AccountType/>
      </UserInfo>
      <UserInfo>
        <DisplayName>LAGORCE Natalie, ELS/SPD</DisplayName>
        <AccountId>232</AccountId>
        <AccountType/>
      </UserInfo>
      <UserInfo>
        <DisplayName>CORDOVA Christelle, ELS/SPD</DisplayName>
        <AccountId>832</AccountId>
        <AccountType/>
      </UserInfo>
      <UserInfo>
        <DisplayName>STRAPPS Sarah, ELS/SPD</DisplayName>
        <AccountId>1133</AccountId>
        <AccountType/>
      </UserInfo>
    </OECDProjectMembers>
    <eShareTopicTaxHTField0 xmlns="c9f238dd-bb73-4aef-a7a5-d644ad823e52">
      <Terms xmlns="http://schemas.microsoft.com/office/infopath/2007/PartnerControls">
        <TermInfo xmlns="http://schemas.microsoft.com/office/infopath/2007/PartnerControls">
          <TermName xmlns="http://schemas.microsoft.com/office/infopath/2007/PartnerControls">Gender equality</TermName>
          <TermId xmlns="http://schemas.microsoft.com/office/infopath/2007/PartnerControls">7dd30b32-09fc-4762-ab57-14f72074c2b8</TermId>
        </TermInfo>
      </Terms>
    </eShareTopicTaxHTField0>
    <OECDProjectManager xmlns="22a5b7d0-1699-458f-b8e2-4d8247229549">
      <UserInfo>
        <DisplayName/>
        <AccountId>96</AccountId>
        <AccountType/>
      </UserInfo>
    </OECDProjectManager>
    <eShareCountryTaxHTField0 xmlns="c9f238dd-bb73-4aef-a7a5-d644ad823e52">
      <Terms xmlns="http://schemas.microsoft.com/office/infopath/2007/PartnerControls"/>
    </eShareCountryTaxHTField0>
    <cc3d610261fc4fa09f62df6074327105 xmlns="c5805097-db0a-42f9-a837-be9035f1f571">
      <Terms xmlns="http://schemas.microsoft.com/office/infopath/2007/PartnerControls"/>
    </cc3d610261fc4fa09f62df6074327105>
    <OECDProjectLookup xmlns="22a5b7d0-1699-458f-b8e2-4d8247229549">82</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2.2.3.4 Child well-being, family and gender</TermName>
          <TermId xmlns="http://schemas.microsoft.com/office/infopath/2007/PartnerControls">0c9bc8f4-d930-423b-b317-8f0609f98583</TermId>
        </TermInfo>
      </Terms>
    </eSharePWBTaxHTField0>
    <TaxCatchAll xmlns="ca82dde9-3436-4d3d-bddd-d31447390034">
      <Value>1019</Value>
      <Value>184</Value>
      <Value>214</Value>
      <Value>22</Value>
      <Value>479</Value>
      <Value>1020</Value>
    </TaxCatchAll>
    <OECDMainProject xmlns="22a5b7d0-1699-458f-b8e2-4d8247229549">13</OECDMainProject>
    <eShareKeywordsTaxHTField0 xmlns="c9f238dd-bb73-4aef-a7a5-d644ad823e52">
      <Terms xmlns="http://schemas.microsoft.com/office/infopath/2007/PartnerControls">
        <TermInfo xmlns="http://schemas.microsoft.com/office/infopath/2007/PartnerControls">
          <TermName xmlns="http://schemas.microsoft.com/office/infopath/2007/PartnerControls">Gender</TermName>
          <TermId xmlns="http://schemas.microsoft.com/office/infopath/2007/PartnerControls">41562291-69fe-444f-b493-56384e0e408c</TermId>
        </TermInfo>
        <TermInfo xmlns="http://schemas.microsoft.com/office/infopath/2007/PartnerControls">
          <TermName xmlns="http://schemas.microsoft.com/office/infopath/2007/PartnerControls">Gender equality and development</TermName>
          <TermId xmlns="http://schemas.microsoft.com/office/infopath/2007/PartnerControls">b0d2661c-2803-4b76-8e69-25e8be2c0540</TermId>
        </TermInfo>
        <TermInfo xmlns="http://schemas.microsoft.com/office/infopath/2007/PartnerControls">
          <TermName xmlns="http://schemas.microsoft.com/office/infopath/2007/PartnerControls">Gender project</TermName>
          <TermId xmlns="http://schemas.microsoft.com/office/infopath/2007/PartnerControls">455e8630-7e16-459c-9cc3-ce0a3115d76e</TermId>
        </TermInfo>
      </Terms>
    </eShareKeywordsTaxHTField0>
    <k87588ac03a94edb9fcc4f2494cfdd51 xmlns="22a5b7d0-1699-458f-b8e2-4d8247229549">
      <Terms xmlns="http://schemas.microsoft.com/office/infopath/2007/PartnerControls"/>
    </k87588ac03a94edb9fcc4f2494cfdd51>
    <eShareCommitteeTaxHTField0 xmlns="c9f238dd-bb73-4aef-a7a5-d644ad823e52">
      <Terms xmlns="http://schemas.microsoft.com/office/infopath/2007/PartnerControls">
        <TermInfo xmlns="http://schemas.microsoft.com/office/infopath/2007/PartnerControls">
          <TermName xmlns="http://schemas.microsoft.com/office/infopath/2007/PartnerControls">Employment, Labour and Social Affairs Committee</TermName>
          <TermId xmlns="http://schemas.microsoft.com/office/infopath/2007/PartnerControls">042c2d58-0ad6-4bf4-853d-cad057c581bf</TermId>
        </TermInfo>
      </Terms>
    </eShareCommitteeTaxHTField0>
    <eShareHorizProjTaxHTField0 xmlns="c5805097-db0a-42f9-a837-be9035f1f571" xsi:nil="true"/>
    <OECDKimBussinessContext xmlns="54c4cd27-f286-408f-9ce0-33c1e0f3ab39" xsi:nil="true"/>
    <OECDlanguage xmlns="ca82dde9-3436-4d3d-bddd-d31447390034">English</OECDlanguage>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TagsCache xmlns="22a5b7d0-1699-458f-b8e2-4d8247229549" xsi:nil="true"/>
    <b8c3c820c0584e889da065b0a99e2c1a xmlns="22a5b7d0-1699-458f-b8e2-4d8247229549" xsi:nil="true"/>
    <OECDMeetingDate xmlns="54c4cd27-f286-408f-9ce0-33c1e0f3ab39" xsi:nil="true"/>
    <OECDSharingStatus xmlns="22a5b7d0-1699-458f-b8e2-4d8247229549" xsi:nil="true"/>
    <OECDCommunityDocumentURL xmlns="22a5b7d0-1699-458f-b8e2-4d8247229549" xsi:nil="true"/>
    <OECDPinnedBy xmlns="22a5b7d0-1699-458f-b8e2-4d8247229549">
      <UserInfo>
        <DisplayName/>
        <AccountId xsi:nil="true"/>
        <AccountType/>
      </UserInfo>
    </OECDPinnedBy>
    <OECDKimProvenance xmlns="54c4cd27-f286-408f-9ce0-33c1e0f3ab39" xsi:nil="true"/>
    <OECDKimStatus xmlns="54c4cd27-f286-408f-9ce0-33c1e0f3ab39">Draft</OECDKimStatus>
    <OECDExpirationDate xmlns="c5805097-db0a-42f9-a837-be9035f1f571" xsi:nil="true"/>
  </documentManagement>
</p:properti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C8BEDFD6-452C-4ACE-99AB-BD5E8732F3D7}">
  <ds:schemaRefs>
    <ds:schemaRef ds:uri="http://schemas.microsoft.com/sharepoint/v3/contenttype/forms"/>
  </ds:schemaRefs>
</ds:datastoreItem>
</file>

<file path=customXml/itemProps2.xml><?xml version="1.0" encoding="utf-8"?>
<ds:datastoreItem xmlns:ds="http://schemas.openxmlformats.org/officeDocument/2006/customXml" ds:itemID="{90064D0B-F8C5-4124-AC1C-F4BE1F212E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ca82dde9-3436-4d3d-bddd-d31447390034"/>
    <ds:schemaRef ds:uri="22a5b7d0-1699-458f-b8e2-4d8247229549"/>
    <ds:schemaRef ds:uri="c9f238dd-bb73-4aef-a7a5-d644ad823e5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7CF69C-B260-46B3-B670-5AFDC2E3DA51}">
  <ds:schemaRef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22a5b7d0-1699-458f-b8e2-4d8247229549"/>
    <ds:schemaRef ds:uri="54c4cd27-f286-408f-9ce0-33c1e0f3ab39"/>
    <ds:schemaRef ds:uri="http://schemas.microsoft.com/sharepoint/v4"/>
    <ds:schemaRef ds:uri="http://purl.org/dc/term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1BF2CBED-2E59-48F7-86FC-75BD3A8173A4}">
  <ds:schemaRefs>
    <ds:schemaRef ds:uri="Microsoft.SharePoint.Taxonomy.ContentTypeSync"/>
  </ds:schemaRefs>
</ds:datastoreItem>
</file>

<file path=customXml/itemProps5.xml><?xml version="1.0" encoding="utf-8"?>
<ds:datastoreItem xmlns:ds="http://schemas.openxmlformats.org/officeDocument/2006/customXml" ds:itemID="{3F450073-21CC-4DF9-8572-D7C51FA6A60C}">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 me</vt:lpstr>
      <vt:lpstr>Total</vt:lpstr>
      <vt:lpstr>Men</vt:lpstr>
      <vt:lpstr>Women</vt:lpstr>
      <vt:lpstr>Activity classification</vt:lpstr>
      <vt:lpstr>Archive 2018</vt:lpstr>
      <vt:lpstr>Archive 2016</vt:lpstr>
      <vt:lpstr>Archive 2014</vt:lpstr>
      <vt:lpstr>'Read me'!Print_Area</vt:lpstr>
      <vt:lpstr>Total!Print_Area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BALESTRA Carlotta</dc:creator>
  <cp:lastModifiedBy>BALESTRA Carlotta</cp:lastModifiedBy>
  <cp:lastPrinted>2018-02-28T15:56:52Z</cp:lastPrinted>
  <dcterms:created xsi:type="dcterms:W3CDTF">2018-02-19T09:54:03Z</dcterms:created>
  <dcterms:modified xsi:type="dcterms:W3CDTF">2019-06-21T11:34:57Z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Topic">
    <vt:lpwstr>184;#Gender equality|7dd30b32-09fc-4762-ab57-14f72074c2b8</vt:lpwstr>
  </property>
  <property fmtid="{D5CDD505-2E9C-101B-9397-08002B2CF9AE}" pid="3" name="OECDCountry">
    <vt:lpwstr/>
  </property>
  <property fmtid="{D5CDD505-2E9C-101B-9397-08002B2CF9AE}" pid="4" name="OECDCommittee">
    <vt:lpwstr>22;#Employment, Labour and Social Affairs Committee|042c2d58-0ad6-4bf4-853d-cad057c581bf</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1020;#2.2.3.4 Child well-being, family and gender|0c9bc8f4-d930-423b-b317-8f0609f98583</vt:lpwstr>
  </property>
  <property fmtid="{D5CDD505-2E9C-101B-9397-08002B2CF9AE}" pid="7" name="eShareOrganisationTaxHTField0">
    <vt:lpwstr/>
  </property>
  <property fmtid="{D5CDD505-2E9C-101B-9397-08002B2CF9AE}" pid="8" name="OECDKeywords">
    <vt:lpwstr>214;#Gender|41562291-69fe-444f-b493-56384e0e408c;#479;#Gender equality and development|b0d2661c-2803-4b76-8e69-25e8be2c0540;#1019;#Gender project|455e8630-7e16-459c-9cc3-ce0a3115d76e</vt:lpwstr>
  </property>
  <property fmtid="{D5CDD505-2E9C-101B-9397-08002B2CF9AE}" pid="9" name="OECDHorizontalProjects">
    <vt:lpwstr/>
  </property>
  <property fmtid="{D5CDD505-2E9C-101B-9397-08002B2CF9AE}" pid="10" name="OECDProjectOwnerStructure">
    <vt:lpwstr/>
  </property>
  <property fmtid="{D5CDD505-2E9C-101B-9397-08002B2CF9AE}" pid="11" name="OECDOrganisation">
    <vt:lpwstr/>
  </property>
</Properties>
</file>