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gates4-my.sharepoint.com/personal/ml2954_gates_com/Documents/"/>
    </mc:Choice>
  </mc:AlternateContent>
  <xr:revisionPtr revIDLastSave="135" documentId="8_{6F42FCC2-7C9F-4638-9BFA-FC395717FBCB}" xr6:coauthVersionLast="47" xr6:coauthVersionMax="47" xr10:uidLastSave="{BA239D95-A03A-4F6D-BAE4-752C015710FA}"/>
  <bookViews>
    <workbookView xWindow="-120" yWindow="-120" windowWidth="29040" windowHeight="15720" activeTab="1" xr2:uid="{0BFB0649-6F8F-4115-BD31-45492B4E722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2" l="1"/>
  <c r="N19" i="2" s="1"/>
  <c r="O19" i="2" s="1"/>
  <c r="P19" i="2" s="1"/>
  <c r="M20" i="2"/>
  <c r="N20" i="2" s="1"/>
  <c r="O20" i="2" s="1"/>
  <c r="P20" i="2" s="1"/>
  <c r="M21" i="2"/>
  <c r="N21" i="2" s="1"/>
  <c r="O21" i="2" s="1"/>
  <c r="P21" i="2" s="1"/>
  <c r="M22" i="2"/>
  <c r="N22" i="2" s="1"/>
  <c r="O22" i="2" s="1"/>
  <c r="P22" i="2" s="1"/>
  <c r="M23" i="2"/>
  <c r="N23" i="2" s="1"/>
  <c r="O23" i="2" s="1"/>
  <c r="P23" i="2" s="1"/>
  <c r="M24" i="2"/>
  <c r="N24" i="2" s="1"/>
  <c r="O24" i="2" s="1"/>
  <c r="P24" i="2" s="1"/>
  <c r="M25" i="2"/>
  <c r="N25" i="2" s="1"/>
  <c r="O25" i="2" s="1"/>
  <c r="P25" i="2" s="1"/>
  <c r="M26" i="2"/>
  <c r="N26" i="2" s="1"/>
  <c r="O26" i="2" s="1"/>
  <c r="P26" i="2" s="1"/>
  <c r="M43" i="2"/>
  <c r="N43" i="2" s="1"/>
  <c r="O43" i="2" s="1"/>
  <c r="P43" i="2" s="1"/>
  <c r="M44" i="2"/>
  <c r="N44" i="2" s="1"/>
  <c r="O44" i="2" s="1"/>
  <c r="P44" i="2" s="1"/>
  <c r="M45" i="2"/>
  <c r="N45" i="2" s="1"/>
  <c r="O45" i="2" s="1"/>
  <c r="P45" i="2" s="1"/>
  <c r="M46" i="2"/>
  <c r="N46" i="2" s="1"/>
  <c r="O46" i="2" s="1"/>
  <c r="P46" i="2" s="1"/>
  <c r="M47" i="2"/>
  <c r="N47" i="2" s="1"/>
  <c r="O47" i="2" s="1"/>
  <c r="P47" i="2" s="1"/>
  <c r="M48" i="2"/>
  <c r="N48" i="2" s="1"/>
  <c r="O48" i="2" s="1"/>
  <c r="P48" i="2" s="1"/>
  <c r="M49" i="2"/>
  <c r="N49" i="2" s="1"/>
  <c r="O49" i="2" s="1"/>
  <c r="P49" i="2" s="1"/>
  <c r="M50" i="2"/>
  <c r="N50" i="2" s="1"/>
  <c r="O50" i="2" s="1"/>
  <c r="P50" i="2" s="1"/>
  <c r="M67" i="2"/>
  <c r="N67" i="2" s="1"/>
  <c r="O67" i="2" s="1"/>
  <c r="P67" i="2" s="1"/>
  <c r="M68" i="2"/>
  <c r="N68" i="2" s="1"/>
  <c r="O68" i="2" s="1"/>
  <c r="P68" i="2" s="1"/>
  <c r="M69" i="2"/>
  <c r="N69" i="2" s="1"/>
  <c r="O69" i="2" s="1"/>
  <c r="P69" i="2" s="1"/>
  <c r="M70" i="2"/>
  <c r="N70" i="2" s="1"/>
  <c r="O70" i="2" s="1"/>
  <c r="P70" i="2" s="1"/>
  <c r="M71" i="2"/>
  <c r="N71" i="2" s="1"/>
  <c r="O71" i="2" s="1"/>
  <c r="P71" i="2" s="1"/>
  <c r="M72" i="2"/>
  <c r="N72" i="2" s="1"/>
  <c r="O72" i="2" s="1"/>
  <c r="P72" i="2" s="1"/>
  <c r="M73" i="2"/>
  <c r="N73" i="2" s="1"/>
  <c r="O73" i="2" s="1"/>
  <c r="P73" i="2" s="1"/>
  <c r="M74" i="2"/>
  <c r="N74" i="2" s="1"/>
  <c r="O74" i="2" s="1"/>
  <c r="P74" i="2" s="1"/>
  <c r="L3" i="2"/>
  <c r="M3" i="2" s="1"/>
  <c r="N3" i="2" s="1"/>
  <c r="O3" i="2" s="1"/>
  <c r="P3" i="2" s="1"/>
  <c r="L4" i="2"/>
  <c r="M4" i="2" s="1"/>
  <c r="N4" i="2" s="1"/>
  <c r="O4" i="2" s="1"/>
  <c r="P4" i="2" s="1"/>
  <c r="L5" i="2"/>
  <c r="M5" i="2" s="1"/>
  <c r="N5" i="2" s="1"/>
  <c r="O5" i="2" s="1"/>
  <c r="P5" i="2" s="1"/>
  <c r="L6" i="2"/>
  <c r="M6" i="2" s="1"/>
  <c r="N6" i="2" s="1"/>
  <c r="O6" i="2" s="1"/>
  <c r="P6" i="2" s="1"/>
  <c r="L7" i="2"/>
  <c r="M7" i="2" s="1"/>
  <c r="N7" i="2" s="1"/>
  <c r="O7" i="2" s="1"/>
  <c r="P7" i="2" s="1"/>
  <c r="L8" i="2"/>
  <c r="M8" i="2" s="1"/>
  <c r="N8" i="2" s="1"/>
  <c r="O8" i="2" s="1"/>
  <c r="P8" i="2" s="1"/>
  <c r="L9" i="2"/>
  <c r="M9" i="2" s="1"/>
  <c r="N9" i="2" s="1"/>
  <c r="O9" i="2" s="1"/>
  <c r="P9" i="2" s="1"/>
  <c r="L10" i="2"/>
  <c r="M10" i="2" s="1"/>
  <c r="N10" i="2" s="1"/>
  <c r="O10" i="2" s="1"/>
  <c r="P10" i="2" s="1"/>
  <c r="L11" i="2"/>
  <c r="M11" i="2" s="1"/>
  <c r="N11" i="2" s="1"/>
  <c r="O11" i="2" s="1"/>
  <c r="P11" i="2" s="1"/>
  <c r="L12" i="2"/>
  <c r="M12" i="2" s="1"/>
  <c r="N12" i="2" s="1"/>
  <c r="O12" i="2" s="1"/>
  <c r="P12" i="2" s="1"/>
  <c r="L13" i="2"/>
  <c r="M13" i="2" s="1"/>
  <c r="N13" i="2" s="1"/>
  <c r="O13" i="2" s="1"/>
  <c r="P13" i="2" s="1"/>
  <c r="L14" i="2"/>
  <c r="M14" i="2" s="1"/>
  <c r="N14" i="2" s="1"/>
  <c r="O14" i="2" s="1"/>
  <c r="P14" i="2" s="1"/>
  <c r="L15" i="2"/>
  <c r="M15" i="2" s="1"/>
  <c r="N15" i="2" s="1"/>
  <c r="O15" i="2" s="1"/>
  <c r="P15" i="2" s="1"/>
  <c r="L16" i="2"/>
  <c r="M16" i="2" s="1"/>
  <c r="N16" i="2" s="1"/>
  <c r="O16" i="2" s="1"/>
  <c r="P16" i="2" s="1"/>
  <c r="L17" i="2"/>
  <c r="M17" i="2" s="1"/>
  <c r="N17" i="2" s="1"/>
  <c r="O17" i="2" s="1"/>
  <c r="P17" i="2" s="1"/>
  <c r="L18" i="2"/>
  <c r="M18" i="2" s="1"/>
  <c r="N18" i="2" s="1"/>
  <c r="O18" i="2" s="1"/>
  <c r="P18" i="2" s="1"/>
  <c r="L19" i="2"/>
  <c r="L20" i="2"/>
  <c r="L21" i="2"/>
  <c r="L22" i="2"/>
  <c r="L23" i="2"/>
  <c r="L24" i="2"/>
  <c r="L25" i="2"/>
  <c r="L26" i="2"/>
  <c r="L27" i="2"/>
  <c r="M27" i="2" s="1"/>
  <c r="N27" i="2" s="1"/>
  <c r="O27" i="2" s="1"/>
  <c r="P27" i="2" s="1"/>
  <c r="L28" i="2"/>
  <c r="M28" i="2" s="1"/>
  <c r="N28" i="2" s="1"/>
  <c r="O28" i="2" s="1"/>
  <c r="P28" i="2" s="1"/>
  <c r="L29" i="2"/>
  <c r="M29" i="2" s="1"/>
  <c r="N29" i="2" s="1"/>
  <c r="O29" i="2" s="1"/>
  <c r="P29" i="2" s="1"/>
  <c r="L30" i="2"/>
  <c r="M30" i="2" s="1"/>
  <c r="N30" i="2" s="1"/>
  <c r="O30" i="2" s="1"/>
  <c r="P30" i="2" s="1"/>
  <c r="L31" i="2"/>
  <c r="M31" i="2" s="1"/>
  <c r="N31" i="2" s="1"/>
  <c r="O31" i="2" s="1"/>
  <c r="P31" i="2" s="1"/>
  <c r="L32" i="2"/>
  <c r="M32" i="2" s="1"/>
  <c r="N32" i="2" s="1"/>
  <c r="O32" i="2" s="1"/>
  <c r="P32" i="2" s="1"/>
  <c r="L33" i="2"/>
  <c r="M33" i="2" s="1"/>
  <c r="N33" i="2" s="1"/>
  <c r="O33" i="2" s="1"/>
  <c r="P33" i="2" s="1"/>
  <c r="L34" i="2"/>
  <c r="M34" i="2" s="1"/>
  <c r="N34" i="2" s="1"/>
  <c r="O34" i="2" s="1"/>
  <c r="P34" i="2" s="1"/>
  <c r="L35" i="2"/>
  <c r="M35" i="2" s="1"/>
  <c r="N35" i="2" s="1"/>
  <c r="O35" i="2" s="1"/>
  <c r="P35" i="2" s="1"/>
  <c r="L36" i="2"/>
  <c r="M36" i="2" s="1"/>
  <c r="N36" i="2" s="1"/>
  <c r="O36" i="2" s="1"/>
  <c r="P36" i="2" s="1"/>
  <c r="L37" i="2"/>
  <c r="M37" i="2" s="1"/>
  <c r="N37" i="2" s="1"/>
  <c r="O37" i="2" s="1"/>
  <c r="P37" i="2" s="1"/>
  <c r="L38" i="2"/>
  <c r="M38" i="2" s="1"/>
  <c r="N38" i="2" s="1"/>
  <c r="O38" i="2" s="1"/>
  <c r="P38" i="2" s="1"/>
  <c r="L39" i="2"/>
  <c r="M39" i="2" s="1"/>
  <c r="N39" i="2" s="1"/>
  <c r="O39" i="2" s="1"/>
  <c r="P39" i="2" s="1"/>
  <c r="L40" i="2"/>
  <c r="M40" i="2" s="1"/>
  <c r="N40" i="2" s="1"/>
  <c r="O40" i="2" s="1"/>
  <c r="P40" i="2" s="1"/>
  <c r="L41" i="2"/>
  <c r="M41" i="2" s="1"/>
  <c r="N41" i="2" s="1"/>
  <c r="O41" i="2" s="1"/>
  <c r="P41" i="2" s="1"/>
  <c r="L42" i="2"/>
  <c r="M42" i="2" s="1"/>
  <c r="N42" i="2" s="1"/>
  <c r="O42" i="2" s="1"/>
  <c r="P42" i="2" s="1"/>
  <c r="L43" i="2"/>
  <c r="L44" i="2"/>
  <c r="L45" i="2"/>
  <c r="L46" i="2"/>
  <c r="L47" i="2"/>
  <c r="L48" i="2"/>
  <c r="L49" i="2"/>
  <c r="L50" i="2"/>
  <c r="L51" i="2"/>
  <c r="M51" i="2" s="1"/>
  <c r="N51" i="2" s="1"/>
  <c r="O51" i="2" s="1"/>
  <c r="P51" i="2" s="1"/>
  <c r="L52" i="2"/>
  <c r="M52" i="2" s="1"/>
  <c r="N52" i="2" s="1"/>
  <c r="O52" i="2" s="1"/>
  <c r="P52" i="2" s="1"/>
  <c r="L53" i="2"/>
  <c r="M53" i="2" s="1"/>
  <c r="N53" i="2" s="1"/>
  <c r="O53" i="2" s="1"/>
  <c r="P53" i="2" s="1"/>
  <c r="L54" i="2"/>
  <c r="M54" i="2" s="1"/>
  <c r="N54" i="2" s="1"/>
  <c r="O54" i="2" s="1"/>
  <c r="P54" i="2" s="1"/>
  <c r="L55" i="2"/>
  <c r="M55" i="2" s="1"/>
  <c r="N55" i="2" s="1"/>
  <c r="O55" i="2" s="1"/>
  <c r="P55" i="2" s="1"/>
  <c r="L56" i="2"/>
  <c r="M56" i="2" s="1"/>
  <c r="N56" i="2" s="1"/>
  <c r="O56" i="2" s="1"/>
  <c r="P56" i="2" s="1"/>
  <c r="L57" i="2"/>
  <c r="M57" i="2" s="1"/>
  <c r="N57" i="2" s="1"/>
  <c r="O57" i="2" s="1"/>
  <c r="P57" i="2" s="1"/>
  <c r="L58" i="2"/>
  <c r="M58" i="2" s="1"/>
  <c r="N58" i="2" s="1"/>
  <c r="O58" i="2" s="1"/>
  <c r="P58" i="2" s="1"/>
  <c r="L59" i="2"/>
  <c r="M59" i="2" s="1"/>
  <c r="N59" i="2" s="1"/>
  <c r="O59" i="2" s="1"/>
  <c r="P59" i="2" s="1"/>
  <c r="L60" i="2"/>
  <c r="M60" i="2" s="1"/>
  <c r="N60" i="2" s="1"/>
  <c r="O60" i="2" s="1"/>
  <c r="P60" i="2" s="1"/>
  <c r="L61" i="2"/>
  <c r="M61" i="2" s="1"/>
  <c r="N61" i="2" s="1"/>
  <c r="O61" i="2" s="1"/>
  <c r="P61" i="2" s="1"/>
  <c r="L62" i="2"/>
  <c r="M62" i="2" s="1"/>
  <c r="N62" i="2" s="1"/>
  <c r="O62" i="2" s="1"/>
  <c r="P62" i="2" s="1"/>
  <c r="L63" i="2"/>
  <c r="M63" i="2" s="1"/>
  <c r="N63" i="2" s="1"/>
  <c r="O63" i="2" s="1"/>
  <c r="P63" i="2" s="1"/>
  <c r="L64" i="2"/>
  <c r="M64" i="2" s="1"/>
  <c r="N64" i="2" s="1"/>
  <c r="O64" i="2" s="1"/>
  <c r="P64" i="2" s="1"/>
  <c r="L65" i="2"/>
  <c r="M65" i="2" s="1"/>
  <c r="N65" i="2" s="1"/>
  <c r="O65" i="2" s="1"/>
  <c r="P65" i="2" s="1"/>
  <c r="L66" i="2"/>
  <c r="M66" i="2" s="1"/>
  <c r="N66" i="2" s="1"/>
  <c r="O66" i="2" s="1"/>
  <c r="P66" i="2" s="1"/>
  <c r="L67" i="2"/>
  <c r="L68" i="2"/>
  <c r="L69" i="2"/>
  <c r="L70" i="2"/>
  <c r="L71" i="2"/>
  <c r="L72" i="2"/>
  <c r="L73" i="2"/>
  <c r="L74" i="2"/>
  <c r="L75" i="2"/>
  <c r="M75" i="2" s="1"/>
  <c r="N75" i="2" s="1"/>
  <c r="O75" i="2" s="1"/>
  <c r="P75" i="2" s="1"/>
  <c r="L76" i="2"/>
  <c r="M76" i="2" s="1"/>
  <c r="N76" i="2" s="1"/>
  <c r="O76" i="2" s="1"/>
  <c r="P76" i="2" s="1"/>
  <c r="L77" i="2"/>
  <c r="M77" i="2" s="1"/>
  <c r="N77" i="2" s="1"/>
  <c r="O77" i="2" s="1"/>
  <c r="P77" i="2" s="1"/>
  <c r="L78" i="2"/>
  <c r="M78" i="2" s="1"/>
  <c r="N78" i="2" s="1"/>
  <c r="O78" i="2" s="1"/>
  <c r="P78" i="2" s="1"/>
  <c r="L79" i="2"/>
  <c r="M79" i="2" s="1"/>
  <c r="N79" i="2" s="1"/>
  <c r="O79" i="2" s="1"/>
  <c r="P79" i="2" s="1"/>
  <c r="L80" i="2"/>
  <c r="M80" i="2" s="1"/>
  <c r="N80" i="2" s="1"/>
  <c r="O80" i="2" s="1"/>
  <c r="P80" i="2" s="1"/>
  <c r="L81" i="2"/>
  <c r="M81" i="2" s="1"/>
  <c r="N81" i="2" s="1"/>
  <c r="O81" i="2" s="1"/>
  <c r="P81" i="2" s="1"/>
  <c r="L2" i="2"/>
  <c r="M2" i="2" s="1"/>
  <c r="N2" i="2" s="1"/>
  <c r="O2" i="2" s="1"/>
  <c r="P2" i="2" s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C21" i="1"/>
  <c r="D21" i="1"/>
  <c r="E21" i="1"/>
  <c r="F21" i="1"/>
  <c r="B21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C15" i="1"/>
  <c r="D15" i="1"/>
  <c r="E15" i="1"/>
  <c r="F15" i="1"/>
  <c r="B15" i="1"/>
</calcChain>
</file>

<file path=xl/sharedStrings.xml><?xml version="1.0" encoding="utf-8"?>
<sst xmlns="http://schemas.openxmlformats.org/spreadsheetml/2006/main" count="41" uniqueCount="38">
  <si>
    <t>Index</t>
  </si>
  <si>
    <t>k</t>
  </si>
  <si>
    <t>dp1</t>
  </si>
  <si>
    <t>dp2</t>
  </si>
  <si>
    <t>dp3</t>
  </si>
  <si>
    <t>dp4</t>
  </si>
  <si>
    <t>dp5</t>
  </si>
  <si>
    <t>eta0</t>
  </si>
  <si>
    <t>SR1</t>
  </si>
  <si>
    <t>SR2</t>
  </si>
  <si>
    <t>SR3</t>
  </si>
  <si>
    <t>SR4</t>
  </si>
  <si>
    <t>SR5</t>
  </si>
  <si>
    <t>V1</t>
  </si>
  <si>
    <t>V2</t>
  </si>
  <si>
    <t>V3</t>
  </si>
  <si>
    <t>V4</t>
  </si>
  <si>
    <t>V5</t>
  </si>
  <si>
    <t>dp/V 1</t>
  </si>
  <si>
    <t>dp/V 2</t>
  </si>
  <si>
    <t>dp/V 3</t>
  </si>
  <si>
    <t>dp/V 4</t>
  </si>
  <si>
    <t>dp/V 5</t>
  </si>
  <si>
    <t>minf</t>
  </si>
  <si>
    <t>index</t>
  </si>
  <si>
    <t>RPM</t>
  </si>
  <si>
    <t>VFR (cm3/s)</t>
  </si>
  <si>
    <t>tnat (s)</t>
  </si>
  <si>
    <t>m0 (Pa.s)</t>
  </si>
  <si>
    <t>dP (bar)</t>
  </si>
  <si>
    <t>Heating (W)</t>
  </si>
  <si>
    <t>Avg.Vis (Pa.s)</t>
  </si>
  <si>
    <t>Avg.SR (1/s)</t>
  </si>
  <si>
    <t>tau=tnat*SR</t>
  </si>
  <si>
    <t>rho=1+tau^2</t>
  </si>
  <si>
    <t>coe=rho^((n-1)/2)</t>
  </si>
  <si>
    <t>Cal.Vis=m0*coe</t>
  </si>
  <si>
    <t>err=Cal.Vis/Avg.Vis-1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</si>
</sst>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</c:numCache>
            </c:numRef>
          </c:xVal>
          <c:yVal>
            <c:numRef>
              <c:f>Sheet1!$B$2:$B$5</c:f>
              <c:numCache>
                <c:formatCode>0.00</c:formatCode>
                <c:ptCount val="4"/>
                <c:pt idx="0">
                  <c:v>627.93100000000004</c:v>
                </c:pt>
                <c:pt idx="1">
                  <c:v>177.899</c:v>
                </c:pt>
                <c:pt idx="2">
                  <c:v>49.9146</c:v>
                </c:pt>
                <c:pt idx="3">
                  <c:v>13.7485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0-4969-AAD7-8E2E7774131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dp2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</c:numCache>
            </c:numRef>
          </c:xVal>
          <c:yVal>
            <c:numRef>
              <c:f>Sheet1!$C$2:$C$5</c:f>
              <c:numCache>
                <c:formatCode>0.00</c:formatCode>
                <c:ptCount val="4"/>
                <c:pt idx="0">
                  <c:v>35.269300000000001</c:v>
                </c:pt>
                <c:pt idx="1">
                  <c:v>16.1951</c:v>
                </c:pt>
                <c:pt idx="2">
                  <c:v>6.7400700000000002</c:v>
                </c:pt>
                <c:pt idx="3">
                  <c:v>2.5838100000000002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0-4969-AAD7-8E2E7774131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dp3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</c:numCache>
            </c:numRef>
          </c:xVal>
          <c:yVal>
            <c:numRef>
              <c:f>Sheet1!$D$2:$D$5</c:f>
              <c:numCache>
                <c:formatCode>0.00</c:formatCode>
                <c:ptCount val="4"/>
                <c:pt idx="0">
                  <c:v>585.90599999999995</c:v>
                </c:pt>
                <c:pt idx="1">
                  <c:v>164.803</c:v>
                </c:pt>
                <c:pt idx="2">
                  <c:v>45.922699999999999</c:v>
                </c:pt>
                <c:pt idx="3">
                  <c:v>12.098599999999999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A0-4969-AAD7-8E2E7774131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dp4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</c:numCache>
            </c:numRef>
          </c:xVal>
          <c:yVal>
            <c:numRef>
              <c:f>Sheet1!$E$2:$E$5</c:f>
              <c:numCache>
                <c:formatCode>0.00</c:formatCode>
                <c:ptCount val="4"/>
                <c:pt idx="0">
                  <c:v>1101.8399999999999</c:v>
                </c:pt>
                <c:pt idx="1">
                  <c:v>288.80900000000003</c:v>
                </c:pt>
                <c:pt idx="2">
                  <c:v>76.034400000000005</c:v>
                </c:pt>
                <c:pt idx="3">
                  <c:v>20.113299999999999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A0-4969-AAD7-8E2E7774131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dp5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</c:numCache>
            </c:numRef>
          </c:xVal>
          <c:yVal>
            <c:numRef>
              <c:f>Sheet1!$F$2:$F$5</c:f>
              <c:numCache>
                <c:formatCode>0.00</c:formatCode>
                <c:ptCount val="4"/>
                <c:pt idx="0">
                  <c:v>1334.56</c:v>
                </c:pt>
                <c:pt idx="1">
                  <c:v>337.88400000000001</c:v>
                </c:pt>
                <c:pt idx="2">
                  <c:v>85.884299999999996</c:v>
                </c:pt>
                <c:pt idx="3">
                  <c:v>21.890699999999999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A0-4969-AAD7-8E2E77741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973904"/>
        <c:axId val="879845432"/>
      </c:scatterChart>
      <c:valAx>
        <c:axId val="8859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45432"/>
        <c:crosses val="autoZero"/>
        <c:crossBetween val="midCat"/>
      </c:valAx>
      <c:valAx>
        <c:axId val="879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7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SR1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Sheet1!$A$9:$A$12</c:f>
              <c:numCache>
                <c:formatCode>General</c:formatCode>
                <c:ptCount val="4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</c:numCache>
            </c:numRef>
          </c:xVal>
          <c:yVal>
            <c:numRef>
              <c:f>Sheet1!$B$9:$B$12</c:f>
              <c:numCache>
                <c:formatCode>0.00</c:formatCode>
                <c:ptCount val="4"/>
                <c:pt idx="0">
                  <c:v>65.7804</c:v>
                </c:pt>
                <c:pt idx="1">
                  <c:v>64.376900000000006</c:v>
                </c:pt>
                <c:pt idx="2">
                  <c:v>62.741300000000003</c:v>
                </c:pt>
                <c:pt idx="3">
                  <c:v>60.828600000000002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C-4840-B206-8FCF4BB852C9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SR2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Sheet1!$A$9:$A$12</c:f>
              <c:numCache>
                <c:formatCode>General</c:formatCode>
                <c:ptCount val="4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</c:numCache>
            </c:numRef>
          </c:xVal>
          <c:yVal>
            <c:numRef>
              <c:f>Sheet1!$C$9:$C$12</c:f>
              <c:numCache>
                <c:formatCode>0.00</c:formatCode>
                <c:ptCount val="4"/>
                <c:pt idx="0">
                  <c:v>55.443399999999997</c:v>
                </c:pt>
                <c:pt idx="1">
                  <c:v>55.089399999999998</c:v>
                </c:pt>
                <c:pt idx="2">
                  <c:v>54.671900000000001</c:v>
                </c:pt>
                <c:pt idx="3">
                  <c:v>54.124499999999998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BC-4840-B206-8FCF4BB852C9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SR3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Sheet1!$A$9:$A$12</c:f>
              <c:numCache>
                <c:formatCode>General</c:formatCode>
                <c:ptCount val="4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</c:numCache>
            </c:numRef>
          </c:xVal>
          <c:yVal>
            <c:numRef>
              <c:f>Sheet1!$D$9:$D$12</c:f>
              <c:numCache>
                <c:formatCode>0.00</c:formatCode>
                <c:ptCount val="4"/>
                <c:pt idx="0">
                  <c:v>63.924100000000003</c:v>
                </c:pt>
                <c:pt idx="1">
                  <c:v>62.274000000000001</c:v>
                </c:pt>
                <c:pt idx="2">
                  <c:v>60.281300000000002</c:v>
                </c:pt>
                <c:pt idx="3">
                  <c:v>57.9574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BC-4840-B206-8FCF4BB852C9}"/>
            </c:ext>
          </c:extLst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SR4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Sheet1!$A$9:$A$12</c:f>
              <c:numCache>
                <c:formatCode>General</c:formatCode>
                <c:ptCount val="4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</c:numCache>
            </c:numRef>
          </c:xVal>
          <c:yVal>
            <c:numRef>
              <c:f>Sheet1!$E$9:$E$12</c:f>
              <c:numCache>
                <c:formatCode>0.00</c:formatCode>
                <c:ptCount val="4"/>
                <c:pt idx="0">
                  <c:v>86.607600000000005</c:v>
                </c:pt>
                <c:pt idx="1">
                  <c:v>84.358500000000006</c:v>
                </c:pt>
                <c:pt idx="2">
                  <c:v>81.655699999999996</c:v>
                </c:pt>
                <c:pt idx="3">
                  <c:v>78.449799999999996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BC-4840-B206-8FCF4BB852C9}"/>
            </c:ext>
          </c:extLst>
        </c:ser>
        <c:ser>
          <c:idx val="4"/>
          <c:order val="4"/>
          <c:tx>
            <c:strRef>
              <c:f>Sheet1!$F$8</c:f>
              <c:strCache>
                <c:ptCount val="1"/>
                <c:pt idx="0">
                  <c:v>SR5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Sheet1!$A$9:$A$12</c:f>
              <c:numCache>
                <c:formatCode>General</c:formatCode>
                <c:ptCount val="4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</c:numCache>
            </c:numRef>
          </c:xVal>
          <c:yVal>
            <c:numRef>
              <c:f>Sheet1!$F$9:$F$12</c:f>
              <c:numCache>
                <c:formatCode>0.00</c:formatCode>
                <c:ptCount val="4"/>
                <c:pt idx="0">
                  <c:v>99.606899999999996</c:v>
                </c:pt>
                <c:pt idx="1">
                  <c:v>97.087500000000006</c:v>
                </c:pt>
                <c:pt idx="2">
                  <c:v>94.052499999999995</c:v>
                </c:pt>
                <c:pt idx="3">
                  <c:v>90.456900000000005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BC-4840-B206-8FCF4BB85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455584"/>
        <c:axId val="1141455944"/>
      </c:scatterChart>
      <c:valAx>
        <c:axId val="114145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55944"/>
        <c:crosses val="autoZero"/>
        <c:crossBetween val="midCat"/>
      </c:valAx>
      <c:valAx>
        <c:axId val="114145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5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581026</xdr:colOff>
      <xdr:row>4</xdr:row>
      <xdr:rowOff>114300</xdr:rowOff>
    </xdr:from>
    <xdr:to>
      <xdr:col>19</xdr:col>
      <xdr:colOff>142876</xdr:colOff>
      <xdr:row>20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4445DD-5D07-32DB-0251-5E2D3F3EA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21</xdr:row>
      <xdr:rowOff>14287</xdr:rowOff>
    </xdr:from>
    <xdr:to>
      <xdr:col>19</xdr:col>
      <xdr:colOff>161925</xdr:colOff>
      <xdr:row>35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E908C9-D548-6E3D-AA46-4CDB257CD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26597-2C06-4781-84F0-D061920ABAC8}">
  <dimension ref="A1:M24"/>
  <sheetViews>
    <sheetView workbookViewId="0">
      <selection activeCell="D26" sqref="D26"/>
    </sheetView>
  </sheetViews>
  <sheetFormatPr defaultRowHeight="15" x14ac:dyDescent="0.25"/>
  <cols>
    <col min="2" max="6" width="8.5703125" bestFit="1" customWidth="1"/>
  </cols>
  <sheetData>
    <row r="1" spans="1:13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L1" t="s">
        <v>1</v>
      </c>
      <c r="M1">
        <v>4.8276000000000003</v>
      </c>
    </row>
    <row r="2" spans="1:13" x14ac:dyDescent="0.25">
      <c r="A2">
        <v>0.8</v>
      </c>
      <c r="B2" s="1">
        <v>627.93100000000004</v>
      </c>
      <c r="C2" s="1">
        <v>35.269300000000001</v>
      </c>
      <c r="D2" s="1">
        <v>585.90599999999995</v>
      </c>
      <c r="E2" s="1">
        <v>1101.8399999999999</v>
      </c>
      <c r="F2" s="1">
        <v>1334.56</v>
      </c>
      <c r="L2" t="s">
        <v>7</v>
      </c>
      <c r="M2">
        <v>47783.8</v>
      </c>
    </row>
    <row r="3" spans="1:13" x14ac:dyDescent="0.25">
      <c r="A3">
        <v>0.6</v>
      </c>
      <c r="B3" s="1">
        <v>177.899</v>
      </c>
      <c r="C3" s="1">
        <v>16.1951</v>
      </c>
      <c r="D3" s="1">
        <v>164.803</v>
      </c>
      <c r="E3" s="1">
        <v>288.80900000000003</v>
      </c>
      <c r="F3" s="1">
        <v>337.88400000000001</v>
      </c>
    </row>
    <row r="4" spans="1:13" x14ac:dyDescent="0.25">
      <c r="A4">
        <v>0.4</v>
      </c>
      <c r="B4" s="1">
        <v>49.9146</v>
      </c>
      <c r="C4" s="1">
        <v>6.7400700000000002</v>
      </c>
      <c r="D4" s="1">
        <v>45.922699999999999</v>
      </c>
      <c r="E4" s="1">
        <v>76.034400000000005</v>
      </c>
      <c r="F4" s="1">
        <v>85.884299999999996</v>
      </c>
    </row>
    <row r="5" spans="1:13" x14ac:dyDescent="0.25">
      <c r="A5">
        <v>0.2</v>
      </c>
      <c r="B5" s="1">
        <v>13.7485</v>
      </c>
      <c r="C5" s="1">
        <v>2.5838100000000002</v>
      </c>
      <c r="D5" s="1">
        <v>12.098599999999999</v>
      </c>
      <c r="E5" s="1">
        <v>20.113299999999999</v>
      </c>
      <c r="F5" s="1">
        <v>21.890699999999999</v>
      </c>
    </row>
    <row r="8" spans="1:13" x14ac:dyDescent="0.25">
      <c r="A8" t="s">
        <v>0</v>
      </c>
      <c r="B8" t="s">
        <v>8</v>
      </c>
      <c r="C8" t="s">
        <v>9</v>
      </c>
      <c r="D8" t="s">
        <v>10</v>
      </c>
      <c r="E8" t="s">
        <v>11</v>
      </c>
      <c r="F8" t="s">
        <v>12</v>
      </c>
    </row>
    <row r="9" spans="1:13" x14ac:dyDescent="0.25">
      <c r="A9">
        <v>0.8</v>
      </c>
      <c r="B9" s="1">
        <v>65.7804</v>
      </c>
      <c r="C9" s="1">
        <v>55.443399999999997</v>
      </c>
      <c r="D9" s="1">
        <v>63.924100000000003</v>
      </c>
      <c r="E9" s="1">
        <v>86.607600000000005</v>
      </c>
      <c r="F9" s="1">
        <v>99.606899999999996</v>
      </c>
    </row>
    <row r="10" spans="1:13" x14ac:dyDescent="0.25">
      <c r="A10">
        <v>0.6</v>
      </c>
      <c r="B10" s="1">
        <v>64.376900000000006</v>
      </c>
      <c r="C10" s="1">
        <v>55.089399999999998</v>
      </c>
      <c r="D10" s="1">
        <v>62.274000000000001</v>
      </c>
      <c r="E10" s="1">
        <v>84.358500000000006</v>
      </c>
      <c r="F10" s="1">
        <v>97.087500000000006</v>
      </c>
    </row>
    <row r="11" spans="1:13" x14ac:dyDescent="0.25">
      <c r="A11">
        <v>0.4</v>
      </c>
      <c r="B11" s="1">
        <v>62.741300000000003</v>
      </c>
      <c r="C11" s="1">
        <v>54.671900000000001</v>
      </c>
      <c r="D11" s="1">
        <v>60.281300000000002</v>
      </c>
      <c r="E11" s="1">
        <v>81.655699999999996</v>
      </c>
      <c r="F11" s="1">
        <v>94.052499999999995</v>
      </c>
    </row>
    <row r="12" spans="1:13" x14ac:dyDescent="0.25">
      <c r="A12">
        <v>0.2</v>
      </c>
      <c r="B12" s="1">
        <v>60.828600000000002</v>
      </c>
      <c r="C12" s="1">
        <v>54.124499999999998</v>
      </c>
      <c r="D12" s="1">
        <v>57.9574</v>
      </c>
      <c r="E12" s="1">
        <v>78.449799999999996</v>
      </c>
      <c r="F12" s="1">
        <v>90.456900000000005</v>
      </c>
    </row>
    <row r="13" spans="1:13" x14ac:dyDescent="0.25">
      <c r="B13" s="1"/>
      <c r="C13" s="1"/>
      <c r="D13" s="1"/>
      <c r="E13" s="1"/>
    </row>
    <row r="14" spans="1:13" x14ac:dyDescent="0.25">
      <c r="A14" t="s">
        <v>0</v>
      </c>
      <c r="B14" s="1" t="s">
        <v>13</v>
      </c>
      <c r="C14" s="1" t="s">
        <v>14</v>
      </c>
      <c r="D14" s="1" t="s">
        <v>15</v>
      </c>
      <c r="E14" s="1" t="s">
        <v>16</v>
      </c>
      <c r="F14" s="1" t="s">
        <v>17</v>
      </c>
    </row>
    <row r="15" spans="1:13" x14ac:dyDescent="0.25">
      <c r="A15">
        <v>0.8</v>
      </c>
      <c r="B15" s="1">
        <f>$M$2*(1+($M$1*B9)^2)^(($A15-1)/2)</f>
        <v>15097.835724286269</v>
      </c>
      <c r="C15" s="1">
        <f t="shared" ref="C15:F15" si="0">$M$2*(1+($M$1*C9)^2)^(($A15-1)/2)</f>
        <v>15622.979074384188</v>
      </c>
      <c r="D15" s="1">
        <f t="shared" si="0"/>
        <v>15184.519296272589</v>
      </c>
      <c r="E15" s="1">
        <f t="shared" si="0"/>
        <v>14289.695650277396</v>
      </c>
      <c r="F15" s="1">
        <f t="shared" si="0"/>
        <v>13895.569657231308</v>
      </c>
    </row>
    <row r="16" spans="1:13" x14ac:dyDescent="0.25">
      <c r="A16">
        <v>0.6</v>
      </c>
      <c r="B16" s="1">
        <f t="shared" ref="B16:F16" si="1">$M$2*(1+($M$1*B10)^2)^(($A16-1)/2)</f>
        <v>4811.6635183054705</v>
      </c>
      <c r="C16" s="1">
        <f t="shared" si="1"/>
        <v>5121.0583889764921</v>
      </c>
      <c r="D16" s="1">
        <f t="shared" si="1"/>
        <v>4876.0090901599324</v>
      </c>
      <c r="E16" s="1">
        <f t="shared" si="1"/>
        <v>4318.5316744975817</v>
      </c>
      <c r="F16" s="1">
        <f t="shared" si="1"/>
        <v>4082.464809975475</v>
      </c>
    </row>
    <row r="17" spans="1:6" x14ac:dyDescent="0.25">
      <c r="A17">
        <v>0.4</v>
      </c>
      <c r="B17" s="1">
        <f t="shared" ref="B17:F17" si="2">$M$2*(1+($M$1*B11)^2)^(($A17-1)/2)</f>
        <v>1550.6307385611456</v>
      </c>
      <c r="C17" s="1">
        <f t="shared" si="2"/>
        <v>1684.1530117323969</v>
      </c>
      <c r="D17" s="1">
        <f t="shared" si="2"/>
        <v>1588.2936978411396</v>
      </c>
      <c r="E17" s="1">
        <f t="shared" si="2"/>
        <v>1323.8816869487916</v>
      </c>
      <c r="F17" s="1">
        <f t="shared" si="2"/>
        <v>1216.2394286009066</v>
      </c>
    </row>
    <row r="18" spans="1:6" x14ac:dyDescent="0.25">
      <c r="A18">
        <v>0.2</v>
      </c>
      <c r="B18" s="1">
        <f t="shared" ref="B18:F18" si="3">$M$2*(1+($M$1*B12)^2)^(($A18-1)/2)</f>
        <v>506.99933506829495</v>
      </c>
      <c r="C18" s="1">
        <f t="shared" si="3"/>
        <v>556.64459797402128</v>
      </c>
      <c r="D18" s="1">
        <f t="shared" si="3"/>
        <v>526.99479575882276</v>
      </c>
      <c r="E18" s="1">
        <f t="shared" si="3"/>
        <v>413.63852172932127</v>
      </c>
      <c r="F18" s="1">
        <f t="shared" si="3"/>
        <v>369.0977433908414</v>
      </c>
    </row>
    <row r="19" spans="1:6" x14ac:dyDescent="0.25">
      <c r="B19" s="1"/>
      <c r="C19" s="1"/>
      <c r="D19" s="1"/>
      <c r="E19" s="1"/>
    </row>
    <row r="20" spans="1:6" x14ac:dyDescent="0.25">
      <c r="A20" t="s">
        <v>0</v>
      </c>
      <c r="B20" t="s">
        <v>18</v>
      </c>
      <c r="C20" t="s">
        <v>19</v>
      </c>
      <c r="D20" t="s">
        <v>20</v>
      </c>
      <c r="E20" t="s">
        <v>21</v>
      </c>
      <c r="F20" t="s">
        <v>22</v>
      </c>
    </row>
    <row r="21" spans="1:6" x14ac:dyDescent="0.25">
      <c r="A21">
        <v>0.8</v>
      </c>
      <c r="B21">
        <f>B2/B15</f>
        <v>4.1590795625754143E-2</v>
      </c>
      <c r="C21">
        <f t="shared" ref="C21:F21" si="4">C2/C15</f>
        <v>2.2575271868492991E-3</v>
      </c>
      <c r="D21">
        <f t="shared" si="4"/>
        <v>3.8585745690601143E-2</v>
      </c>
      <c r="E21">
        <f t="shared" si="4"/>
        <v>7.7107310538038695E-2</v>
      </c>
      <c r="F21">
        <f t="shared" si="4"/>
        <v>9.6042122267761057E-2</v>
      </c>
    </row>
    <row r="22" spans="1:6" x14ac:dyDescent="0.25">
      <c r="A22">
        <v>0.6</v>
      </c>
      <c r="B22">
        <f t="shared" ref="B22:F22" si="5">B3/B16</f>
        <v>3.697245231783184E-2</v>
      </c>
      <c r="C22">
        <f t="shared" si="5"/>
        <v>3.1624517374887408E-3</v>
      </c>
      <c r="D22">
        <f t="shared" si="5"/>
        <v>3.3798747490561894E-2</v>
      </c>
      <c r="E22">
        <f t="shared" si="5"/>
        <v>6.687666590603393E-2</v>
      </c>
      <c r="F22">
        <f t="shared" si="5"/>
        <v>8.2764706060510979E-2</v>
      </c>
    </row>
    <row r="23" spans="1:6" x14ac:dyDescent="0.25">
      <c r="A23">
        <v>0.4</v>
      </c>
      <c r="B23">
        <f t="shared" ref="B23:F23" si="6">B4/B17</f>
        <v>3.2189868779666099E-2</v>
      </c>
      <c r="C23">
        <f t="shared" si="6"/>
        <v>4.0020532297518835E-3</v>
      </c>
      <c r="D23">
        <f t="shared" si="6"/>
        <v>2.8913229374655094E-2</v>
      </c>
      <c r="E23">
        <f t="shared" si="6"/>
        <v>5.743292678610868E-2</v>
      </c>
      <c r="F23">
        <f t="shared" si="6"/>
        <v>7.0614632267592625E-2</v>
      </c>
    </row>
    <row r="24" spans="1:6" x14ac:dyDescent="0.25">
      <c r="A24">
        <v>0.2</v>
      </c>
      <c r="B24">
        <f t="shared" ref="B24:F24" si="7">B5/B18</f>
        <v>2.711739256649719E-2</v>
      </c>
      <c r="C24">
        <f t="shared" si="7"/>
        <v>4.6417588698499995E-3</v>
      </c>
      <c r="D24">
        <f t="shared" si="7"/>
        <v>2.2957721968732456E-2</v>
      </c>
      <c r="E24">
        <f t="shared" si="7"/>
        <v>4.8625306743460987E-2</v>
      </c>
      <c r="F24">
        <f t="shared" si="7"/>
        <v>5.9308680131429876E-2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0E7C-FD06-4248-A6DF-8127D30196AE}">
  <dimension ref="A1:P81"/>
  <sheetViews>
    <sheetView tabSelected="1" workbookViewId="0">
      <selection activeCell="S10" sqref="S10"/>
    </sheetView>
  </sheetViews>
  <sheetFormatPr defaultRowHeight="15" x14ac:dyDescent="0.25"/>
  <cols>
    <col min="1" max="1" width="9.42578125" bestFit="1" customWidth="1"/>
    <col min="2" max="2" width="5" bestFit="1" customWidth="1"/>
    <col min="3" max="3" width="7.28515625" bestFit="1" customWidth="1"/>
    <col min="4" max="4" width="5.7109375" bestFit="1" customWidth="1"/>
    <col min="5" max="5" width="4.85546875" bestFit="1" customWidth="1"/>
    <col min="6" max="6" width="11.5703125" bestFit="1" customWidth="1"/>
    <col min="7" max="7" width="8.140625" bestFit="1" customWidth="1"/>
    <col min="8" max="8" width="11.28515625" bestFit="1" customWidth="1"/>
    <col min="9" max="9" width="13.140625" bestFit="1" customWidth="1"/>
    <col min="10" max="10" width="11.28515625" bestFit="1" customWidth="1"/>
    <col min="12" max="13" width="12" bestFit="1" customWidth="1"/>
    <col min="14" max="14" width="16.85546875" bestFit="1" customWidth="1"/>
    <col min="15" max="15" width="15.140625" bestFit="1" customWidth="1"/>
    <col min="16" max="16" width="19.5703125" bestFit="1" customWidth="1"/>
  </cols>
  <sheetData>
    <row r="1" spans="1:16" x14ac:dyDescent="0.25">
      <c r="A1" t="s">
        <v>28</v>
      </c>
      <c r="B1" t="s">
        <v>23</v>
      </c>
      <c r="C1" t="s">
        <v>27</v>
      </c>
      <c r="D1" t="s">
        <v>24</v>
      </c>
      <c r="E1" t="s">
        <v>25</v>
      </c>
      <c r="F1" t="s">
        <v>26</v>
      </c>
      <c r="G1" t="s">
        <v>29</v>
      </c>
      <c r="H1" t="s">
        <v>30</v>
      </c>
      <c r="I1" t="s">
        <v>31</v>
      </c>
      <c r="J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5">
      <c r="A2">
        <v>47783.8</v>
      </c>
      <c r="B2" s="2">
        <v>0</v>
      </c>
      <c r="C2">
        <v>4.8276000000000003</v>
      </c>
      <c r="D2">
        <v>0.8</v>
      </c>
      <c r="E2">
        <v>150</v>
      </c>
      <c r="F2" s="1">
        <v>25.011800000000001</v>
      </c>
      <c r="G2" s="1">
        <v>-627.93100000000004</v>
      </c>
      <c r="H2" s="1">
        <v>1933.95</v>
      </c>
      <c r="I2" s="1">
        <v>13223.4</v>
      </c>
      <c r="J2" s="1">
        <v>65.7804</v>
      </c>
      <c r="L2">
        <f>C2*J2</f>
        <v>317.56145904000005</v>
      </c>
      <c r="M2">
        <f>1+L2^2</f>
        <v>100846.28026761362</v>
      </c>
      <c r="N2">
        <f>M2^((D2-1)/2)</f>
        <v>0.31596138700325777</v>
      </c>
      <c r="O2">
        <f>A2*N2</f>
        <v>15097.835724286269</v>
      </c>
      <c r="P2" s="3">
        <f>O2/I2-1</f>
        <v>0.14175141977753603</v>
      </c>
    </row>
    <row r="3" spans="1:16" x14ac:dyDescent="0.25">
      <c r="A3">
        <v>47783.8</v>
      </c>
      <c r="B3" s="2">
        <v>0</v>
      </c>
      <c r="C3">
        <v>4.8276000000000003</v>
      </c>
      <c r="D3">
        <v>0.8</v>
      </c>
      <c r="E3">
        <v>150</v>
      </c>
      <c r="F3" s="1">
        <v>15.012499999999999</v>
      </c>
      <c r="G3" s="1">
        <v>-35.269300000000001</v>
      </c>
      <c r="H3" s="1">
        <v>1557.83</v>
      </c>
      <c r="I3" s="1">
        <v>13596.6</v>
      </c>
      <c r="J3" s="1">
        <v>55.443399999999997</v>
      </c>
      <c r="L3">
        <f t="shared" ref="L3:L66" si="0">C3*J3</f>
        <v>267.65855784000001</v>
      </c>
      <c r="M3">
        <f t="shared" ref="M3:M66" si="1">1+L3^2</f>
        <v>71642.103584988639</v>
      </c>
      <c r="N3">
        <f t="shared" ref="N3:N66" si="2">M3^((D3-1)/2)</f>
        <v>0.32695137419761899</v>
      </c>
      <c r="O3">
        <f t="shared" ref="O3:O66" si="3">A3*N3</f>
        <v>15622.979074384188</v>
      </c>
      <c r="P3" s="3">
        <f t="shared" ref="P3:P66" si="4">O3/I3-1</f>
        <v>0.14903572028184886</v>
      </c>
    </row>
    <row r="4" spans="1:16" x14ac:dyDescent="0.25">
      <c r="A4">
        <v>47783.8</v>
      </c>
      <c r="B4" s="2">
        <v>0</v>
      </c>
      <c r="C4">
        <v>4.8276000000000003</v>
      </c>
      <c r="D4">
        <v>0.8</v>
      </c>
      <c r="E4">
        <v>150</v>
      </c>
      <c r="F4" s="1">
        <v>5.0134800000000004</v>
      </c>
      <c r="G4" s="1">
        <v>585.90599999999995</v>
      </c>
      <c r="H4" s="1">
        <v>2054.37</v>
      </c>
      <c r="I4" s="1">
        <v>13492.9</v>
      </c>
      <c r="J4" s="1">
        <v>63.924100000000003</v>
      </c>
      <c r="L4">
        <f t="shared" si="0"/>
        <v>308.59998516000002</v>
      </c>
      <c r="M4">
        <f t="shared" si="1"/>
        <v>95234.950840752237</v>
      </c>
      <c r="N4">
        <f t="shared" si="2"/>
        <v>0.31777546566561443</v>
      </c>
      <c r="O4">
        <f t="shared" si="3"/>
        <v>15184.519296272589</v>
      </c>
      <c r="P4" s="3">
        <f t="shared" si="4"/>
        <v>0.12537106895275207</v>
      </c>
    </row>
    <row r="5" spans="1:16" x14ac:dyDescent="0.25">
      <c r="A5">
        <v>47783.8</v>
      </c>
      <c r="B5" s="2">
        <v>0</v>
      </c>
      <c r="C5">
        <v>4.8276000000000003</v>
      </c>
      <c r="D5">
        <v>0.8</v>
      </c>
      <c r="E5">
        <v>150</v>
      </c>
      <c r="F5" s="1">
        <v>-4.9852100000000004</v>
      </c>
      <c r="G5" s="1">
        <v>1101.8399999999999</v>
      </c>
      <c r="H5" s="1">
        <v>3349.78</v>
      </c>
      <c r="I5" s="1">
        <v>12733.6</v>
      </c>
      <c r="J5" s="1">
        <v>86.607600000000005</v>
      </c>
      <c r="L5">
        <f t="shared" si="0"/>
        <v>418.10684976000005</v>
      </c>
      <c r="M5">
        <f t="shared" si="1"/>
        <v>174814.33781623124</v>
      </c>
      <c r="N5">
        <f t="shared" si="2"/>
        <v>0.29904895906724444</v>
      </c>
      <c r="O5">
        <f t="shared" si="3"/>
        <v>14289.695650277396</v>
      </c>
      <c r="P5" s="3">
        <f t="shared" si="4"/>
        <v>0.1222039054373778</v>
      </c>
    </row>
    <row r="6" spans="1:16" x14ac:dyDescent="0.25">
      <c r="A6">
        <v>47783.8</v>
      </c>
      <c r="B6" s="2">
        <v>0</v>
      </c>
      <c r="C6">
        <v>4.8276000000000003</v>
      </c>
      <c r="D6">
        <v>0.8</v>
      </c>
      <c r="E6">
        <v>150</v>
      </c>
      <c r="F6" s="1">
        <v>-9.9845400000000009</v>
      </c>
      <c r="G6" s="1">
        <v>1334.56</v>
      </c>
      <c r="H6" s="1">
        <v>4258.8100000000004</v>
      </c>
      <c r="I6" s="1">
        <v>12410.1</v>
      </c>
      <c r="J6" s="1">
        <v>99.606899999999996</v>
      </c>
      <c r="L6">
        <f t="shared" si="0"/>
        <v>480.86227044000003</v>
      </c>
      <c r="M6">
        <f t="shared" si="1"/>
        <v>231229.52313271174</v>
      </c>
      <c r="N6">
        <f t="shared" si="2"/>
        <v>0.29080085002095496</v>
      </c>
      <c r="O6">
        <f t="shared" si="3"/>
        <v>13895.569657231308</v>
      </c>
      <c r="P6" s="3">
        <f t="shared" si="4"/>
        <v>0.11969844378621497</v>
      </c>
    </row>
    <row r="7" spans="1:16" x14ac:dyDescent="0.25">
      <c r="A7">
        <v>47783.8</v>
      </c>
      <c r="B7" s="2">
        <v>0</v>
      </c>
      <c r="C7">
        <v>4.8276000000000003</v>
      </c>
      <c r="D7">
        <v>0.6</v>
      </c>
      <c r="E7">
        <v>150</v>
      </c>
      <c r="F7" s="1">
        <v>25.010999999999999</v>
      </c>
      <c r="G7" s="1">
        <v>-177.899</v>
      </c>
      <c r="H7" s="1">
        <v>516.04899999999998</v>
      </c>
      <c r="I7" s="1">
        <v>4474.1000000000004</v>
      </c>
      <c r="J7" s="1">
        <v>64.376900000000006</v>
      </c>
      <c r="L7">
        <f t="shared" si="0"/>
        <v>310.78592244000004</v>
      </c>
      <c r="M7">
        <f t="shared" si="1"/>
        <v>96588.88958688172</v>
      </c>
      <c r="N7">
        <f t="shared" si="2"/>
        <v>0.10069654398154752</v>
      </c>
      <c r="O7">
        <f t="shared" si="3"/>
        <v>4811.6635183054705</v>
      </c>
      <c r="P7" s="3">
        <f t="shared" si="4"/>
        <v>7.5448362420480031E-2</v>
      </c>
    </row>
    <row r="8" spans="1:16" x14ac:dyDescent="0.25">
      <c r="A8">
        <v>47783.8</v>
      </c>
      <c r="B8" s="2">
        <v>0</v>
      </c>
      <c r="C8">
        <v>4.8276000000000003</v>
      </c>
      <c r="D8">
        <v>0.6</v>
      </c>
      <c r="E8">
        <v>150</v>
      </c>
      <c r="F8" s="1">
        <v>15.0116</v>
      </c>
      <c r="G8" s="1">
        <v>-16.1951</v>
      </c>
      <c r="H8" s="1">
        <v>421.57499999999999</v>
      </c>
      <c r="I8" s="1">
        <v>4610.42</v>
      </c>
      <c r="J8" s="1">
        <v>55.089399999999998</v>
      </c>
      <c r="L8">
        <f t="shared" si="0"/>
        <v>265.94958744000002</v>
      </c>
      <c r="M8">
        <f t="shared" si="1"/>
        <v>70730.18305950622</v>
      </c>
      <c r="N8">
        <f t="shared" si="2"/>
        <v>0.10717143443963209</v>
      </c>
      <c r="O8">
        <f t="shared" si="3"/>
        <v>5121.0583889764921</v>
      </c>
      <c r="P8" s="3">
        <f t="shared" si="4"/>
        <v>0.11075745571477036</v>
      </c>
    </row>
    <row r="9" spans="1:16" x14ac:dyDescent="0.25">
      <c r="A9">
        <v>47783.8</v>
      </c>
      <c r="B9" s="2">
        <v>0</v>
      </c>
      <c r="C9">
        <v>4.8276000000000003</v>
      </c>
      <c r="D9">
        <v>0.6</v>
      </c>
      <c r="E9">
        <v>150</v>
      </c>
      <c r="F9" s="1">
        <v>5.0134999999999996</v>
      </c>
      <c r="G9" s="1">
        <v>164.803</v>
      </c>
      <c r="H9" s="1">
        <v>545.16499999999996</v>
      </c>
      <c r="I9" s="1">
        <v>4733.1000000000004</v>
      </c>
      <c r="J9" s="1">
        <v>62.274000000000001</v>
      </c>
      <c r="L9">
        <f t="shared" si="0"/>
        <v>300.63396240000003</v>
      </c>
      <c r="M9">
        <f t="shared" si="1"/>
        <v>90381.779348324635</v>
      </c>
      <c r="N9">
        <f t="shared" si="2"/>
        <v>0.10204314203056124</v>
      </c>
      <c r="O9">
        <f t="shared" si="3"/>
        <v>4876.0090901599324</v>
      </c>
      <c r="P9" s="3">
        <f t="shared" si="4"/>
        <v>3.0193549715816781E-2</v>
      </c>
    </row>
    <row r="10" spans="1:16" x14ac:dyDescent="0.25">
      <c r="A10">
        <v>47783.8</v>
      </c>
      <c r="B10" s="2">
        <v>0</v>
      </c>
      <c r="C10">
        <v>4.8276000000000003</v>
      </c>
      <c r="D10">
        <v>0.6</v>
      </c>
      <c r="E10">
        <v>150</v>
      </c>
      <c r="F10" s="1">
        <v>-4.98428</v>
      </c>
      <c r="G10" s="1">
        <v>288.80900000000003</v>
      </c>
      <c r="H10" s="1">
        <v>857.02499999999998</v>
      </c>
      <c r="I10" s="1">
        <v>4203.51</v>
      </c>
      <c r="J10" s="1">
        <v>84.358500000000006</v>
      </c>
      <c r="L10">
        <f t="shared" si="0"/>
        <v>407.24909460000003</v>
      </c>
      <c r="M10">
        <f t="shared" si="1"/>
        <v>165852.82505251977</v>
      </c>
      <c r="N10">
        <f t="shared" si="2"/>
        <v>9.0376480616811167E-2</v>
      </c>
      <c r="O10">
        <f t="shared" si="3"/>
        <v>4318.5316744975817</v>
      </c>
      <c r="P10" s="3">
        <f t="shared" si="4"/>
        <v>2.7363245120763713E-2</v>
      </c>
    </row>
    <row r="11" spans="1:16" x14ac:dyDescent="0.25">
      <c r="A11">
        <v>47783.8</v>
      </c>
      <c r="B11" s="2">
        <v>0</v>
      </c>
      <c r="C11">
        <v>4.8276000000000003</v>
      </c>
      <c r="D11">
        <v>0.6</v>
      </c>
      <c r="E11">
        <v>150</v>
      </c>
      <c r="F11" s="1">
        <v>-9.9833300000000005</v>
      </c>
      <c r="G11" s="1">
        <v>337.88400000000001</v>
      </c>
      <c r="H11" s="1">
        <v>1065.08</v>
      </c>
      <c r="I11" s="1">
        <v>3986.63</v>
      </c>
      <c r="J11" s="1">
        <v>97.087500000000006</v>
      </c>
      <c r="L11">
        <f t="shared" si="0"/>
        <v>468.69961500000005</v>
      </c>
      <c r="M11">
        <f t="shared" si="1"/>
        <v>219680.32910114827</v>
      </c>
      <c r="N11">
        <f t="shared" si="2"/>
        <v>8.5436168952144342E-2</v>
      </c>
      <c r="O11">
        <f t="shared" si="3"/>
        <v>4082.464809975475</v>
      </c>
      <c r="P11" s="3">
        <f t="shared" si="4"/>
        <v>2.4039053028616975E-2</v>
      </c>
    </row>
    <row r="12" spans="1:16" x14ac:dyDescent="0.25">
      <c r="A12">
        <v>47783.8</v>
      </c>
      <c r="B12" s="2">
        <v>0</v>
      </c>
      <c r="C12">
        <v>4.8276000000000003</v>
      </c>
      <c r="D12">
        <v>0.4</v>
      </c>
      <c r="E12">
        <v>150</v>
      </c>
      <c r="F12" s="1">
        <v>25.0105</v>
      </c>
      <c r="G12" s="1">
        <v>-49.9146</v>
      </c>
      <c r="H12" s="1">
        <v>141.24799999999999</v>
      </c>
      <c r="I12" s="1">
        <v>1653.69</v>
      </c>
      <c r="J12" s="1">
        <v>62.741300000000003</v>
      </c>
      <c r="L12">
        <f t="shared" si="0"/>
        <v>302.88989988000003</v>
      </c>
      <c r="M12">
        <f t="shared" si="1"/>
        <v>91743.291449316443</v>
      </c>
      <c r="N12">
        <f t="shared" si="2"/>
        <v>3.2450971638110518E-2</v>
      </c>
      <c r="O12">
        <f t="shared" si="3"/>
        <v>1550.6307385611456</v>
      </c>
      <c r="P12" s="3">
        <f t="shared" si="4"/>
        <v>-6.2320786507056636E-2</v>
      </c>
    </row>
    <row r="13" spans="1:16" x14ac:dyDescent="0.25">
      <c r="A13">
        <v>47783.8</v>
      </c>
      <c r="B13" s="2">
        <v>0</v>
      </c>
      <c r="C13">
        <v>4.8276000000000003</v>
      </c>
      <c r="D13">
        <v>0.4</v>
      </c>
      <c r="E13">
        <v>150</v>
      </c>
      <c r="F13" s="1">
        <v>15.011100000000001</v>
      </c>
      <c r="G13" s="1">
        <v>-6.7400700000000002</v>
      </c>
      <c r="H13" s="1">
        <v>118.393</v>
      </c>
      <c r="I13" s="1">
        <v>1615.49</v>
      </c>
      <c r="J13" s="1">
        <v>54.671900000000001</v>
      </c>
      <c r="L13">
        <f t="shared" si="0"/>
        <v>263.93406444000004</v>
      </c>
      <c r="M13">
        <f t="shared" si="1"/>
        <v>69662.190371818098</v>
      </c>
      <c r="N13">
        <f t="shared" si="2"/>
        <v>3.5245271655506609E-2</v>
      </c>
      <c r="O13">
        <f t="shared" si="3"/>
        <v>1684.1530117323969</v>
      </c>
      <c r="P13" s="3">
        <f t="shared" si="4"/>
        <v>4.2502901121267866E-2</v>
      </c>
    </row>
    <row r="14" spans="1:16" x14ac:dyDescent="0.25">
      <c r="A14">
        <v>47783.8</v>
      </c>
      <c r="B14" s="2">
        <v>0</v>
      </c>
      <c r="C14">
        <v>4.8276000000000003</v>
      </c>
      <c r="D14">
        <v>0.4</v>
      </c>
      <c r="E14">
        <v>150</v>
      </c>
      <c r="F14" s="1">
        <v>5.0148099999999998</v>
      </c>
      <c r="G14" s="1">
        <v>45.922699999999999</v>
      </c>
      <c r="H14" s="1">
        <v>147.92699999999999</v>
      </c>
      <c r="I14" s="1">
        <v>1898.89</v>
      </c>
      <c r="J14" s="1">
        <v>60.281300000000002</v>
      </c>
      <c r="L14">
        <f t="shared" si="0"/>
        <v>291.01400388000002</v>
      </c>
      <c r="M14">
        <f t="shared" si="1"/>
        <v>84690.15045426866</v>
      </c>
      <c r="N14">
        <f t="shared" si="2"/>
        <v>3.3239166785419737E-2</v>
      </c>
      <c r="O14">
        <f t="shared" si="3"/>
        <v>1588.2936978411396</v>
      </c>
      <c r="P14" s="3">
        <f t="shared" si="4"/>
        <v>-0.16356729571426487</v>
      </c>
    </row>
    <row r="15" spans="1:16" x14ac:dyDescent="0.25">
      <c r="A15">
        <v>47783.8</v>
      </c>
      <c r="B15" s="2">
        <v>0</v>
      </c>
      <c r="C15">
        <v>4.8276000000000003</v>
      </c>
      <c r="D15">
        <v>0.4</v>
      </c>
      <c r="E15">
        <v>150</v>
      </c>
      <c r="F15" s="1">
        <v>-4.9817999999999998</v>
      </c>
      <c r="G15" s="1">
        <v>76.034400000000005</v>
      </c>
      <c r="H15" s="1">
        <v>222.392</v>
      </c>
      <c r="I15" s="1">
        <v>1552.33</v>
      </c>
      <c r="J15" s="1">
        <v>81.655699999999996</v>
      </c>
      <c r="L15">
        <f t="shared" si="0"/>
        <v>394.20105732000002</v>
      </c>
      <c r="M15">
        <f t="shared" si="1"/>
        <v>155395.47359220593</v>
      </c>
      <c r="N15">
        <f t="shared" si="2"/>
        <v>2.7705659385582386E-2</v>
      </c>
      <c r="O15">
        <f t="shared" si="3"/>
        <v>1323.8816869487916</v>
      </c>
      <c r="P15" s="3">
        <f t="shared" si="4"/>
        <v>-0.14716478651524378</v>
      </c>
    </row>
    <row r="16" spans="1:16" x14ac:dyDescent="0.25">
      <c r="A16">
        <v>47783.8</v>
      </c>
      <c r="B16" s="2">
        <v>0</v>
      </c>
      <c r="C16">
        <v>4.8276000000000003</v>
      </c>
      <c r="D16">
        <v>0.4</v>
      </c>
      <c r="E16">
        <v>150</v>
      </c>
      <c r="F16" s="1">
        <v>-9.9804999999999993</v>
      </c>
      <c r="G16" s="1">
        <v>85.884299999999996</v>
      </c>
      <c r="H16" s="1">
        <v>269.66399999999999</v>
      </c>
      <c r="I16" s="1">
        <v>1419.67</v>
      </c>
      <c r="J16" s="1">
        <v>94.052499999999995</v>
      </c>
      <c r="L16">
        <f t="shared" si="0"/>
        <v>454.04784899999999</v>
      </c>
      <c r="M16">
        <f t="shared" si="1"/>
        <v>206160.44918152678</v>
      </c>
      <c r="N16">
        <f t="shared" si="2"/>
        <v>2.5452965829442332E-2</v>
      </c>
      <c r="O16">
        <f t="shared" si="3"/>
        <v>1216.2394286009066</v>
      </c>
      <c r="P16" s="3">
        <f t="shared" si="4"/>
        <v>-0.14329426655426503</v>
      </c>
    </row>
    <row r="17" spans="1:16" x14ac:dyDescent="0.25">
      <c r="A17">
        <v>47783.8</v>
      </c>
      <c r="B17" s="2">
        <v>0</v>
      </c>
      <c r="C17">
        <v>4.8276000000000003</v>
      </c>
      <c r="D17">
        <v>0.2</v>
      </c>
      <c r="E17">
        <v>150</v>
      </c>
      <c r="F17" s="1">
        <v>25.010200000000001</v>
      </c>
      <c r="G17" s="1">
        <v>-13.7485</v>
      </c>
      <c r="H17" s="1">
        <v>39.924199999999999</v>
      </c>
      <c r="I17" s="1">
        <v>782.61900000000003</v>
      </c>
      <c r="J17" s="1">
        <v>60.828600000000002</v>
      </c>
      <c r="L17">
        <f t="shared" si="0"/>
        <v>293.65614936000003</v>
      </c>
      <c r="M17">
        <f t="shared" si="1"/>
        <v>86234.934056942642</v>
      </c>
      <c r="N17">
        <f t="shared" si="2"/>
        <v>1.0610276601448502E-2</v>
      </c>
      <c r="O17">
        <f t="shared" si="3"/>
        <v>506.99933506829495</v>
      </c>
      <c r="P17" s="3">
        <f t="shared" si="4"/>
        <v>-0.35217604598368435</v>
      </c>
    </row>
    <row r="18" spans="1:16" x14ac:dyDescent="0.25">
      <c r="A18">
        <v>47783.8</v>
      </c>
      <c r="B18" s="2">
        <v>0</v>
      </c>
      <c r="C18">
        <v>4.8276000000000003</v>
      </c>
      <c r="D18">
        <v>0.2</v>
      </c>
      <c r="E18">
        <v>150</v>
      </c>
      <c r="F18" s="1">
        <v>15.011100000000001</v>
      </c>
      <c r="G18" s="1">
        <v>-2.5838100000000002</v>
      </c>
      <c r="H18" s="1">
        <v>34.44</v>
      </c>
      <c r="I18" s="1">
        <v>622.87</v>
      </c>
      <c r="J18" s="1">
        <v>54.124499999999998</v>
      </c>
      <c r="L18">
        <f t="shared" si="0"/>
        <v>261.29143620000002</v>
      </c>
      <c r="M18">
        <f t="shared" si="1"/>
        <v>68274.214631458686</v>
      </c>
      <c r="N18">
        <f t="shared" si="2"/>
        <v>1.1649232542703201E-2</v>
      </c>
      <c r="O18">
        <f t="shared" si="3"/>
        <v>556.64459797402128</v>
      </c>
      <c r="P18" s="3">
        <f t="shared" si="4"/>
        <v>-0.1063229919982962</v>
      </c>
    </row>
    <row r="19" spans="1:16" x14ac:dyDescent="0.25">
      <c r="A19">
        <v>47783.8</v>
      </c>
      <c r="B19" s="2">
        <v>0</v>
      </c>
      <c r="C19">
        <v>4.8276000000000003</v>
      </c>
      <c r="D19">
        <v>0.2</v>
      </c>
      <c r="E19">
        <v>150</v>
      </c>
      <c r="F19" s="1">
        <v>5.0175400000000003</v>
      </c>
      <c r="G19" s="1">
        <v>12.098599999999999</v>
      </c>
      <c r="H19" s="1">
        <v>41.2164</v>
      </c>
      <c r="I19" s="1">
        <v>1209.8699999999999</v>
      </c>
      <c r="J19" s="1">
        <v>57.9574</v>
      </c>
      <c r="L19">
        <f t="shared" si="0"/>
        <v>279.79514424000001</v>
      </c>
      <c r="M19">
        <f t="shared" si="1"/>
        <v>78286.322740282412</v>
      </c>
      <c r="N19">
        <f t="shared" si="2"/>
        <v>1.102873349877621E-2</v>
      </c>
      <c r="O19">
        <f t="shared" si="3"/>
        <v>526.99479575882276</v>
      </c>
      <c r="P19" s="3">
        <f t="shared" si="4"/>
        <v>-0.56442031312552354</v>
      </c>
    </row>
    <row r="20" spans="1:16" x14ac:dyDescent="0.25">
      <c r="A20">
        <v>47783.8</v>
      </c>
      <c r="B20" s="2">
        <v>0</v>
      </c>
      <c r="C20">
        <v>4.8276000000000003</v>
      </c>
      <c r="D20">
        <v>0.2</v>
      </c>
      <c r="E20">
        <v>150</v>
      </c>
      <c r="F20" s="1">
        <v>-4.9766599999999999</v>
      </c>
      <c r="G20" s="1">
        <v>20.113299999999999</v>
      </c>
      <c r="H20" s="1">
        <v>59.229199999999999</v>
      </c>
      <c r="I20" s="1">
        <v>791.53599999999994</v>
      </c>
      <c r="J20" s="1">
        <v>78.449799999999996</v>
      </c>
      <c r="L20">
        <f t="shared" si="0"/>
        <v>378.72425448000001</v>
      </c>
      <c r="M20">
        <f t="shared" si="1"/>
        <v>143433.0609314318</v>
      </c>
      <c r="N20">
        <f t="shared" si="2"/>
        <v>8.6564593382971056E-3</v>
      </c>
      <c r="O20">
        <f t="shared" si="3"/>
        <v>413.63852172932127</v>
      </c>
      <c r="P20" s="3">
        <f t="shared" si="4"/>
        <v>-0.47742298299847219</v>
      </c>
    </row>
    <row r="21" spans="1:16" x14ac:dyDescent="0.25">
      <c r="A21">
        <v>47783.8</v>
      </c>
      <c r="B21" s="2">
        <v>0</v>
      </c>
      <c r="C21">
        <v>4.8276000000000003</v>
      </c>
      <c r="D21">
        <v>0.2</v>
      </c>
      <c r="E21">
        <v>150</v>
      </c>
      <c r="F21" s="1">
        <v>-9.9751399999999997</v>
      </c>
      <c r="G21" s="1">
        <v>21.890699999999999</v>
      </c>
      <c r="H21" s="1">
        <v>70.048900000000003</v>
      </c>
      <c r="I21" s="1">
        <v>668.29200000000003</v>
      </c>
      <c r="J21" s="1">
        <v>90.456900000000005</v>
      </c>
      <c r="L21">
        <f t="shared" si="0"/>
        <v>436.68973044000006</v>
      </c>
      <c r="M21">
        <f t="shared" si="1"/>
        <v>190698.92067175993</v>
      </c>
      <c r="N21">
        <f t="shared" si="2"/>
        <v>7.7243279812581117E-3</v>
      </c>
      <c r="O21">
        <f t="shared" si="3"/>
        <v>369.0977433908414</v>
      </c>
      <c r="P21" s="3">
        <f t="shared" si="4"/>
        <v>-0.44769989257563847</v>
      </c>
    </row>
    <row r="22" spans="1:16" x14ac:dyDescent="0.25">
      <c r="A22">
        <v>23891.9</v>
      </c>
      <c r="B22" s="2">
        <v>0</v>
      </c>
      <c r="C22">
        <v>4.8276000000000003</v>
      </c>
      <c r="D22">
        <v>0.8</v>
      </c>
      <c r="E22">
        <v>150</v>
      </c>
      <c r="F22" s="1">
        <v>25.011800000000001</v>
      </c>
      <c r="G22" s="1">
        <v>-313.96499999999997</v>
      </c>
      <c r="H22" s="1">
        <v>966.97400000000005</v>
      </c>
      <c r="I22" s="1">
        <v>6611.7</v>
      </c>
      <c r="J22" s="1">
        <v>65.7804</v>
      </c>
      <c r="L22">
        <f t="shared" si="0"/>
        <v>317.56145904000005</v>
      </c>
      <c r="M22">
        <f t="shared" si="1"/>
        <v>100846.28026761362</v>
      </c>
      <c r="N22">
        <f t="shared" si="2"/>
        <v>0.31596138700325777</v>
      </c>
      <c r="O22">
        <f t="shared" si="3"/>
        <v>7548.9178621431347</v>
      </c>
      <c r="P22" s="3">
        <f t="shared" si="4"/>
        <v>0.14175141977753603</v>
      </c>
    </row>
    <row r="23" spans="1:16" x14ac:dyDescent="0.25">
      <c r="A23">
        <v>23891.9</v>
      </c>
      <c r="B23" s="2">
        <v>0</v>
      </c>
      <c r="C23">
        <v>4.8276000000000003</v>
      </c>
      <c r="D23">
        <v>0.8</v>
      </c>
      <c r="E23">
        <v>150</v>
      </c>
      <c r="F23" s="1">
        <v>15.012499999999999</v>
      </c>
      <c r="G23" s="1">
        <v>-17.634599999999999</v>
      </c>
      <c r="H23" s="1">
        <v>778.91600000000005</v>
      </c>
      <c r="I23" s="1">
        <v>6798.32</v>
      </c>
      <c r="J23" s="1">
        <v>55.443399999999997</v>
      </c>
      <c r="L23">
        <f t="shared" si="0"/>
        <v>267.65855784000001</v>
      </c>
      <c r="M23">
        <f t="shared" si="1"/>
        <v>71642.103584988639</v>
      </c>
      <c r="N23">
        <f t="shared" si="2"/>
        <v>0.32695137419761899</v>
      </c>
      <c r="O23">
        <f t="shared" si="3"/>
        <v>7811.4895371920938</v>
      </c>
      <c r="P23" s="3">
        <f t="shared" si="4"/>
        <v>0.14903233992987897</v>
      </c>
    </row>
    <row r="24" spans="1:16" x14ac:dyDescent="0.25">
      <c r="A24">
        <v>23891.9</v>
      </c>
      <c r="B24" s="2">
        <v>0</v>
      </c>
      <c r="C24">
        <v>4.8276000000000003</v>
      </c>
      <c r="D24">
        <v>0.8</v>
      </c>
      <c r="E24">
        <v>150</v>
      </c>
      <c r="F24" s="1">
        <v>5.0134800000000004</v>
      </c>
      <c r="G24" s="1">
        <v>292.95299999999997</v>
      </c>
      <c r="H24" s="1">
        <v>1027.19</v>
      </c>
      <c r="I24" s="1">
        <v>6746.46</v>
      </c>
      <c r="J24" s="1">
        <v>63.924100000000003</v>
      </c>
      <c r="L24">
        <f t="shared" si="0"/>
        <v>308.59998516000002</v>
      </c>
      <c r="M24">
        <f t="shared" si="1"/>
        <v>95234.950840752237</v>
      </c>
      <c r="N24">
        <f t="shared" si="2"/>
        <v>0.31777546566561443</v>
      </c>
      <c r="O24">
        <f t="shared" si="3"/>
        <v>7592.2596481362943</v>
      </c>
      <c r="P24" s="3">
        <f t="shared" si="4"/>
        <v>0.12536940086153248</v>
      </c>
    </row>
    <row r="25" spans="1:16" x14ac:dyDescent="0.25">
      <c r="A25">
        <v>23891.9</v>
      </c>
      <c r="B25" s="2">
        <v>0</v>
      </c>
      <c r="C25">
        <v>4.8276000000000003</v>
      </c>
      <c r="D25">
        <v>0.8</v>
      </c>
      <c r="E25">
        <v>150</v>
      </c>
      <c r="F25" s="1">
        <v>-4.9852100000000004</v>
      </c>
      <c r="G25" s="1">
        <v>550.92100000000005</v>
      </c>
      <c r="H25" s="1">
        <v>1674.89</v>
      </c>
      <c r="I25" s="1">
        <v>6366.79</v>
      </c>
      <c r="J25" s="1">
        <v>86.607600000000005</v>
      </c>
      <c r="L25">
        <f t="shared" si="0"/>
        <v>418.10684976000005</v>
      </c>
      <c r="M25">
        <f t="shared" si="1"/>
        <v>174814.33781623124</v>
      </c>
      <c r="N25">
        <f t="shared" si="2"/>
        <v>0.29904895906724444</v>
      </c>
      <c r="O25">
        <f t="shared" si="3"/>
        <v>7144.8478251386978</v>
      </c>
      <c r="P25" s="3">
        <f t="shared" si="4"/>
        <v>0.12220566802716881</v>
      </c>
    </row>
    <row r="26" spans="1:16" x14ac:dyDescent="0.25">
      <c r="A26">
        <v>23891.9</v>
      </c>
      <c r="B26" s="2">
        <v>0</v>
      </c>
      <c r="C26">
        <v>4.8276000000000003</v>
      </c>
      <c r="D26">
        <v>0.8</v>
      </c>
      <c r="E26">
        <v>150</v>
      </c>
      <c r="F26" s="1">
        <v>-9.9845400000000009</v>
      </c>
      <c r="G26" s="1">
        <v>667.28099999999995</v>
      </c>
      <c r="H26" s="1">
        <v>2129.4</v>
      </c>
      <c r="I26" s="1">
        <v>6205.04</v>
      </c>
      <c r="J26" s="1">
        <v>99.606899999999996</v>
      </c>
      <c r="L26">
        <f t="shared" si="0"/>
        <v>480.86227044000003</v>
      </c>
      <c r="M26">
        <f t="shared" si="1"/>
        <v>231229.52313271174</v>
      </c>
      <c r="N26">
        <f t="shared" si="2"/>
        <v>0.29080085002095496</v>
      </c>
      <c r="O26">
        <f t="shared" si="3"/>
        <v>6947.7848286156541</v>
      </c>
      <c r="P26" s="3">
        <f t="shared" si="4"/>
        <v>0.1197002482845646</v>
      </c>
    </row>
    <row r="27" spans="1:16" x14ac:dyDescent="0.25">
      <c r="A27">
        <v>23891.9</v>
      </c>
      <c r="B27" s="2">
        <v>0</v>
      </c>
      <c r="C27">
        <v>4.8276000000000003</v>
      </c>
      <c r="D27">
        <v>0.6</v>
      </c>
      <c r="E27">
        <v>150</v>
      </c>
      <c r="F27" s="1">
        <v>25.010999999999999</v>
      </c>
      <c r="G27" s="1">
        <v>-88.949700000000007</v>
      </c>
      <c r="H27" s="1">
        <v>258.02499999999998</v>
      </c>
      <c r="I27" s="1">
        <v>2237.0500000000002</v>
      </c>
      <c r="J27" s="1">
        <v>64.376900000000006</v>
      </c>
      <c r="L27">
        <f t="shared" si="0"/>
        <v>310.78592244000004</v>
      </c>
      <c r="M27">
        <f t="shared" si="1"/>
        <v>96588.88958688172</v>
      </c>
      <c r="N27">
        <f t="shared" si="2"/>
        <v>0.10069654398154752</v>
      </c>
      <c r="O27">
        <f t="shared" si="3"/>
        <v>2405.8317591527352</v>
      </c>
      <c r="P27" s="3">
        <f t="shared" si="4"/>
        <v>7.5448362420480031E-2</v>
      </c>
    </row>
    <row r="28" spans="1:16" x14ac:dyDescent="0.25">
      <c r="A28">
        <v>23891.9</v>
      </c>
      <c r="B28" s="2">
        <v>0</v>
      </c>
      <c r="C28">
        <v>4.8276000000000003</v>
      </c>
      <c r="D28">
        <v>0.6</v>
      </c>
      <c r="E28">
        <v>150</v>
      </c>
      <c r="F28" s="1">
        <v>15.0116</v>
      </c>
      <c r="G28" s="1">
        <v>-8.0975699999999993</v>
      </c>
      <c r="H28" s="1">
        <v>210.78800000000001</v>
      </c>
      <c r="I28" s="1">
        <v>2305.21</v>
      </c>
      <c r="J28" s="1">
        <v>55.089399999999998</v>
      </c>
      <c r="L28">
        <f t="shared" si="0"/>
        <v>265.94958744000002</v>
      </c>
      <c r="M28">
        <f t="shared" si="1"/>
        <v>70730.18305950622</v>
      </c>
      <c r="N28">
        <f t="shared" si="2"/>
        <v>0.10717143443963209</v>
      </c>
      <c r="O28">
        <f t="shared" si="3"/>
        <v>2560.529194488246</v>
      </c>
      <c r="P28" s="3">
        <f t="shared" si="4"/>
        <v>0.11075745571477036</v>
      </c>
    </row>
    <row r="29" spans="1:16" x14ac:dyDescent="0.25">
      <c r="A29">
        <v>23891.9</v>
      </c>
      <c r="B29" s="2">
        <v>0</v>
      </c>
      <c r="C29">
        <v>4.8276000000000003</v>
      </c>
      <c r="D29">
        <v>0.6</v>
      </c>
      <c r="E29">
        <v>150</v>
      </c>
      <c r="F29" s="1">
        <v>5.0134999999999996</v>
      </c>
      <c r="G29" s="1">
        <v>82.401300000000006</v>
      </c>
      <c r="H29" s="1">
        <v>272.58300000000003</v>
      </c>
      <c r="I29" s="1">
        <v>2366.5500000000002</v>
      </c>
      <c r="J29" s="1">
        <v>62.274000000000001</v>
      </c>
      <c r="L29">
        <f t="shared" si="0"/>
        <v>300.63396240000003</v>
      </c>
      <c r="M29">
        <f t="shared" si="1"/>
        <v>90381.779348324635</v>
      </c>
      <c r="N29">
        <f t="shared" si="2"/>
        <v>0.10204314203056124</v>
      </c>
      <c r="O29">
        <f t="shared" si="3"/>
        <v>2438.0045450799662</v>
      </c>
      <c r="P29" s="3">
        <f t="shared" si="4"/>
        <v>3.0193549715816781E-2</v>
      </c>
    </row>
    <row r="30" spans="1:16" x14ac:dyDescent="0.25">
      <c r="A30">
        <v>23891.9</v>
      </c>
      <c r="B30" s="2">
        <v>0</v>
      </c>
      <c r="C30">
        <v>4.8276000000000003</v>
      </c>
      <c r="D30">
        <v>0.6</v>
      </c>
      <c r="E30">
        <v>150</v>
      </c>
      <c r="F30" s="1">
        <v>-4.98428</v>
      </c>
      <c r="G30" s="1">
        <v>144.404</v>
      </c>
      <c r="H30" s="1">
        <v>428.51299999999998</v>
      </c>
      <c r="I30" s="1">
        <v>2101.75</v>
      </c>
      <c r="J30" s="1">
        <v>84.358500000000006</v>
      </c>
      <c r="L30">
        <f t="shared" si="0"/>
        <v>407.24909460000003</v>
      </c>
      <c r="M30">
        <f t="shared" si="1"/>
        <v>165852.82505251977</v>
      </c>
      <c r="N30">
        <f t="shared" si="2"/>
        <v>9.0376480616811167E-2</v>
      </c>
      <c r="O30">
        <f t="shared" si="3"/>
        <v>2159.2658372487908</v>
      </c>
      <c r="P30" s="3">
        <f t="shared" si="4"/>
        <v>2.7365689187006437E-2</v>
      </c>
    </row>
    <row r="31" spans="1:16" x14ac:dyDescent="0.25">
      <c r="A31">
        <v>23891.9</v>
      </c>
      <c r="B31" s="2">
        <v>0</v>
      </c>
      <c r="C31">
        <v>4.8276000000000003</v>
      </c>
      <c r="D31">
        <v>0.6</v>
      </c>
      <c r="E31">
        <v>150</v>
      </c>
      <c r="F31" s="1">
        <v>-9.9833300000000005</v>
      </c>
      <c r="G31" s="1">
        <v>168.94200000000001</v>
      </c>
      <c r="H31" s="1">
        <v>532.54100000000005</v>
      </c>
      <c r="I31" s="1">
        <v>1993.31</v>
      </c>
      <c r="J31" s="1">
        <v>97.087500000000006</v>
      </c>
      <c r="L31">
        <f t="shared" si="0"/>
        <v>468.69961500000005</v>
      </c>
      <c r="M31">
        <f t="shared" si="1"/>
        <v>219680.32910114827</v>
      </c>
      <c r="N31">
        <f t="shared" si="2"/>
        <v>8.5436168952144342E-2</v>
      </c>
      <c r="O31">
        <f t="shared" si="3"/>
        <v>2041.2324049877375</v>
      </c>
      <c r="P31" s="3">
        <f t="shared" si="4"/>
        <v>2.4041621718517314E-2</v>
      </c>
    </row>
    <row r="32" spans="1:16" x14ac:dyDescent="0.25">
      <c r="A32">
        <v>23891.9</v>
      </c>
      <c r="B32" s="2">
        <v>0</v>
      </c>
      <c r="C32">
        <v>4.8276000000000003</v>
      </c>
      <c r="D32">
        <v>0.4</v>
      </c>
      <c r="E32">
        <v>150</v>
      </c>
      <c r="F32" s="1">
        <v>25.0105</v>
      </c>
      <c r="G32" s="1">
        <v>-24.9573</v>
      </c>
      <c r="H32" s="1">
        <v>70.624099999999999</v>
      </c>
      <c r="I32" s="1">
        <v>826.846</v>
      </c>
      <c r="J32" s="1">
        <v>62.741300000000003</v>
      </c>
      <c r="L32">
        <f t="shared" si="0"/>
        <v>302.88989988000003</v>
      </c>
      <c r="M32">
        <f t="shared" si="1"/>
        <v>91743.291449316443</v>
      </c>
      <c r="N32">
        <f t="shared" si="2"/>
        <v>3.2450971638110518E-2</v>
      </c>
      <c r="O32">
        <f t="shared" si="3"/>
        <v>775.31536928057278</v>
      </c>
      <c r="P32" s="3">
        <f t="shared" si="4"/>
        <v>-6.2321920550413523E-2</v>
      </c>
    </row>
    <row r="33" spans="1:16" x14ac:dyDescent="0.25">
      <c r="A33">
        <v>23891.9</v>
      </c>
      <c r="B33" s="2">
        <v>0</v>
      </c>
      <c r="C33">
        <v>4.8276000000000003</v>
      </c>
      <c r="D33">
        <v>0.4</v>
      </c>
      <c r="E33">
        <v>150</v>
      </c>
      <c r="F33" s="1">
        <v>15.011100000000001</v>
      </c>
      <c r="G33" s="1">
        <v>-3.3700299999999999</v>
      </c>
      <c r="H33" s="1">
        <v>59.196399999999997</v>
      </c>
      <c r="I33" s="1">
        <v>807.74699999999996</v>
      </c>
      <c r="J33" s="1">
        <v>54.671900000000001</v>
      </c>
      <c r="L33">
        <f t="shared" si="0"/>
        <v>263.93406444000004</v>
      </c>
      <c r="M33">
        <f t="shared" si="1"/>
        <v>69662.190371818098</v>
      </c>
      <c r="N33">
        <f t="shared" si="2"/>
        <v>3.5245271655506609E-2</v>
      </c>
      <c r="O33">
        <f t="shared" si="3"/>
        <v>842.07650586619843</v>
      </c>
      <c r="P33" s="3">
        <f t="shared" si="4"/>
        <v>4.2500319860300895E-2</v>
      </c>
    </row>
    <row r="34" spans="1:16" x14ac:dyDescent="0.25">
      <c r="A34">
        <v>23891.9</v>
      </c>
      <c r="B34" s="2">
        <v>0</v>
      </c>
      <c r="C34">
        <v>4.8276000000000003</v>
      </c>
      <c r="D34">
        <v>0.4</v>
      </c>
      <c r="E34">
        <v>150</v>
      </c>
      <c r="F34" s="1">
        <v>5.0148099999999998</v>
      </c>
      <c r="G34" s="1">
        <v>22.961300000000001</v>
      </c>
      <c r="H34" s="1">
        <v>73.963499999999996</v>
      </c>
      <c r="I34" s="1">
        <v>949.44299999999998</v>
      </c>
      <c r="J34" s="1">
        <v>60.281300000000002</v>
      </c>
      <c r="L34">
        <f t="shared" si="0"/>
        <v>291.01400388000002</v>
      </c>
      <c r="M34">
        <f t="shared" si="1"/>
        <v>84690.15045426866</v>
      </c>
      <c r="N34">
        <f t="shared" si="2"/>
        <v>3.3239166785419737E-2</v>
      </c>
      <c r="O34">
        <f t="shared" si="3"/>
        <v>794.14684892056982</v>
      </c>
      <c r="P34" s="3">
        <f t="shared" si="4"/>
        <v>-0.16356553377025285</v>
      </c>
    </row>
    <row r="35" spans="1:16" x14ac:dyDescent="0.25">
      <c r="A35">
        <v>23891.9</v>
      </c>
      <c r="B35" s="2">
        <v>0</v>
      </c>
      <c r="C35">
        <v>4.8276000000000003</v>
      </c>
      <c r="D35">
        <v>0.4</v>
      </c>
      <c r="E35">
        <v>150</v>
      </c>
      <c r="F35" s="1">
        <v>-4.9817999999999998</v>
      </c>
      <c r="G35" s="1">
        <v>38.017200000000003</v>
      </c>
      <c r="H35" s="1">
        <v>111.196</v>
      </c>
      <c r="I35" s="1">
        <v>776.16600000000005</v>
      </c>
      <c r="J35" s="1">
        <v>81.655699999999996</v>
      </c>
      <c r="L35">
        <f t="shared" si="0"/>
        <v>394.20105732000002</v>
      </c>
      <c r="M35">
        <f t="shared" si="1"/>
        <v>155395.47359220593</v>
      </c>
      <c r="N35">
        <f t="shared" si="2"/>
        <v>2.7705659385582386E-2</v>
      </c>
      <c r="O35">
        <f t="shared" si="3"/>
        <v>661.94084347439582</v>
      </c>
      <c r="P35" s="3">
        <f t="shared" si="4"/>
        <v>-0.14716588529464603</v>
      </c>
    </row>
    <row r="36" spans="1:16" x14ac:dyDescent="0.25">
      <c r="A36">
        <v>23891.9</v>
      </c>
      <c r="B36" s="2">
        <v>0</v>
      </c>
      <c r="C36">
        <v>4.8276000000000003</v>
      </c>
      <c r="D36">
        <v>0.4</v>
      </c>
      <c r="E36">
        <v>150</v>
      </c>
      <c r="F36" s="1">
        <v>-9.9804999999999993</v>
      </c>
      <c r="G36" s="1">
        <v>42.942100000000003</v>
      </c>
      <c r="H36" s="1">
        <v>134.83199999999999</v>
      </c>
      <c r="I36" s="1">
        <v>709.83699999999999</v>
      </c>
      <c r="J36" s="1">
        <v>94.052499999999995</v>
      </c>
      <c r="L36">
        <f t="shared" si="0"/>
        <v>454.04784899999999</v>
      </c>
      <c r="M36">
        <f t="shared" si="1"/>
        <v>206160.44918152678</v>
      </c>
      <c r="N36">
        <f t="shared" si="2"/>
        <v>2.5452965829442332E-2</v>
      </c>
      <c r="O36">
        <f t="shared" si="3"/>
        <v>608.11971430045332</v>
      </c>
      <c r="P36" s="3">
        <f t="shared" si="4"/>
        <v>-0.14329668036400844</v>
      </c>
    </row>
    <row r="37" spans="1:16" x14ac:dyDescent="0.25">
      <c r="A37">
        <v>23891.9</v>
      </c>
      <c r="B37" s="2">
        <v>0</v>
      </c>
      <c r="C37">
        <v>4.8276000000000003</v>
      </c>
      <c r="D37">
        <v>0.2</v>
      </c>
      <c r="E37">
        <v>150</v>
      </c>
      <c r="F37" s="1">
        <v>25.010200000000001</v>
      </c>
      <c r="G37" s="1">
        <v>-6.87425</v>
      </c>
      <c r="H37" s="1">
        <v>19.9621</v>
      </c>
      <c r="I37" s="1">
        <v>391.31</v>
      </c>
      <c r="J37" s="1">
        <v>60.828600000000002</v>
      </c>
      <c r="L37">
        <f t="shared" si="0"/>
        <v>293.65614936000003</v>
      </c>
      <c r="M37">
        <f t="shared" si="1"/>
        <v>86234.934056942642</v>
      </c>
      <c r="N37">
        <f t="shared" si="2"/>
        <v>1.0610276601448502E-2</v>
      </c>
      <c r="O37">
        <f t="shared" si="3"/>
        <v>253.49966753414748</v>
      </c>
      <c r="P37" s="3">
        <f t="shared" si="4"/>
        <v>-0.35217687374678008</v>
      </c>
    </row>
    <row r="38" spans="1:16" x14ac:dyDescent="0.25">
      <c r="A38">
        <v>23891.9</v>
      </c>
      <c r="B38" s="2">
        <v>0</v>
      </c>
      <c r="C38">
        <v>4.8276000000000003</v>
      </c>
      <c r="D38">
        <v>0.2</v>
      </c>
      <c r="E38">
        <v>150</v>
      </c>
      <c r="F38" s="1">
        <v>15.011100000000001</v>
      </c>
      <c r="G38" s="1">
        <v>-1.2919099999999999</v>
      </c>
      <c r="H38" s="1">
        <v>17.22</v>
      </c>
      <c r="I38" s="1">
        <v>311.435</v>
      </c>
      <c r="J38" s="1">
        <v>54.124499999999998</v>
      </c>
      <c r="L38">
        <f t="shared" si="0"/>
        <v>261.29143620000002</v>
      </c>
      <c r="M38">
        <f t="shared" si="1"/>
        <v>68274.214631458686</v>
      </c>
      <c r="N38">
        <f t="shared" si="2"/>
        <v>1.1649232542703201E-2</v>
      </c>
      <c r="O38">
        <f t="shared" si="3"/>
        <v>278.32229898701064</v>
      </c>
      <c r="P38" s="3">
        <f t="shared" si="4"/>
        <v>-0.1063229919982962</v>
      </c>
    </row>
    <row r="39" spans="1:16" x14ac:dyDescent="0.25">
      <c r="A39">
        <v>23891.9</v>
      </c>
      <c r="B39" s="2">
        <v>0</v>
      </c>
      <c r="C39">
        <v>4.8276000000000003</v>
      </c>
      <c r="D39">
        <v>0.2</v>
      </c>
      <c r="E39">
        <v>150</v>
      </c>
      <c r="F39" s="1">
        <v>5.0175400000000003</v>
      </c>
      <c r="G39" s="1">
        <v>6.0493199999999998</v>
      </c>
      <c r="H39" s="1">
        <v>20.6082</v>
      </c>
      <c r="I39" s="1">
        <v>604.93399999999997</v>
      </c>
      <c r="J39" s="1">
        <v>57.9574</v>
      </c>
      <c r="L39">
        <f t="shared" si="0"/>
        <v>279.79514424000001</v>
      </c>
      <c r="M39">
        <f t="shared" si="1"/>
        <v>78286.322740282412</v>
      </c>
      <c r="N39">
        <f t="shared" si="2"/>
        <v>1.102873349877621E-2</v>
      </c>
      <c r="O39">
        <f t="shared" si="3"/>
        <v>263.49739787941138</v>
      </c>
      <c r="P39" s="3">
        <f t="shared" si="4"/>
        <v>-0.56441959308054868</v>
      </c>
    </row>
    <row r="40" spans="1:16" x14ac:dyDescent="0.25">
      <c r="A40">
        <v>23891.9</v>
      </c>
      <c r="B40" s="2">
        <v>0</v>
      </c>
      <c r="C40">
        <v>4.8276000000000003</v>
      </c>
      <c r="D40">
        <v>0.2</v>
      </c>
      <c r="E40">
        <v>150</v>
      </c>
      <c r="F40" s="1">
        <v>-4.9766599999999999</v>
      </c>
      <c r="G40" s="1">
        <v>10.0566</v>
      </c>
      <c r="H40" s="1">
        <v>29.614599999999999</v>
      </c>
      <c r="I40" s="1">
        <v>395.76799999999997</v>
      </c>
      <c r="J40" s="1">
        <v>78.449799999999996</v>
      </c>
      <c r="L40">
        <f t="shared" si="0"/>
        <v>378.72425448000001</v>
      </c>
      <c r="M40">
        <f t="shared" si="1"/>
        <v>143433.0609314318</v>
      </c>
      <c r="N40">
        <f t="shared" si="2"/>
        <v>8.6564593382971056E-3</v>
      </c>
      <c r="O40">
        <f t="shared" si="3"/>
        <v>206.81926086466063</v>
      </c>
      <c r="P40" s="3">
        <f t="shared" si="4"/>
        <v>-0.47742298299847219</v>
      </c>
    </row>
    <row r="41" spans="1:16" x14ac:dyDescent="0.25">
      <c r="A41">
        <v>23891.9</v>
      </c>
      <c r="B41" s="2">
        <v>0</v>
      </c>
      <c r="C41">
        <v>4.8276000000000003</v>
      </c>
      <c r="D41">
        <v>0.2</v>
      </c>
      <c r="E41">
        <v>150</v>
      </c>
      <c r="F41" s="1">
        <v>-9.9751399999999997</v>
      </c>
      <c r="G41" s="1">
        <v>10.945399999999999</v>
      </c>
      <c r="H41" s="1">
        <v>35.0244</v>
      </c>
      <c r="I41" s="1">
        <v>334.14600000000002</v>
      </c>
      <c r="J41" s="1">
        <v>90.456900000000005</v>
      </c>
      <c r="L41">
        <f t="shared" si="0"/>
        <v>436.68973044000006</v>
      </c>
      <c r="M41">
        <f t="shared" si="1"/>
        <v>190698.92067175993</v>
      </c>
      <c r="N41">
        <f t="shared" si="2"/>
        <v>7.7243279812581117E-3</v>
      </c>
      <c r="O41">
        <f t="shared" si="3"/>
        <v>184.5488716954207</v>
      </c>
      <c r="P41" s="3">
        <f t="shared" si="4"/>
        <v>-0.44769989257563847</v>
      </c>
    </row>
    <row r="42" spans="1:16" x14ac:dyDescent="0.25">
      <c r="A42">
        <v>11945.95</v>
      </c>
      <c r="B42" s="2">
        <v>0</v>
      </c>
      <c r="C42">
        <v>4.8276000000000003</v>
      </c>
      <c r="D42">
        <v>0.8</v>
      </c>
      <c r="E42">
        <v>150</v>
      </c>
      <c r="F42" s="1">
        <v>25.011800000000001</v>
      </c>
      <c r="G42" s="1">
        <v>-156.983</v>
      </c>
      <c r="H42" s="1">
        <v>483.48700000000002</v>
      </c>
      <c r="I42" s="1">
        <v>3305.85</v>
      </c>
      <c r="J42" s="1">
        <v>65.7804</v>
      </c>
      <c r="L42">
        <f t="shared" si="0"/>
        <v>317.56145904000005</v>
      </c>
      <c r="M42">
        <f t="shared" si="1"/>
        <v>100846.28026761362</v>
      </c>
      <c r="N42">
        <f t="shared" si="2"/>
        <v>0.31596138700325777</v>
      </c>
      <c r="O42">
        <f t="shared" si="3"/>
        <v>3774.4589310715673</v>
      </c>
      <c r="P42" s="3">
        <f t="shared" si="4"/>
        <v>0.14175141977753603</v>
      </c>
    </row>
    <row r="43" spans="1:16" x14ac:dyDescent="0.25">
      <c r="A43">
        <v>11945.95</v>
      </c>
      <c r="B43" s="2">
        <v>0</v>
      </c>
      <c r="C43">
        <v>4.8276000000000003</v>
      </c>
      <c r="D43">
        <v>0.8</v>
      </c>
      <c r="E43">
        <v>150</v>
      </c>
      <c r="F43" s="1">
        <v>15.012499999999999</v>
      </c>
      <c r="G43" s="1">
        <v>-8.8173200000000005</v>
      </c>
      <c r="H43" s="1">
        <v>389.45800000000003</v>
      </c>
      <c r="I43" s="1">
        <v>3399.16</v>
      </c>
      <c r="J43" s="1">
        <v>55.443399999999997</v>
      </c>
      <c r="L43">
        <f t="shared" si="0"/>
        <v>267.65855784000001</v>
      </c>
      <c r="M43">
        <f t="shared" si="1"/>
        <v>71642.103584988639</v>
      </c>
      <c r="N43">
        <f t="shared" si="2"/>
        <v>0.32695137419761899</v>
      </c>
      <c r="O43">
        <f t="shared" si="3"/>
        <v>3905.7447685960469</v>
      </c>
      <c r="P43" s="3">
        <f t="shared" si="4"/>
        <v>0.14903233992987897</v>
      </c>
    </row>
    <row r="44" spans="1:16" x14ac:dyDescent="0.25">
      <c r="A44">
        <v>11945.95</v>
      </c>
      <c r="B44" s="2">
        <v>0</v>
      </c>
      <c r="C44">
        <v>4.8276000000000003</v>
      </c>
      <c r="D44">
        <v>0.8</v>
      </c>
      <c r="E44">
        <v>150</v>
      </c>
      <c r="F44" s="1">
        <v>5.0134800000000004</v>
      </c>
      <c r="G44" s="1">
        <v>146.476</v>
      </c>
      <c r="H44" s="1">
        <v>513.59299999999996</v>
      </c>
      <c r="I44" s="1">
        <v>3373.23</v>
      </c>
      <c r="J44" s="1">
        <v>63.924100000000003</v>
      </c>
      <c r="L44">
        <f t="shared" si="0"/>
        <v>308.59998516000002</v>
      </c>
      <c r="M44">
        <f t="shared" si="1"/>
        <v>95234.950840752237</v>
      </c>
      <c r="N44">
        <f t="shared" si="2"/>
        <v>0.31777546566561443</v>
      </c>
      <c r="O44">
        <f t="shared" si="3"/>
        <v>3796.1298240681472</v>
      </c>
      <c r="P44" s="3">
        <f t="shared" si="4"/>
        <v>0.12536940086153248</v>
      </c>
    </row>
    <row r="45" spans="1:16" x14ac:dyDescent="0.25">
      <c r="A45">
        <v>11945.95</v>
      </c>
      <c r="B45" s="2">
        <v>0</v>
      </c>
      <c r="C45">
        <v>4.8276000000000003</v>
      </c>
      <c r="D45">
        <v>0.8</v>
      </c>
      <c r="E45">
        <v>150</v>
      </c>
      <c r="F45" s="1">
        <v>-4.9852100000000004</v>
      </c>
      <c r="G45" s="1">
        <v>275.46100000000001</v>
      </c>
      <c r="H45" s="1">
        <v>837.44600000000003</v>
      </c>
      <c r="I45" s="1">
        <v>3183.4</v>
      </c>
      <c r="J45" s="1">
        <v>86.607600000000005</v>
      </c>
      <c r="L45">
        <f t="shared" si="0"/>
        <v>418.10684976000005</v>
      </c>
      <c r="M45">
        <f t="shared" si="1"/>
        <v>174814.33781623124</v>
      </c>
      <c r="N45">
        <f t="shared" si="2"/>
        <v>0.29904895906724444</v>
      </c>
      <c r="O45">
        <f t="shared" si="3"/>
        <v>3572.4239125693489</v>
      </c>
      <c r="P45" s="3">
        <f t="shared" si="4"/>
        <v>0.1222039054373778</v>
      </c>
    </row>
    <row r="46" spans="1:16" x14ac:dyDescent="0.25">
      <c r="A46">
        <v>11945.95</v>
      </c>
      <c r="B46" s="2">
        <v>0</v>
      </c>
      <c r="C46">
        <v>4.8276000000000003</v>
      </c>
      <c r="D46">
        <v>0.8</v>
      </c>
      <c r="E46">
        <v>150</v>
      </c>
      <c r="F46" s="1">
        <v>-9.9845400000000009</v>
      </c>
      <c r="G46" s="1">
        <v>333.64100000000002</v>
      </c>
      <c r="H46" s="1">
        <v>1064.7</v>
      </c>
      <c r="I46" s="1">
        <v>3102.52</v>
      </c>
      <c r="J46" s="1">
        <v>99.606899999999996</v>
      </c>
      <c r="L46">
        <f t="shared" si="0"/>
        <v>480.86227044000003</v>
      </c>
      <c r="M46">
        <f t="shared" si="1"/>
        <v>231229.52313271174</v>
      </c>
      <c r="N46">
        <f t="shared" si="2"/>
        <v>0.29080085002095496</v>
      </c>
      <c r="O46">
        <f t="shared" si="3"/>
        <v>3473.892414307827</v>
      </c>
      <c r="P46" s="3">
        <f t="shared" si="4"/>
        <v>0.1197002482845646</v>
      </c>
    </row>
    <row r="47" spans="1:16" x14ac:dyDescent="0.25">
      <c r="A47">
        <v>11945.95</v>
      </c>
      <c r="B47" s="2">
        <v>0</v>
      </c>
      <c r="C47">
        <v>4.8276000000000003</v>
      </c>
      <c r="D47">
        <v>0.6</v>
      </c>
      <c r="E47">
        <v>150</v>
      </c>
      <c r="F47" s="1">
        <v>25.010999999999999</v>
      </c>
      <c r="G47" s="1">
        <v>-44.474800000000002</v>
      </c>
      <c r="H47" s="1">
        <v>129.012</v>
      </c>
      <c r="I47" s="1">
        <v>1118.53</v>
      </c>
      <c r="J47" s="1">
        <v>64.376900000000006</v>
      </c>
      <c r="L47">
        <f t="shared" si="0"/>
        <v>310.78592244000004</v>
      </c>
      <c r="M47">
        <f t="shared" si="1"/>
        <v>96588.88958688172</v>
      </c>
      <c r="N47">
        <f t="shared" si="2"/>
        <v>0.10069654398154752</v>
      </c>
      <c r="O47">
        <f t="shared" si="3"/>
        <v>1202.9158795763676</v>
      </c>
      <c r="P47" s="3">
        <f t="shared" si="4"/>
        <v>7.5443555001982743E-2</v>
      </c>
    </row>
    <row r="48" spans="1:16" x14ac:dyDescent="0.25">
      <c r="A48">
        <v>11945.95</v>
      </c>
      <c r="B48" s="2">
        <v>0</v>
      </c>
      <c r="C48">
        <v>4.8276000000000003</v>
      </c>
      <c r="D48">
        <v>0.6</v>
      </c>
      <c r="E48">
        <v>150</v>
      </c>
      <c r="F48" s="1">
        <v>15.0116</v>
      </c>
      <c r="G48" s="1">
        <v>-4.0487799999999998</v>
      </c>
      <c r="H48" s="1">
        <v>105.39400000000001</v>
      </c>
      <c r="I48" s="1">
        <v>1152.6099999999999</v>
      </c>
      <c r="J48" s="1">
        <v>55.089399999999998</v>
      </c>
      <c r="L48">
        <f t="shared" si="0"/>
        <v>265.94958744000002</v>
      </c>
      <c r="M48">
        <f t="shared" si="1"/>
        <v>70730.18305950622</v>
      </c>
      <c r="N48">
        <f t="shared" si="2"/>
        <v>0.10717143443963209</v>
      </c>
      <c r="O48">
        <f t="shared" si="3"/>
        <v>1280.264597244123</v>
      </c>
      <c r="P48" s="3">
        <f t="shared" si="4"/>
        <v>0.11075263727030227</v>
      </c>
    </row>
    <row r="49" spans="1:16" x14ac:dyDescent="0.25">
      <c r="A49">
        <v>11945.95</v>
      </c>
      <c r="B49" s="2">
        <v>0</v>
      </c>
      <c r="C49">
        <v>4.8276000000000003</v>
      </c>
      <c r="D49">
        <v>0.6</v>
      </c>
      <c r="E49">
        <v>150</v>
      </c>
      <c r="F49" s="1">
        <v>5.0134999999999996</v>
      </c>
      <c r="G49" s="1">
        <v>41.200699999999998</v>
      </c>
      <c r="H49" s="1">
        <v>136.291</v>
      </c>
      <c r="I49" s="1">
        <v>1183.27</v>
      </c>
      <c r="J49" s="1">
        <v>62.274000000000001</v>
      </c>
      <c r="L49">
        <f t="shared" si="0"/>
        <v>300.63396240000003</v>
      </c>
      <c r="M49">
        <f t="shared" si="1"/>
        <v>90381.779348324635</v>
      </c>
      <c r="N49">
        <f t="shared" si="2"/>
        <v>0.10204314203056124</v>
      </c>
      <c r="O49">
        <f t="shared" si="3"/>
        <v>1219.0022725399831</v>
      </c>
      <c r="P49" s="3">
        <f t="shared" si="4"/>
        <v>3.0197902879294691E-2</v>
      </c>
    </row>
    <row r="50" spans="1:16" x14ac:dyDescent="0.25">
      <c r="A50">
        <v>11945.95</v>
      </c>
      <c r="B50" s="2">
        <v>0</v>
      </c>
      <c r="C50">
        <v>4.8276000000000003</v>
      </c>
      <c r="D50">
        <v>0.6</v>
      </c>
      <c r="E50">
        <v>150</v>
      </c>
      <c r="F50" s="1">
        <v>-4.98428</v>
      </c>
      <c r="G50" s="1">
        <v>72.202100000000002</v>
      </c>
      <c r="H50" s="1">
        <v>214.256</v>
      </c>
      <c r="I50" s="1">
        <v>1050.8800000000001</v>
      </c>
      <c r="J50" s="1">
        <v>84.358500000000006</v>
      </c>
      <c r="L50">
        <f t="shared" si="0"/>
        <v>407.24909460000003</v>
      </c>
      <c r="M50">
        <f t="shared" si="1"/>
        <v>165852.82505251977</v>
      </c>
      <c r="N50">
        <f t="shared" si="2"/>
        <v>9.0376480616811167E-2</v>
      </c>
      <c r="O50">
        <f t="shared" si="3"/>
        <v>1079.6329186243954</v>
      </c>
      <c r="P50" s="3">
        <f t="shared" si="4"/>
        <v>2.7360801066149687E-2</v>
      </c>
    </row>
    <row r="51" spans="1:16" x14ac:dyDescent="0.25">
      <c r="A51">
        <v>11945.95</v>
      </c>
      <c r="B51" s="2">
        <v>0</v>
      </c>
      <c r="C51">
        <v>4.8276000000000003</v>
      </c>
      <c r="D51">
        <v>0.6</v>
      </c>
      <c r="E51">
        <v>150</v>
      </c>
      <c r="F51" s="1">
        <v>-9.9833300000000005</v>
      </c>
      <c r="G51" s="1">
        <v>84.471000000000004</v>
      </c>
      <c r="H51" s="1">
        <v>266.27</v>
      </c>
      <c r="I51" s="1">
        <v>996.65599999999995</v>
      </c>
      <c r="J51" s="1">
        <v>97.087500000000006</v>
      </c>
      <c r="L51">
        <f t="shared" si="0"/>
        <v>468.69961500000005</v>
      </c>
      <c r="M51">
        <f t="shared" si="1"/>
        <v>219680.32910114827</v>
      </c>
      <c r="N51">
        <f t="shared" si="2"/>
        <v>8.5436168952144342E-2</v>
      </c>
      <c r="O51">
        <f t="shared" si="3"/>
        <v>1020.6162024938687</v>
      </c>
      <c r="P51" s="3">
        <f t="shared" si="4"/>
        <v>2.4040594241010682E-2</v>
      </c>
    </row>
    <row r="52" spans="1:16" x14ac:dyDescent="0.25">
      <c r="A52">
        <v>11945.95</v>
      </c>
      <c r="B52" s="2">
        <v>0</v>
      </c>
      <c r="C52">
        <v>4.8276000000000003</v>
      </c>
      <c r="D52">
        <v>0.4</v>
      </c>
      <c r="E52">
        <v>150</v>
      </c>
      <c r="F52" s="1">
        <v>25.0105</v>
      </c>
      <c r="G52" s="1">
        <v>-12.4787</v>
      </c>
      <c r="H52" s="1">
        <v>35.311999999999998</v>
      </c>
      <c r="I52" s="1">
        <v>413.423</v>
      </c>
      <c r="J52" s="1">
        <v>62.741300000000003</v>
      </c>
      <c r="L52">
        <f t="shared" si="0"/>
        <v>302.88989988000003</v>
      </c>
      <c r="M52">
        <f t="shared" si="1"/>
        <v>91743.291449316443</v>
      </c>
      <c r="N52">
        <f t="shared" si="2"/>
        <v>3.2450971638110518E-2</v>
      </c>
      <c r="O52">
        <f t="shared" si="3"/>
        <v>387.65768464028639</v>
      </c>
      <c r="P52" s="3">
        <f t="shared" si="4"/>
        <v>-6.2321920550413523E-2</v>
      </c>
    </row>
    <row r="53" spans="1:16" x14ac:dyDescent="0.25">
      <c r="A53">
        <v>11945.95</v>
      </c>
      <c r="B53" s="2">
        <v>0</v>
      </c>
      <c r="C53">
        <v>4.8276000000000003</v>
      </c>
      <c r="D53">
        <v>0.4</v>
      </c>
      <c r="E53">
        <v>150</v>
      </c>
      <c r="F53" s="1">
        <v>15.011100000000001</v>
      </c>
      <c r="G53" s="1">
        <v>-1.68502</v>
      </c>
      <c r="H53" s="1">
        <v>29.598199999999999</v>
      </c>
      <c r="I53" s="1">
        <v>403.87400000000002</v>
      </c>
      <c r="J53" s="1">
        <v>54.671900000000001</v>
      </c>
      <c r="L53">
        <f t="shared" si="0"/>
        <v>263.93406444000004</v>
      </c>
      <c r="M53">
        <f t="shared" si="1"/>
        <v>69662.190371818098</v>
      </c>
      <c r="N53">
        <f t="shared" si="2"/>
        <v>3.5245271655506609E-2</v>
      </c>
      <c r="O53">
        <f t="shared" si="3"/>
        <v>421.03825293309922</v>
      </c>
      <c r="P53" s="3">
        <f t="shared" si="4"/>
        <v>4.2499029234610797E-2</v>
      </c>
    </row>
    <row r="54" spans="1:16" x14ac:dyDescent="0.25">
      <c r="A54">
        <v>11945.95</v>
      </c>
      <c r="B54" s="2">
        <v>0</v>
      </c>
      <c r="C54">
        <v>4.8276000000000003</v>
      </c>
      <c r="D54">
        <v>0.4</v>
      </c>
      <c r="E54">
        <v>150</v>
      </c>
      <c r="F54" s="1">
        <v>5.0148099999999998</v>
      </c>
      <c r="G54" s="1">
        <v>11.480700000000001</v>
      </c>
      <c r="H54" s="1">
        <v>36.981699999999996</v>
      </c>
      <c r="I54" s="1">
        <v>474.72199999999998</v>
      </c>
      <c r="J54" s="1">
        <v>60.281300000000002</v>
      </c>
      <c r="L54">
        <f t="shared" si="0"/>
        <v>291.01400388000002</v>
      </c>
      <c r="M54">
        <f t="shared" si="1"/>
        <v>84690.15045426866</v>
      </c>
      <c r="N54">
        <f t="shared" si="2"/>
        <v>3.3239166785419737E-2</v>
      </c>
      <c r="O54">
        <f t="shared" si="3"/>
        <v>397.07342446028491</v>
      </c>
      <c r="P54" s="3">
        <f t="shared" si="4"/>
        <v>-0.16356641474318667</v>
      </c>
    </row>
    <row r="55" spans="1:16" x14ac:dyDescent="0.25">
      <c r="A55">
        <v>11945.95</v>
      </c>
      <c r="B55" s="2">
        <v>0</v>
      </c>
      <c r="C55">
        <v>4.8276000000000003</v>
      </c>
      <c r="D55">
        <v>0.4</v>
      </c>
      <c r="E55">
        <v>150</v>
      </c>
      <c r="F55" s="1">
        <v>-4.9817999999999998</v>
      </c>
      <c r="G55" s="1">
        <v>19.008600000000001</v>
      </c>
      <c r="H55" s="1">
        <v>55.598100000000002</v>
      </c>
      <c r="I55" s="1">
        <v>388.08300000000003</v>
      </c>
      <c r="J55" s="1">
        <v>81.655699999999996</v>
      </c>
      <c r="L55">
        <f t="shared" si="0"/>
        <v>394.20105732000002</v>
      </c>
      <c r="M55">
        <f t="shared" si="1"/>
        <v>155395.47359220593</v>
      </c>
      <c r="N55">
        <f t="shared" si="2"/>
        <v>2.7705659385582386E-2</v>
      </c>
      <c r="O55">
        <f t="shared" si="3"/>
        <v>330.97042173719791</v>
      </c>
      <c r="P55" s="3">
        <f t="shared" si="4"/>
        <v>-0.14716588529464603</v>
      </c>
    </row>
    <row r="56" spans="1:16" x14ac:dyDescent="0.25">
      <c r="A56">
        <v>11945.95</v>
      </c>
      <c r="B56" s="2">
        <v>0</v>
      </c>
      <c r="C56">
        <v>4.8276000000000003</v>
      </c>
      <c r="D56">
        <v>0.4</v>
      </c>
      <c r="E56">
        <v>150</v>
      </c>
      <c r="F56" s="1">
        <v>-9.9804999999999993</v>
      </c>
      <c r="G56" s="1">
        <v>21.4711</v>
      </c>
      <c r="H56" s="1">
        <v>67.415899999999993</v>
      </c>
      <c r="I56" s="1">
        <v>354.91899999999998</v>
      </c>
      <c r="J56" s="1">
        <v>94.052499999999995</v>
      </c>
      <c r="L56">
        <f t="shared" si="0"/>
        <v>454.04784899999999</v>
      </c>
      <c r="M56">
        <f t="shared" si="1"/>
        <v>206160.44918152678</v>
      </c>
      <c r="N56">
        <f t="shared" si="2"/>
        <v>2.5452965829442332E-2</v>
      </c>
      <c r="O56">
        <f t="shared" si="3"/>
        <v>304.05985715022666</v>
      </c>
      <c r="P56" s="3">
        <f t="shared" si="4"/>
        <v>-0.14329788726377946</v>
      </c>
    </row>
    <row r="57" spans="1:16" x14ac:dyDescent="0.25">
      <c r="A57">
        <v>11945.95</v>
      </c>
      <c r="B57" s="2">
        <v>0</v>
      </c>
      <c r="C57">
        <v>4.8276000000000003</v>
      </c>
      <c r="D57">
        <v>0.2</v>
      </c>
      <c r="E57">
        <v>150</v>
      </c>
      <c r="F57" s="1">
        <v>25.010200000000001</v>
      </c>
      <c r="G57" s="1">
        <v>-3.4371200000000002</v>
      </c>
      <c r="H57" s="1">
        <v>9.9810499999999998</v>
      </c>
      <c r="I57" s="1">
        <v>195.655</v>
      </c>
      <c r="J57" s="1">
        <v>60.828600000000002</v>
      </c>
      <c r="L57">
        <f t="shared" si="0"/>
        <v>293.65614936000003</v>
      </c>
      <c r="M57">
        <f t="shared" si="1"/>
        <v>86234.934056942642</v>
      </c>
      <c r="N57">
        <f t="shared" si="2"/>
        <v>1.0610276601448502E-2</v>
      </c>
      <c r="O57">
        <f t="shared" si="3"/>
        <v>126.74983376707374</v>
      </c>
      <c r="P57" s="3">
        <f t="shared" si="4"/>
        <v>-0.35217687374678008</v>
      </c>
    </row>
    <row r="58" spans="1:16" x14ac:dyDescent="0.25">
      <c r="A58">
        <v>11945.95</v>
      </c>
      <c r="B58" s="2">
        <v>0</v>
      </c>
      <c r="C58">
        <v>4.8276000000000003</v>
      </c>
      <c r="D58">
        <v>0.2</v>
      </c>
      <c r="E58">
        <v>150</v>
      </c>
      <c r="F58" s="1">
        <v>15.011100000000001</v>
      </c>
      <c r="G58" s="1">
        <v>-0.645953</v>
      </c>
      <c r="H58" s="1">
        <v>8.6099899999999998</v>
      </c>
      <c r="I58" s="1">
        <v>155.71700000000001</v>
      </c>
      <c r="J58" s="1">
        <v>54.124499999999998</v>
      </c>
      <c r="L58">
        <f t="shared" si="0"/>
        <v>261.29143620000002</v>
      </c>
      <c r="M58">
        <f t="shared" si="1"/>
        <v>68274.214631458686</v>
      </c>
      <c r="N58">
        <f t="shared" si="2"/>
        <v>1.1649232542703201E-2</v>
      </c>
      <c r="O58">
        <f t="shared" si="3"/>
        <v>139.16114949350532</v>
      </c>
      <c r="P58" s="3">
        <f t="shared" si="4"/>
        <v>-0.1063201224432444</v>
      </c>
    </row>
    <row r="59" spans="1:16" x14ac:dyDescent="0.25">
      <c r="A59">
        <v>11945.95</v>
      </c>
      <c r="B59" s="2">
        <v>0</v>
      </c>
      <c r="C59">
        <v>4.8276000000000003</v>
      </c>
      <c r="D59">
        <v>0.2</v>
      </c>
      <c r="E59">
        <v>150</v>
      </c>
      <c r="F59" s="1">
        <v>5.0175400000000003</v>
      </c>
      <c r="G59" s="1">
        <v>3.0246599999999999</v>
      </c>
      <c r="H59" s="1">
        <v>10.3041</v>
      </c>
      <c r="I59" s="1">
        <v>302.46699999999998</v>
      </c>
      <c r="J59" s="1">
        <v>57.9574</v>
      </c>
      <c r="L59">
        <f t="shared" si="0"/>
        <v>279.79514424000001</v>
      </c>
      <c r="M59">
        <f t="shared" si="1"/>
        <v>78286.322740282412</v>
      </c>
      <c r="N59">
        <f t="shared" si="2"/>
        <v>1.102873349877621E-2</v>
      </c>
      <c r="O59">
        <f t="shared" si="3"/>
        <v>131.74869893970569</v>
      </c>
      <c r="P59" s="3">
        <f t="shared" si="4"/>
        <v>-0.56441959308054868</v>
      </c>
    </row>
    <row r="60" spans="1:16" x14ac:dyDescent="0.25">
      <c r="A60">
        <v>11945.95</v>
      </c>
      <c r="B60" s="2">
        <v>0</v>
      </c>
      <c r="C60">
        <v>4.8276000000000003</v>
      </c>
      <c r="D60">
        <v>0.2</v>
      </c>
      <c r="E60">
        <v>150</v>
      </c>
      <c r="F60" s="1">
        <v>-4.9766599999999999</v>
      </c>
      <c r="G60" s="1">
        <v>5.0283199999999999</v>
      </c>
      <c r="H60" s="1">
        <v>14.8073</v>
      </c>
      <c r="I60" s="1">
        <v>197.88399999999999</v>
      </c>
      <c r="J60" s="1">
        <v>78.449799999999996</v>
      </c>
      <c r="L60">
        <f t="shared" si="0"/>
        <v>378.72425448000001</v>
      </c>
      <c r="M60">
        <f t="shared" si="1"/>
        <v>143433.0609314318</v>
      </c>
      <c r="N60">
        <f t="shared" si="2"/>
        <v>8.6564593382971056E-3</v>
      </c>
      <c r="O60">
        <f t="shared" si="3"/>
        <v>103.40963043233032</v>
      </c>
      <c r="P60" s="3">
        <f t="shared" si="4"/>
        <v>-0.47742298299847219</v>
      </c>
    </row>
    <row r="61" spans="1:16" x14ac:dyDescent="0.25">
      <c r="A61">
        <v>11945.95</v>
      </c>
      <c r="B61" s="2">
        <v>0</v>
      </c>
      <c r="C61">
        <v>4.8276000000000003</v>
      </c>
      <c r="D61">
        <v>0.2</v>
      </c>
      <c r="E61">
        <v>150</v>
      </c>
      <c r="F61" s="1">
        <v>-9.9751399999999997</v>
      </c>
      <c r="G61" s="1">
        <v>5.4726800000000004</v>
      </c>
      <c r="H61" s="1">
        <v>17.5122</v>
      </c>
      <c r="I61" s="1">
        <v>167.07300000000001</v>
      </c>
      <c r="J61" s="1">
        <v>90.456900000000005</v>
      </c>
      <c r="L61">
        <f t="shared" si="0"/>
        <v>436.68973044000006</v>
      </c>
      <c r="M61">
        <f t="shared" si="1"/>
        <v>190698.92067175993</v>
      </c>
      <c r="N61">
        <f t="shared" si="2"/>
        <v>7.7243279812581117E-3</v>
      </c>
      <c r="O61">
        <f t="shared" si="3"/>
        <v>92.27443584771035</v>
      </c>
      <c r="P61" s="3">
        <f t="shared" si="4"/>
        <v>-0.44769989257563847</v>
      </c>
    </row>
    <row r="62" spans="1:16" x14ac:dyDescent="0.25">
      <c r="A62">
        <v>35837.85</v>
      </c>
      <c r="B62" s="2">
        <v>0</v>
      </c>
      <c r="C62">
        <v>4.8276000000000003</v>
      </c>
      <c r="D62">
        <v>0.8</v>
      </c>
      <c r="E62">
        <v>150</v>
      </c>
      <c r="F62" s="1">
        <v>25.011800000000001</v>
      </c>
      <c r="G62" s="1">
        <v>-470.94799999999998</v>
      </c>
      <c r="H62" s="1">
        <v>1450.46</v>
      </c>
      <c r="I62" s="1">
        <v>9917.5499999999993</v>
      </c>
      <c r="J62" s="1">
        <v>65.7804</v>
      </c>
      <c r="L62">
        <f t="shared" si="0"/>
        <v>317.56145904000005</v>
      </c>
      <c r="M62">
        <f t="shared" si="1"/>
        <v>100846.28026761362</v>
      </c>
      <c r="N62">
        <f t="shared" si="2"/>
        <v>0.31596138700325777</v>
      </c>
      <c r="O62">
        <f t="shared" si="3"/>
        <v>11323.3767932147</v>
      </c>
      <c r="P62" s="3">
        <f t="shared" si="4"/>
        <v>0.1417514197775358</v>
      </c>
    </row>
    <row r="63" spans="1:16" x14ac:dyDescent="0.25">
      <c r="A63">
        <v>35837.85</v>
      </c>
      <c r="B63" s="2">
        <v>0</v>
      </c>
      <c r="C63">
        <v>4.8276000000000003</v>
      </c>
      <c r="D63">
        <v>0.8</v>
      </c>
      <c r="E63">
        <v>150</v>
      </c>
      <c r="F63" s="1">
        <v>15.012499999999999</v>
      </c>
      <c r="G63" s="1">
        <v>-26.451899999999998</v>
      </c>
      <c r="H63" s="1">
        <v>1168.3699999999999</v>
      </c>
      <c r="I63" s="1">
        <v>10197.5</v>
      </c>
      <c r="J63" s="1">
        <v>55.443399999999997</v>
      </c>
      <c r="L63">
        <f t="shared" si="0"/>
        <v>267.65855784000001</v>
      </c>
      <c r="M63">
        <f t="shared" si="1"/>
        <v>71642.103584988639</v>
      </c>
      <c r="N63">
        <f t="shared" si="2"/>
        <v>0.32695137419761899</v>
      </c>
      <c r="O63">
        <f t="shared" si="3"/>
        <v>11717.234305788139</v>
      </c>
      <c r="P63" s="3">
        <f t="shared" si="4"/>
        <v>0.14903008637294812</v>
      </c>
    </row>
    <row r="64" spans="1:16" x14ac:dyDescent="0.25">
      <c r="A64">
        <v>35837.85</v>
      </c>
      <c r="B64" s="2">
        <v>0</v>
      </c>
      <c r="C64">
        <v>4.8276000000000003</v>
      </c>
      <c r="D64">
        <v>0.8</v>
      </c>
      <c r="E64">
        <v>150</v>
      </c>
      <c r="F64" s="1">
        <v>5.0134800000000004</v>
      </c>
      <c r="G64" s="1">
        <v>439.42899999999997</v>
      </c>
      <c r="H64" s="1">
        <v>1540.78</v>
      </c>
      <c r="I64" s="1">
        <v>10119.700000000001</v>
      </c>
      <c r="J64" s="1">
        <v>63.924100000000003</v>
      </c>
      <c r="L64">
        <f t="shared" si="0"/>
        <v>308.59998516000002</v>
      </c>
      <c r="M64">
        <f t="shared" si="1"/>
        <v>95234.950840752237</v>
      </c>
      <c r="N64">
        <f t="shared" si="2"/>
        <v>0.31777546566561443</v>
      </c>
      <c r="O64">
        <f t="shared" si="3"/>
        <v>11388.389472204439</v>
      </c>
      <c r="P64" s="3">
        <f t="shared" si="4"/>
        <v>0.1253682888034664</v>
      </c>
    </row>
    <row r="65" spans="1:16" x14ac:dyDescent="0.25">
      <c r="A65">
        <v>35837.85</v>
      </c>
      <c r="B65" s="2">
        <v>0</v>
      </c>
      <c r="C65">
        <v>4.8276000000000003</v>
      </c>
      <c r="D65">
        <v>0.8</v>
      </c>
      <c r="E65">
        <v>150</v>
      </c>
      <c r="F65" s="1">
        <v>-4.9852100000000004</v>
      </c>
      <c r="G65" s="1">
        <v>826.38199999999995</v>
      </c>
      <c r="H65" s="1">
        <v>2512.34</v>
      </c>
      <c r="I65" s="1">
        <v>9550.19</v>
      </c>
      <c r="J65" s="1">
        <v>86.607600000000005</v>
      </c>
      <c r="L65">
        <f t="shared" si="0"/>
        <v>418.10684976000005</v>
      </c>
      <c r="M65">
        <f t="shared" si="1"/>
        <v>174814.33781623124</v>
      </c>
      <c r="N65">
        <f t="shared" si="2"/>
        <v>0.29904895906724444</v>
      </c>
      <c r="O65">
        <f t="shared" si="3"/>
        <v>10717.271737708046</v>
      </c>
      <c r="P65" s="3">
        <f t="shared" si="4"/>
        <v>0.12220508049662326</v>
      </c>
    </row>
    <row r="66" spans="1:16" x14ac:dyDescent="0.25">
      <c r="A66">
        <v>35837.85</v>
      </c>
      <c r="B66" s="2">
        <v>0</v>
      </c>
      <c r="C66">
        <v>4.8276000000000003</v>
      </c>
      <c r="D66">
        <v>0.8</v>
      </c>
      <c r="E66">
        <v>150</v>
      </c>
      <c r="F66" s="1">
        <v>-9.9845400000000009</v>
      </c>
      <c r="G66" s="1">
        <v>1000.92</v>
      </c>
      <c r="H66" s="1">
        <v>3194.1</v>
      </c>
      <c r="I66" s="1">
        <v>9307.57</v>
      </c>
      <c r="J66" s="1">
        <v>99.606899999999996</v>
      </c>
      <c r="L66">
        <f t="shared" si="0"/>
        <v>480.86227044000003</v>
      </c>
      <c r="M66">
        <f t="shared" si="1"/>
        <v>231229.52313271174</v>
      </c>
      <c r="N66">
        <f t="shared" si="2"/>
        <v>0.29080085002095496</v>
      </c>
      <c r="O66">
        <f t="shared" si="3"/>
        <v>10421.677242923481</v>
      </c>
      <c r="P66" s="3">
        <f t="shared" si="4"/>
        <v>0.11969904528501862</v>
      </c>
    </row>
    <row r="67" spans="1:16" x14ac:dyDescent="0.25">
      <c r="A67">
        <v>35837.85</v>
      </c>
      <c r="B67" s="2">
        <v>0</v>
      </c>
      <c r="C67">
        <v>4.8276000000000003</v>
      </c>
      <c r="D67">
        <v>0.6</v>
      </c>
      <c r="E67">
        <v>150</v>
      </c>
      <c r="F67" s="1">
        <v>25.010999999999999</v>
      </c>
      <c r="G67" s="1">
        <v>-133.42500000000001</v>
      </c>
      <c r="H67" s="1">
        <v>387.03699999999998</v>
      </c>
      <c r="I67" s="1">
        <v>3355.58</v>
      </c>
      <c r="J67" s="1">
        <v>64.376900000000006</v>
      </c>
      <c r="L67">
        <f t="shared" ref="L67:L81" si="5">C67*J67</f>
        <v>310.78592244000004</v>
      </c>
      <c r="M67">
        <f t="shared" ref="M67:M81" si="6">1+L67^2</f>
        <v>96588.88958688172</v>
      </c>
      <c r="N67">
        <f t="shared" ref="N67:N81" si="7">M67^((D67-1)/2)</f>
        <v>0.10069654398154752</v>
      </c>
      <c r="O67">
        <f t="shared" ref="O67:O81" si="8">A67*N67</f>
        <v>3608.7476387291026</v>
      </c>
      <c r="P67" s="3">
        <f t="shared" ref="P67:P81" si="9">O67/I67-1</f>
        <v>7.5446759942872088E-2</v>
      </c>
    </row>
    <row r="68" spans="1:16" x14ac:dyDescent="0.25">
      <c r="A68">
        <v>35837.85</v>
      </c>
      <c r="B68" s="2">
        <v>0</v>
      </c>
      <c r="C68">
        <v>4.8276000000000003</v>
      </c>
      <c r="D68">
        <v>0.6</v>
      </c>
      <c r="E68">
        <v>150</v>
      </c>
      <c r="F68" s="1">
        <v>15.0116</v>
      </c>
      <c r="G68" s="1">
        <v>-12.1464</v>
      </c>
      <c r="H68" s="1">
        <v>316.18099999999998</v>
      </c>
      <c r="I68" s="1">
        <v>3457.82</v>
      </c>
      <c r="J68" s="1">
        <v>55.089399999999998</v>
      </c>
      <c r="L68">
        <f t="shared" si="5"/>
        <v>265.94958744000002</v>
      </c>
      <c r="M68">
        <f t="shared" si="6"/>
        <v>70730.18305950622</v>
      </c>
      <c r="N68">
        <f t="shared" si="7"/>
        <v>0.10717143443963209</v>
      </c>
      <c r="O68">
        <f t="shared" si="8"/>
        <v>3840.7937917323688</v>
      </c>
      <c r="P68" s="3">
        <f t="shared" si="9"/>
        <v>0.11075584956196938</v>
      </c>
    </row>
    <row r="69" spans="1:16" x14ac:dyDescent="0.25">
      <c r="A69">
        <v>35837.85</v>
      </c>
      <c r="B69" s="2">
        <v>0</v>
      </c>
      <c r="C69">
        <v>4.8276000000000003</v>
      </c>
      <c r="D69">
        <v>0.6</v>
      </c>
      <c r="E69">
        <v>150</v>
      </c>
      <c r="F69" s="1">
        <v>5.0134999999999996</v>
      </c>
      <c r="G69" s="1">
        <v>123.602</v>
      </c>
      <c r="H69" s="1">
        <v>408.87400000000002</v>
      </c>
      <c r="I69" s="1">
        <v>3549.82</v>
      </c>
      <c r="J69" s="1">
        <v>62.274000000000001</v>
      </c>
      <c r="L69">
        <f t="shared" si="5"/>
        <v>300.63396240000003</v>
      </c>
      <c r="M69">
        <f t="shared" si="6"/>
        <v>90381.779348324635</v>
      </c>
      <c r="N69">
        <f t="shared" si="7"/>
        <v>0.10204314203056124</v>
      </c>
      <c r="O69">
        <f t="shared" si="8"/>
        <v>3657.0068176199488</v>
      </c>
      <c r="P69" s="3">
        <f t="shared" si="9"/>
        <v>3.0195000766221503E-2</v>
      </c>
    </row>
    <row r="70" spans="1:16" x14ac:dyDescent="0.25">
      <c r="A70">
        <v>35837.85</v>
      </c>
      <c r="B70" s="2">
        <v>0</v>
      </c>
      <c r="C70">
        <v>4.8276000000000003</v>
      </c>
      <c r="D70">
        <v>0.6</v>
      </c>
      <c r="E70">
        <v>150</v>
      </c>
      <c r="F70" s="1">
        <v>-4.98428</v>
      </c>
      <c r="G70" s="1">
        <v>216.60599999999999</v>
      </c>
      <c r="H70" s="1">
        <v>642.76900000000001</v>
      </c>
      <c r="I70" s="1">
        <v>3152.63</v>
      </c>
      <c r="J70" s="1">
        <v>84.358500000000006</v>
      </c>
      <c r="L70">
        <f t="shared" si="5"/>
        <v>407.24909460000003</v>
      </c>
      <c r="M70">
        <f t="shared" si="6"/>
        <v>165852.82505251977</v>
      </c>
      <c r="N70">
        <f t="shared" si="7"/>
        <v>9.0376480616811167E-2</v>
      </c>
      <c r="O70">
        <f t="shared" si="8"/>
        <v>3238.898755873186</v>
      </c>
      <c r="P70" s="3">
        <f t="shared" si="9"/>
        <v>2.736405980821921E-2</v>
      </c>
    </row>
    <row r="71" spans="1:16" x14ac:dyDescent="0.25">
      <c r="A71">
        <v>35837.85</v>
      </c>
      <c r="B71" s="2">
        <v>0</v>
      </c>
      <c r="C71">
        <v>4.8276000000000003</v>
      </c>
      <c r="D71">
        <v>0.6</v>
      </c>
      <c r="E71">
        <v>150</v>
      </c>
      <c r="F71" s="1">
        <v>-9.9833300000000005</v>
      </c>
      <c r="G71" s="1">
        <v>253.41300000000001</v>
      </c>
      <c r="H71" s="1">
        <v>798.81100000000004</v>
      </c>
      <c r="I71" s="1">
        <v>2989.97</v>
      </c>
      <c r="J71" s="1">
        <v>97.087500000000006</v>
      </c>
      <c r="L71">
        <f t="shared" si="5"/>
        <v>468.69961500000005</v>
      </c>
      <c r="M71">
        <f t="shared" si="6"/>
        <v>219680.32910114827</v>
      </c>
      <c r="N71">
        <f t="shared" si="7"/>
        <v>8.5436168952144342E-2</v>
      </c>
      <c r="O71">
        <f t="shared" si="8"/>
        <v>3061.848607481606</v>
      </c>
      <c r="P71" s="3">
        <f t="shared" si="9"/>
        <v>2.4039909257151715E-2</v>
      </c>
    </row>
    <row r="72" spans="1:16" x14ac:dyDescent="0.25">
      <c r="A72">
        <v>35837.85</v>
      </c>
      <c r="B72" s="2">
        <v>0</v>
      </c>
      <c r="C72">
        <v>4.8276000000000003</v>
      </c>
      <c r="D72">
        <v>0.4</v>
      </c>
      <c r="E72">
        <v>150</v>
      </c>
      <c r="F72" s="1">
        <v>25.0105</v>
      </c>
      <c r="G72" s="1">
        <v>-37.436</v>
      </c>
      <c r="H72" s="1">
        <v>105.93600000000001</v>
      </c>
      <c r="I72" s="1">
        <v>1240.27</v>
      </c>
      <c r="J72" s="1">
        <v>62.741300000000003</v>
      </c>
      <c r="L72">
        <f t="shared" si="5"/>
        <v>302.88989988000003</v>
      </c>
      <c r="M72">
        <f t="shared" si="6"/>
        <v>91743.291449316443</v>
      </c>
      <c r="N72">
        <f t="shared" si="7"/>
        <v>3.2450971638110518E-2</v>
      </c>
      <c r="O72">
        <f t="shared" si="8"/>
        <v>1162.973053920859</v>
      </c>
      <c r="P72" s="3">
        <f t="shared" si="9"/>
        <v>-6.2322676577794334E-2</v>
      </c>
    </row>
    <row r="73" spans="1:16" x14ac:dyDescent="0.25">
      <c r="A73">
        <v>35837.85</v>
      </c>
      <c r="B73" s="2">
        <v>0</v>
      </c>
      <c r="C73">
        <v>4.8276000000000003</v>
      </c>
      <c r="D73">
        <v>0.4</v>
      </c>
      <c r="E73">
        <v>150</v>
      </c>
      <c r="F73" s="1">
        <v>15.011100000000001</v>
      </c>
      <c r="G73" s="1">
        <v>-5.0550499999999996</v>
      </c>
      <c r="H73" s="1">
        <v>88.794600000000003</v>
      </c>
      <c r="I73" s="1">
        <v>1211.6199999999999</v>
      </c>
      <c r="J73" s="1">
        <v>54.671900000000001</v>
      </c>
      <c r="L73">
        <f t="shared" si="5"/>
        <v>263.93406444000004</v>
      </c>
      <c r="M73">
        <f t="shared" si="6"/>
        <v>69662.190371818098</v>
      </c>
      <c r="N73">
        <f t="shared" si="7"/>
        <v>3.5245271655506609E-2</v>
      </c>
      <c r="O73">
        <f t="shared" si="8"/>
        <v>1263.1147587992975</v>
      </c>
      <c r="P73" s="3">
        <f t="shared" si="9"/>
        <v>4.2500750069574433E-2</v>
      </c>
    </row>
    <row r="74" spans="1:16" x14ac:dyDescent="0.25">
      <c r="A74">
        <v>35837.85</v>
      </c>
      <c r="B74" s="2">
        <v>0</v>
      </c>
      <c r="C74">
        <v>4.8276000000000003</v>
      </c>
      <c r="D74">
        <v>0.4</v>
      </c>
      <c r="E74">
        <v>150</v>
      </c>
      <c r="F74" s="1">
        <v>5.0148099999999998</v>
      </c>
      <c r="G74" s="1">
        <v>34.442</v>
      </c>
      <c r="H74" s="1">
        <v>110.94499999999999</v>
      </c>
      <c r="I74" s="1">
        <v>1424.16</v>
      </c>
      <c r="J74" s="1">
        <v>60.281300000000002</v>
      </c>
      <c r="L74">
        <f t="shared" si="5"/>
        <v>291.01400388000002</v>
      </c>
      <c r="M74">
        <f t="shared" si="6"/>
        <v>84690.15045426866</v>
      </c>
      <c r="N74">
        <f t="shared" si="7"/>
        <v>3.3239166785419737E-2</v>
      </c>
      <c r="O74">
        <f t="shared" si="8"/>
        <v>1191.2202733808547</v>
      </c>
      <c r="P74" s="3">
        <f t="shared" si="9"/>
        <v>-0.16356289084031672</v>
      </c>
    </row>
    <row r="75" spans="1:16" x14ac:dyDescent="0.25">
      <c r="A75">
        <v>35837.85</v>
      </c>
      <c r="B75" s="2">
        <v>0</v>
      </c>
      <c r="C75">
        <v>4.8276000000000003</v>
      </c>
      <c r="D75">
        <v>0.4</v>
      </c>
      <c r="E75">
        <v>150</v>
      </c>
      <c r="F75" s="1">
        <v>-4.9817999999999998</v>
      </c>
      <c r="G75" s="1">
        <v>57.025799999999997</v>
      </c>
      <c r="H75" s="1">
        <v>166.79400000000001</v>
      </c>
      <c r="I75" s="1">
        <v>1164.25</v>
      </c>
      <c r="J75" s="1">
        <v>81.655699999999996</v>
      </c>
      <c r="L75">
        <f t="shared" si="5"/>
        <v>394.20105732000002</v>
      </c>
      <c r="M75">
        <f t="shared" si="6"/>
        <v>155395.47359220593</v>
      </c>
      <c r="N75">
        <f t="shared" si="7"/>
        <v>2.7705659385582386E-2</v>
      </c>
      <c r="O75">
        <f t="shared" si="8"/>
        <v>992.91126521159367</v>
      </c>
      <c r="P75" s="3">
        <f t="shared" si="9"/>
        <v>-0.14716661781267448</v>
      </c>
    </row>
    <row r="76" spans="1:16" x14ac:dyDescent="0.25">
      <c r="A76">
        <v>35837.85</v>
      </c>
      <c r="B76" s="2">
        <v>0</v>
      </c>
      <c r="C76">
        <v>4.8276000000000003</v>
      </c>
      <c r="D76">
        <v>0.4</v>
      </c>
      <c r="E76">
        <v>150</v>
      </c>
      <c r="F76" s="1">
        <v>-9.9804999999999993</v>
      </c>
      <c r="G76" s="1">
        <v>64.413200000000003</v>
      </c>
      <c r="H76" s="1">
        <v>202.24799999999999</v>
      </c>
      <c r="I76" s="1">
        <v>1064.76</v>
      </c>
      <c r="J76" s="1">
        <v>94.052499999999995</v>
      </c>
      <c r="L76">
        <f t="shared" si="5"/>
        <v>454.04784899999999</v>
      </c>
      <c r="M76">
        <f t="shared" si="6"/>
        <v>206160.44918152678</v>
      </c>
      <c r="N76">
        <f t="shared" si="7"/>
        <v>2.5452965829442332E-2</v>
      </c>
      <c r="O76">
        <f t="shared" si="8"/>
        <v>912.17957145067987</v>
      </c>
      <c r="P76" s="3">
        <f t="shared" si="9"/>
        <v>-0.14330030105312008</v>
      </c>
    </row>
    <row r="77" spans="1:16" x14ac:dyDescent="0.25">
      <c r="A77">
        <v>35837.85</v>
      </c>
      <c r="B77" s="2">
        <v>0</v>
      </c>
      <c r="C77">
        <v>4.8276000000000003</v>
      </c>
      <c r="D77">
        <v>0.2</v>
      </c>
      <c r="E77">
        <v>150</v>
      </c>
      <c r="F77" s="1">
        <v>25.010200000000001</v>
      </c>
      <c r="G77" s="1">
        <v>-10.311400000000001</v>
      </c>
      <c r="H77" s="1">
        <v>29.943100000000001</v>
      </c>
      <c r="I77" s="1">
        <v>586.96400000000006</v>
      </c>
      <c r="J77" s="1">
        <v>60.828600000000002</v>
      </c>
      <c r="L77">
        <f t="shared" si="5"/>
        <v>293.65614936000003</v>
      </c>
      <c r="M77">
        <f t="shared" si="6"/>
        <v>86234.934056942642</v>
      </c>
      <c r="N77">
        <f t="shared" si="7"/>
        <v>1.0610276601448502E-2</v>
      </c>
      <c r="O77">
        <f t="shared" si="8"/>
        <v>380.24950130122119</v>
      </c>
      <c r="P77" s="3">
        <f t="shared" si="9"/>
        <v>-0.35217577006218248</v>
      </c>
    </row>
    <row r="78" spans="1:16" x14ac:dyDescent="0.25">
      <c r="A78">
        <v>35837.85</v>
      </c>
      <c r="B78" s="2">
        <v>0</v>
      </c>
      <c r="C78">
        <v>4.8276000000000003</v>
      </c>
      <c r="D78">
        <v>0.2</v>
      </c>
      <c r="E78">
        <v>150</v>
      </c>
      <c r="F78" s="1">
        <v>15.011100000000001</v>
      </c>
      <c r="G78" s="1">
        <v>-1.9378599999999999</v>
      </c>
      <c r="H78" s="1">
        <v>25.83</v>
      </c>
      <c r="I78" s="1">
        <v>467.15199999999999</v>
      </c>
      <c r="J78" s="1">
        <v>54.124499999999998</v>
      </c>
      <c r="L78">
        <f t="shared" si="5"/>
        <v>261.29143620000002</v>
      </c>
      <c r="M78">
        <f t="shared" si="6"/>
        <v>68274.214631458686</v>
      </c>
      <c r="N78">
        <f t="shared" si="7"/>
        <v>1.1649232542703201E-2</v>
      </c>
      <c r="O78">
        <f t="shared" si="8"/>
        <v>417.4834484805159</v>
      </c>
      <c r="P78" s="3">
        <f t="shared" si="9"/>
        <v>-0.10632203548199315</v>
      </c>
    </row>
    <row r="79" spans="1:16" x14ac:dyDescent="0.25">
      <c r="A79">
        <v>35837.85</v>
      </c>
      <c r="B79" s="2">
        <v>0</v>
      </c>
      <c r="C79">
        <v>4.8276000000000003</v>
      </c>
      <c r="D79">
        <v>0.2</v>
      </c>
      <c r="E79">
        <v>150</v>
      </c>
      <c r="F79" s="1">
        <v>5.0175400000000003</v>
      </c>
      <c r="G79" s="1">
        <v>9.0739900000000002</v>
      </c>
      <c r="H79" s="1">
        <v>30.912299999999998</v>
      </c>
      <c r="I79" s="1">
        <v>907.40099999999995</v>
      </c>
      <c r="J79" s="1">
        <v>57.9574</v>
      </c>
      <c r="L79">
        <f t="shared" si="5"/>
        <v>279.79514424000001</v>
      </c>
      <c r="M79">
        <f t="shared" si="6"/>
        <v>78286.322740282412</v>
      </c>
      <c r="N79">
        <f t="shared" si="7"/>
        <v>1.102873349877621E-2</v>
      </c>
      <c r="O79">
        <f t="shared" si="8"/>
        <v>395.24609681911699</v>
      </c>
      <c r="P79" s="3">
        <f t="shared" si="9"/>
        <v>-0.56441959308054868</v>
      </c>
    </row>
    <row r="80" spans="1:16" x14ac:dyDescent="0.25">
      <c r="A80">
        <v>35837.85</v>
      </c>
      <c r="B80" s="2">
        <v>0</v>
      </c>
      <c r="C80">
        <v>4.8276000000000003</v>
      </c>
      <c r="D80">
        <v>0.2</v>
      </c>
      <c r="E80">
        <v>150</v>
      </c>
      <c r="F80" s="1">
        <v>-4.9766599999999999</v>
      </c>
      <c r="G80" s="1">
        <v>15.085000000000001</v>
      </c>
      <c r="H80" s="1">
        <v>44.421900000000001</v>
      </c>
      <c r="I80" s="1">
        <v>593.65200000000004</v>
      </c>
      <c r="J80" s="1">
        <v>78.449799999999996</v>
      </c>
      <c r="L80">
        <f t="shared" si="5"/>
        <v>378.72425448000001</v>
      </c>
      <c r="M80">
        <f t="shared" si="6"/>
        <v>143433.0609314318</v>
      </c>
      <c r="N80">
        <f t="shared" si="7"/>
        <v>8.6564593382971056E-3</v>
      </c>
      <c r="O80">
        <f t="shared" si="8"/>
        <v>310.22889129699092</v>
      </c>
      <c r="P80" s="3">
        <f t="shared" si="9"/>
        <v>-0.4774229829984723</v>
      </c>
    </row>
    <row r="81" spans="1:16" x14ac:dyDescent="0.25">
      <c r="A81">
        <v>35837.85</v>
      </c>
      <c r="B81" s="2">
        <v>0</v>
      </c>
      <c r="C81">
        <v>4.8276000000000003</v>
      </c>
      <c r="D81">
        <v>0.2</v>
      </c>
      <c r="E81">
        <v>150</v>
      </c>
      <c r="F81" s="1">
        <v>-9.9751399999999997</v>
      </c>
      <c r="G81" s="1">
        <v>16.417999999999999</v>
      </c>
      <c r="H81" s="1">
        <v>52.536700000000003</v>
      </c>
      <c r="I81" s="1">
        <v>501.21899999999999</v>
      </c>
      <c r="J81" s="1">
        <v>90.456900000000005</v>
      </c>
      <c r="L81">
        <f t="shared" si="5"/>
        <v>436.68973044000006</v>
      </c>
      <c r="M81">
        <f t="shared" si="6"/>
        <v>190698.92067175993</v>
      </c>
      <c r="N81">
        <f t="shared" si="7"/>
        <v>7.7243279812581117E-3</v>
      </c>
      <c r="O81">
        <f t="shared" si="8"/>
        <v>276.82330754313102</v>
      </c>
      <c r="P81" s="3">
        <f t="shared" si="9"/>
        <v>-0.44769989257563858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Ming</dc:creator>
  <cp:lastModifiedBy>Li, Ming</cp:lastModifiedBy>
  <dcterms:created xsi:type="dcterms:W3CDTF">2024-05-17T16:51:38Z</dcterms:created>
  <dcterms:modified xsi:type="dcterms:W3CDTF">2024-05-17T22:59:25Z</dcterms:modified>
</cp:coreProperties>
</file>