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Rxr\Select_reaction_species\UnionReaction\paper\Uncertainty optimization Arrhenius\1Uncertainty\Data_convert\overall\"/>
    </mc:Choice>
  </mc:AlternateContent>
  <xr:revisionPtr revIDLastSave="0" documentId="13_ncr:1_{0A8A627B-71D7-45DB-9A47-1C1C840CA9FB}" xr6:coauthVersionLast="47" xr6:coauthVersionMax="47" xr10:uidLastSave="{00000000-0000-0000-0000-000000000000}"/>
  <bookViews>
    <workbookView xWindow="40200" yWindow="180" windowWidth="19965" windowHeight="18660" xr2:uid="{00000000-000D-0000-FFFF-FFFF00000000}"/>
  </bookViews>
  <sheets>
    <sheet name="Fitting" sheetId="2" r:id="rId1"/>
  </sheets>
  <definedNames>
    <definedName name="solver_adj" localSheetId="0" hidden="1">Fitting!$B$3:$D$3</definedName>
    <definedName name="solver_cvg" localSheetId="0" hidden="1">0.0000001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100000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Fitting!$F$6</definedName>
    <definedName name="solver_pre" localSheetId="0" hidden="1">0.00001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60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E77" i="2" l="1"/>
  <c r="G77" i="2" s="1"/>
  <c r="H77" i="2" s="1"/>
  <c r="E78" i="2"/>
  <c r="G78" i="2" s="1"/>
  <c r="H78" i="2" s="1"/>
  <c r="E79" i="2"/>
  <c r="E80" i="2"/>
  <c r="G80" i="2" s="1"/>
  <c r="H80" i="2" s="1"/>
  <c r="E81" i="2"/>
  <c r="G81" i="2" s="1"/>
  <c r="H81" i="2" s="1"/>
  <c r="E82" i="2"/>
  <c r="G82" i="2" s="1"/>
  <c r="H82" i="2" s="1"/>
  <c r="E83" i="2"/>
  <c r="G83" i="2" s="1"/>
  <c r="H83" i="2" s="1"/>
  <c r="E84" i="2"/>
  <c r="G84" i="2" s="1"/>
  <c r="H84" i="2" s="1"/>
  <c r="D77" i="2"/>
  <c r="D78" i="2"/>
  <c r="D79" i="2"/>
  <c r="D80" i="2"/>
  <c r="D81" i="2"/>
  <c r="D82" i="2"/>
  <c r="D83" i="2"/>
  <c r="D84" i="2"/>
  <c r="F79" i="2" l="1"/>
  <c r="F84" i="2"/>
  <c r="F81" i="2"/>
  <c r="F80" i="2"/>
  <c r="F78" i="2"/>
  <c r="F77" i="2"/>
  <c r="F83" i="2"/>
  <c r="G79" i="2"/>
  <c r="H79" i="2" s="1"/>
  <c r="F82" i="2"/>
  <c r="E12" i="2"/>
  <c r="D8" i="2"/>
  <c r="D15" i="2"/>
  <c r="E8" i="2"/>
  <c r="E21" i="2"/>
  <c r="G21" i="2" s="1"/>
  <c r="H21" i="2" s="1"/>
  <c r="E22" i="2"/>
  <c r="G22" i="2" s="1"/>
  <c r="H22" i="2" s="1"/>
  <c r="E23" i="2"/>
  <c r="G23" i="2" s="1"/>
  <c r="H23" i="2" s="1"/>
  <c r="E24" i="2"/>
  <c r="G24" i="2" s="1"/>
  <c r="H24" i="2" s="1"/>
  <c r="E25" i="2"/>
  <c r="E26" i="2"/>
  <c r="E27" i="2"/>
  <c r="E28" i="2"/>
  <c r="G28" i="2" s="1"/>
  <c r="H28" i="2" s="1"/>
  <c r="E29" i="2"/>
  <c r="G29" i="2" s="1"/>
  <c r="H29" i="2" s="1"/>
  <c r="E30" i="2"/>
  <c r="E31" i="2"/>
  <c r="G31" i="2" s="1"/>
  <c r="H31" i="2" s="1"/>
  <c r="E14" i="2"/>
  <c r="E17" i="2"/>
  <c r="E9" i="2"/>
  <c r="E10" i="2"/>
  <c r="E11" i="2"/>
  <c r="E13" i="2"/>
  <c r="E15" i="2"/>
  <c r="E16" i="2"/>
  <c r="E18" i="2"/>
  <c r="G18" i="2" s="1"/>
  <c r="H18" i="2" s="1"/>
  <c r="E19" i="2"/>
  <c r="E20" i="2"/>
  <c r="G20" i="2" s="1"/>
  <c r="H20" i="2" s="1"/>
  <c r="E32" i="2"/>
  <c r="G32" i="2" s="1"/>
  <c r="H32" i="2" s="1"/>
  <c r="E33" i="2"/>
  <c r="E34" i="2"/>
  <c r="G34" i="2" s="1"/>
  <c r="H34" i="2" s="1"/>
  <c r="E35" i="2"/>
  <c r="E36" i="2"/>
  <c r="G36" i="2" s="1"/>
  <c r="H36" i="2" s="1"/>
  <c r="E37" i="2"/>
  <c r="E38" i="2"/>
  <c r="G38" i="2" s="1"/>
  <c r="H38" i="2" s="1"/>
  <c r="E39" i="2"/>
  <c r="E40" i="2"/>
  <c r="G40" i="2" s="1"/>
  <c r="H40" i="2" s="1"/>
  <c r="E41" i="2"/>
  <c r="E42" i="2"/>
  <c r="G42" i="2" s="1"/>
  <c r="H42" i="2" s="1"/>
  <c r="E43" i="2"/>
  <c r="E44" i="2"/>
  <c r="G44" i="2" s="1"/>
  <c r="H44" i="2" s="1"/>
  <c r="E45" i="2"/>
  <c r="G45" i="2" s="1"/>
  <c r="H45" i="2" s="1"/>
  <c r="E46" i="2"/>
  <c r="G46" i="2" s="1"/>
  <c r="H46" i="2" s="1"/>
  <c r="E47" i="2"/>
  <c r="E48" i="2"/>
  <c r="G48" i="2" s="1"/>
  <c r="H48" i="2" s="1"/>
  <c r="E49" i="2"/>
  <c r="E50" i="2"/>
  <c r="G50" i="2" s="1"/>
  <c r="H50" i="2" s="1"/>
  <c r="E51" i="2"/>
  <c r="G51" i="2" s="1"/>
  <c r="H51" i="2" s="1"/>
  <c r="E52" i="2"/>
  <c r="G52" i="2" s="1"/>
  <c r="H52" i="2" s="1"/>
  <c r="E53" i="2"/>
  <c r="E54" i="2"/>
  <c r="G54" i="2" s="1"/>
  <c r="H54" i="2" s="1"/>
  <c r="E55" i="2"/>
  <c r="E56" i="2"/>
  <c r="G56" i="2" s="1"/>
  <c r="H56" i="2" s="1"/>
  <c r="E57" i="2"/>
  <c r="E58" i="2"/>
  <c r="G58" i="2" s="1"/>
  <c r="H58" i="2" s="1"/>
  <c r="E59" i="2"/>
  <c r="E60" i="2"/>
  <c r="G60" i="2" s="1"/>
  <c r="H60" i="2" s="1"/>
  <c r="E61" i="2"/>
  <c r="E62" i="2"/>
  <c r="G62" i="2" s="1"/>
  <c r="H62" i="2" s="1"/>
  <c r="E63" i="2"/>
  <c r="G63" i="2" s="1"/>
  <c r="H63" i="2" s="1"/>
  <c r="E64" i="2"/>
  <c r="G64" i="2" s="1"/>
  <c r="H64" i="2" s="1"/>
  <c r="E65" i="2"/>
  <c r="E66" i="2"/>
  <c r="G66" i="2" s="1"/>
  <c r="H66" i="2" s="1"/>
  <c r="E67" i="2"/>
  <c r="E68" i="2"/>
  <c r="G68" i="2" s="1"/>
  <c r="H68" i="2" s="1"/>
  <c r="E69" i="2"/>
  <c r="E70" i="2"/>
  <c r="G70" i="2" s="1"/>
  <c r="H70" i="2" s="1"/>
  <c r="E71" i="2"/>
  <c r="E72" i="2"/>
  <c r="G72" i="2" s="1"/>
  <c r="H72" i="2" s="1"/>
  <c r="E73" i="2"/>
  <c r="E74" i="2"/>
  <c r="G74" i="2" s="1"/>
  <c r="H74" i="2" s="1"/>
  <c r="E75" i="2"/>
  <c r="F75" i="2" s="1"/>
  <c r="E76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E3" i="2"/>
  <c r="G3" i="2"/>
  <c r="G76" i="2" l="1"/>
  <c r="H76" i="2" s="1"/>
  <c r="F76" i="2"/>
  <c r="F23" i="2"/>
  <c r="F24" i="2"/>
  <c r="F29" i="2"/>
  <c r="F21" i="2"/>
  <c r="F10" i="2"/>
  <c r="F71" i="2"/>
  <c r="F55" i="2"/>
  <c r="F47" i="2"/>
  <c r="F39" i="2"/>
  <c r="F19" i="2"/>
  <c r="F9" i="2"/>
  <c r="F27" i="2"/>
  <c r="F8" i="2"/>
  <c r="F26" i="2"/>
  <c r="F69" i="2"/>
  <c r="F61" i="2"/>
  <c r="F53" i="2"/>
  <c r="F37" i="2"/>
  <c r="F16" i="2"/>
  <c r="F17" i="2"/>
  <c r="F25" i="2"/>
  <c r="F15" i="2"/>
  <c r="F14" i="2"/>
  <c r="F67" i="2"/>
  <c r="F59" i="2"/>
  <c r="F43" i="2"/>
  <c r="F35" i="2"/>
  <c r="F13" i="2"/>
  <c r="F12" i="2"/>
  <c r="F30" i="2"/>
  <c r="F73" i="2"/>
  <c r="F65" i="2"/>
  <c r="F57" i="2"/>
  <c r="F49" i="2"/>
  <c r="F41" i="2"/>
  <c r="F33" i="2"/>
  <c r="F11" i="2"/>
  <c r="G25" i="2"/>
  <c r="H25" i="2" s="1"/>
  <c r="G26" i="2"/>
  <c r="H26" i="2" s="1"/>
  <c r="G43" i="2"/>
  <c r="H43" i="2" s="1"/>
  <c r="F72" i="2"/>
  <c r="G14" i="2"/>
  <c r="H14" i="2" s="1"/>
  <c r="G67" i="2"/>
  <c r="H67" i="2" s="1"/>
  <c r="F45" i="2"/>
  <c r="G39" i="2"/>
  <c r="H39" i="2" s="1"/>
  <c r="F18" i="2"/>
  <c r="F54" i="2"/>
  <c r="F36" i="2"/>
  <c r="G11" i="2"/>
  <c r="H11" i="2" s="1"/>
  <c r="F34" i="2"/>
  <c r="G69" i="2"/>
  <c r="H69" i="2" s="1"/>
  <c r="G33" i="2"/>
  <c r="H33" i="2" s="1"/>
  <c r="F63" i="2"/>
  <c r="G49" i="2"/>
  <c r="H49" i="2" s="1"/>
  <c r="G61" i="2"/>
  <c r="H61" i="2" s="1"/>
  <c r="F51" i="2"/>
  <c r="G30" i="2"/>
  <c r="H30" i="2" s="1"/>
  <c r="F64" i="2"/>
  <c r="G10" i="2"/>
  <c r="H10" i="2" s="1"/>
  <c r="F58" i="2"/>
  <c r="G57" i="2"/>
  <c r="H57" i="2" s="1"/>
  <c r="F31" i="2"/>
  <c r="G65" i="2"/>
  <c r="H65" i="2" s="1"/>
  <c r="G59" i="2"/>
  <c r="H59" i="2" s="1"/>
  <c r="G19" i="2"/>
  <c r="H19" i="2" s="1"/>
  <c r="G9" i="2"/>
  <c r="H9" i="2" s="1"/>
  <c r="F68" i="2"/>
  <c r="F62" i="2"/>
  <c r="F56" i="2"/>
  <c r="G53" i="2"/>
  <c r="H53" i="2" s="1"/>
  <c r="F50" i="2"/>
  <c r="G47" i="2"/>
  <c r="H47" i="2" s="1"/>
  <c r="F44" i="2"/>
  <c r="G41" i="2"/>
  <c r="H41" i="2" s="1"/>
  <c r="G35" i="2"/>
  <c r="H35" i="2" s="1"/>
  <c r="G16" i="2"/>
  <c r="H16" i="2" s="1"/>
  <c r="G71" i="2"/>
  <c r="H71" i="2" s="1"/>
  <c r="F38" i="2"/>
  <c r="F32" i="2"/>
  <c r="G27" i="2"/>
  <c r="H27" i="2" s="1"/>
  <c r="G15" i="2"/>
  <c r="H15" i="2" s="1"/>
  <c r="F74" i="2"/>
  <c r="F70" i="2"/>
  <c r="G55" i="2"/>
  <c r="H55" i="2" s="1"/>
  <c r="F52" i="2"/>
  <c r="F46" i="2"/>
  <c r="F40" i="2"/>
  <c r="G37" i="2"/>
  <c r="H37" i="2" s="1"/>
  <c r="G13" i="2"/>
  <c r="H13" i="2" s="1"/>
  <c r="G12" i="2"/>
  <c r="H12" i="2" s="1"/>
  <c r="F66" i="2"/>
  <c r="F60" i="2"/>
  <c r="F48" i="2"/>
  <c r="F42" i="2"/>
  <c r="F20" i="2"/>
  <c r="F22" i="2"/>
  <c r="F28" i="2"/>
  <c r="G17" i="2"/>
  <c r="H17" i="2" s="1"/>
  <c r="G73" i="2"/>
  <c r="H73" i="2" s="1"/>
  <c r="G75" i="2"/>
  <c r="H75" i="2" s="1"/>
  <c r="G8" i="2"/>
  <c r="H8" i="2" s="1"/>
  <c r="F3" i="2"/>
  <c r="F6" i="2" l="1"/>
</calcChain>
</file>

<file path=xl/sharedStrings.xml><?xml version="1.0" encoding="utf-8"?>
<sst xmlns="http://schemas.openxmlformats.org/spreadsheetml/2006/main" count="20" uniqueCount="19">
  <si>
    <t>A</t>
  </si>
  <si>
    <t>n</t>
  </si>
  <si>
    <t>Fitted Parameters</t>
  </si>
  <si>
    <t>% Error</t>
  </si>
  <si>
    <r>
      <t>ln</t>
    </r>
    <r>
      <rPr>
        <b/>
        <i/>
        <sz val="12"/>
        <color theme="1"/>
        <rFont val="宋体"/>
        <family val="2"/>
        <scheme val="minor"/>
      </rPr>
      <t>A</t>
    </r>
  </si>
  <si>
    <r>
      <rPr>
        <b/>
        <i/>
        <sz val="12"/>
        <color theme="1"/>
        <rFont val="宋体"/>
        <family val="2"/>
        <scheme val="minor"/>
      </rPr>
      <t>E</t>
    </r>
    <r>
      <rPr>
        <b/>
        <i/>
        <vertAlign val="subscript"/>
        <sz val="12"/>
        <color theme="1"/>
        <rFont val="宋体"/>
        <family val="2"/>
        <scheme val="minor"/>
      </rPr>
      <t>a</t>
    </r>
    <r>
      <rPr>
        <b/>
        <sz val="12"/>
        <color theme="1"/>
        <rFont val="宋体"/>
        <family val="2"/>
        <scheme val="minor"/>
      </rPr>
      <t>/</t>
    </r>
    <r>
      <rPr>
        <b/>
        <i/>
        <sz val="12"/>
        <color theme="1"/>
        <rFont val="宋体"/>
        <family val="2"/>
        <scheme val="minor"/>
      </rPr>
      <t>R</t>
    </r>
  </si>
  <si>
    <r>
      <rPr>
        <b/>
        <sz val="12"/>
        <color theme="1"/>
        <rFont val="Calibri"/>
        <family val="2"/>
      </rPr>
      <t>Σ</t>
    </r>
    <r>
      <rPr>
        <b/>
        <sz val="12"/>
        <color theme="1"/>
        <rFont val="宋体"/>
        <family val="2"/>
        <scheme val="minor"/>
      </rPr>
      <t>Error</t>
    </r>
    <r>
      <rPr>
        <b/>
        <vertAlign val="superscript"/>
        <sz val="12"/>
        <color theme="1"/>
        <rFont val="宋体"/>
        <family val="2"/>
        <scheme val="minor"/>
      </rPr>
      <t xml:space="preserve">2 </t>
    </r>
    <r>
      <rPr>
        <b/>
        <sz val="12"/>
        <color theme="1"/>
        <rFont val="宋体"/>
        <family val="2"/>
        <scheme val="minor"/>
      </rPr>
      <t>=&gt;</t>
    </r>
  </si>
  <si>
    <r>
      <rPr>
        <b/>
        <i/>
        <sz val="12"/>
        <color theme="1"/>
        <rFont val="宋体"/>
        <family val="2"/>
        <scheme val="minor"/>
      </rPr>
      <t>T</t>
    </r>
    <r>
      <rPr>
        <b/>
        <sz val="12"/>
        <color theme="1"/>
        <rFont val="宋体"/>
        <family val="2"/>
        <scheme val="minor"/>
      </rPr>
      <t xml:space="preserve"> / K</t>
    </r>
  </si>
  <si>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>Original</t>
    </r>
  </si>
  <si>
    <r>
      <t>Error</t>
    </r>
    <r>
      <rPr>
        <b/>
        <vertAlign val="superscript"/>
        <sz val="12"/>
        <color theme="1"/>
        <rFont val="宋体"/>
        <family val="2"/>
        <scheme val="minor"/>
      </rPr>
      <t>2</t>
    </r>
  </si>
  <si>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 xml:space="preserve">Fitted </t>
    </r>
  </si>
  <si>
    <t>Fitting Cells</t>
  </si>
  <si>
    <t>Output</t>
  </si>
  <si>
    <t>User Input</t>
  </si>
  <si>
    <r>
      <rPr>
        <b/>
        <i/>
        <sz val="12"/>
        <color theme="1"/>
        <rFont val="宋体"/>
        <family val="2"/>
        <scheme val="minor"/>
      </rPr>
      <t>E</t>
    </r>
    <r>
      <rPr>
        <b/>
        <i/>
        <vertAlign val="subscript"/>
        <sz val="12"/>
        <color theme="1"/>
        <rFont val="宋体"/>
        <family val="2"/>
        <scheme val="minor"/>
      </rPr>
      <t>a</t>
    </r>
    <r>
      <rPr>
        <b/>
        <sz val="12"/>
        <color theme="1"/>
        <rFont val="宋体"/>
        <family val="2"/>
        <scheme val="minor"/>
      </rPr>
      <t>/ cal mol</t>
    </r>
    <r>
      <rPr>
        <b/>
        <vertAlign val="superscript"/>
        <sz val="12"/>
        <color theme="1"/>
        <rFont val="宋体"/>
        <family val="2"/>
        <scheme val="minor"/>
      </rPr>
      <t>-1</t>
    </r>
    <phoneticPr fontId="9" type="noConversion"/>
  </si>
  <si>
    <t>Final Results</t>
    <phoneticPr fontId="9" type="noConversion"/>
  </si>
  <si>
    <r>
      <t>log10</t>
    </r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>original</t>
    </r>
    <phoneticPr fontId="9" type="noConversion"/>
  </si>
  <si>
    <r>
      <t>log10</t>
    </r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>Fitted</t>
    </r>
    <phoneticPr fontId="9" type="noConversion"/>
  </si>
  <si>
    <t>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</si>
</sst>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E+00"/>
  </numFmts>
  <fonts count="10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i/>
      <sz val="12"/>
      <color theme="1"/>
      <name val="宋体"/>
      <family val="2"/>
      <scheme val="minor"/>
    </font>
    <font>
      <b/>
      <i/>
      <vertAlign val="subscript"/>
      <sz val="12"/>
      <color theme="1"/>
      <name val="宋体"/>
      <family val="2"/>
      <scheme val="minor"/>
    </font>
    <font>
      <b/>
      <vertAlign val="superscript"/>
      <sz val="12"/>
      <color theme="1"/>
      <name val="宋体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宋体"/>
      <family val="2"/>
      <scheme val="minor"/>
    </font>
    <font>
      <b/>
      <i/>
      <sz val="12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77" fontId="0" fillId="3" borderId="25" xfId="0" applyNumberFormat="1" applyFill="1" applyBorder="1" applyAlignment="1">
      <alignment horizontal="center" vertical="center"/>
    </xf>
    <xf numFmtId="176" fontId="0" fillId="3" borderId="26" xfId="0" applyNumberFormat="1" applyFill="1" applyBorder="1" applyAlignment="1">
      <alignment horizontal="center" vertical="center"/>
    </xf>
    <xf numFmtId="2" fontId="0" fillId="3" borderId="27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Rate</a:t>
            </a:r>
            <a:r>
              <a:rPr lang="en-GB" baseline="0"/>
              <a:t> Constant Comparisons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Fitting!$C$7</c:f>
              <c:strCache>
                <c:ptCount val="1"/>
                <c:pt idx="0">
                  <c:v>kOriginal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Fitting!$B$8:$B$217</c:f>
              <c:numCache>
                <c:formatCode>General</c:formatCode>
                <c:ptCount val="210"/>
                <c:pt idx="0">
                  <c:v>300</c:v>
                </c:pt>
                <c:pt idx="1">
                  <c:v>300</c:v>
                </c:pt>
                <c:pt idx="2">
                  <c:v>400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600</c:v>
                </c:pt>
                <c:pt idx="8">
                  <c:v>700</c:v>
                </c:pt>
                <c:pt idx="9">
                  <c:v>700</c:v>
                </c:pt>
                <c:pt idx="10">
                  <c:v>800</c:v>
                </c:pt>
                <c:pt idx="11">
                  <c:v>800</c:v>
                </c:pt>
                <c:pt idx="12">
                  <c:v>900</c:v>
                </c:pt>
                <c:pt idx="13">
                  <c:v>900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1072</c:v>
                </c:pt>
                <c:pt idx="18">
                  <c:v>1075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1125</c:v>
                </c:pt>
                <c:pt idx="24">
                  <c:v>1139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1609</c:v>
                </c:pt>
                <c:pt idx="41">
                  <c:v>1625</c:v>
                </c:pt>
                <c:pt idx="42">
                  <c:v>1650</c:v>
                </c:pt>
                <c:pt idx="43">
                  <c:v>1675</c:v>
                </c:pt>
                <c:pt idx="44">
                  <c:v>1700</c:v>
                </c:pt>
                <c:pt idx="45">
                  <c:v>1700</c:v>
                </c:pt>
                <c:pt idx="46">
                  <c:v>1700</c:v>
                </c:pt>
                <c:pt idx="47">
                  <c:v>1700</c:v>
                </c:pt>
                <c:pt idx="48">
                  <c:v>1725</c:v>
                </c:pt>
                <c:pt idx="49">
                  <c:v>1750</c:v>
                </c:pt>
                <c:pt idx="50">
                  <c:v>1775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1812</c:v>
                </c:pt>
                <c:pt idx="56">
                  <c:v>1900</c:v>
                </c:pt>
                <c:pt idx="57">
                  <c:v>1900</c:v>
                </c:pt>
                <c:pt idx="58">
                  <c:v>1900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2200</c:v>
                </c:pt>
                <c:pt idx="66">
                  <c:v>2200</c:v>
                </c:pt>
                <c:pt idx="67">
                  <c:v>2200</c:v>
                </c:pt>
                <c:pt idx="68">
                  <c:v>2300</c:v>
                </c:pt>
                <c:pt idx="69">
                  <c:v>2300</c:v>
                </c:pt>
                <c:pt idx="70">
                  <c:v>2300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</c:numCache>
            </c:numRef>
          </c:xVal>
          <c:yVal>
            <c:numRef>
              <c:f>Fitting!$C$8:$C$217</c:f>
              <c:numCache>
                <c:formatCode>General</c:formatCode>
                <c:ptCount val="210"/>
                <c:pt idx="0">
                  <c:v>5937628977294.8115</c:v>
                </c:pt>
                <c:pt idx="1">
                  <c:v>9922496683285.5176</c:v>
                </c:pt>
                <c:pt idx="2">
                  <c:v>4804159691891.0117</c:v>
                </c:pt>
                <c:pt idx="3">
                  <c:v>3205308729332.4399</c:v>
                </c:pt>
                <c:pt idx="4">
                  <c:v>5110425863196.668</c:v>
                </c:pt>
                <c:pt idx="5">
                  <c:v>1789844115284.406</c:v>
                </c:pt>
                <c:pt idx="6">
                  <c:v>6037121864526.7646</c:v>
                </c:pt>
                <c:pt idx="7">
                  <c:v>1293012305447.533</c:v>
                </c:pt>
                <c:pt idx="8">
                  <c:v>7436318940980.1123</c:v>
                </c:pt>
                <c:pt idx="9">
                  <c:v>1072338314987.814</c:v>
                </c:pt>
                <c:pt idx="10">
                  <c:v>963955160083.55591</c:v>
                </c:pt>
                <c:pt idx="11">
                  <c:v>9296995710061.791</c:v>
                </c:pt>
                <c:pt idx="12">
                  <c:v>11651486142656.01</c:v>
                </c:pt>
                <c:pt idx="13">
                  <c:v>910903344807.85388</c:v>
                </c:pt>
                <c:pt idx="14">
                  <c:v>14550813473024.57</c:v>
                </c:pt>
                <c:pt idx="15">
                  <c:v>889048260734.9397</c:v>
                </c:pt>
                <c:pt idx="16">
                  <c:v>1160320003893.7319</c:v>
                </c:pt>
                <c:pt idx="17">
                  <c:v>4402810000000</c:v>
                </c:pt>
                <c:pt idx="18">
                  <c:v>4402810000000</c:v>
                </c:pt>
                <c:pt idx="19">
                  <c:v>4402810000000</c:v>
                </c:pt>
                <c:pt idx="20">
                  <c:v>886656563143.69031</c:v>
                </c:pt>
                <c:pt idx="21">
                  <c:v>18056330670625.699</c:v>
                </c:pt>
                <c:pt idx="22">
                  <c:v>1122630939236.717</c:v>
                </c:pt>
                <c:pt idx="23">
                  <c:v>4402810000000</c:v>
                </c:pt>
                <c:pt idx="24">
                  <c:v>4402810000000</c:v>
                </c:pt>
                <c:pt idx="25">
                  <c:v>22236347248793.121</c:v>
                </c:pt>
                <c:pt idx="26">
                  <c:v>1099350659319.574</c:v>
                </c:pt>
                <c:pt idx="27">
                  <c:v>897418245043.27002</c:v>
                </c:pt>
                <c:pt idx="28">
                  <c:v>917667699867.56396</c:v>
                </c:pt>
                <c:pt idx="29">
                  <c:v>1086041686223.7531</c:v>
                </c:pt>
                <c:pt idx="30">
                  <c:v>27164575474098.391</c:v>
                </c:pt>
                <c:pt idx="31">
                  <c:v>1079887613686.786</c:v>
                </c:pt>
                <c:pt idx="32">
                  <c:v>32919333229759.09</c:v>
                </c:pt>
                <c:pt idx="33">
                  <c:v>945141852529.04749</c:v>
                </c:pt>
                <c:pt idx="34">
                  <c:v>978372986542.24475</c:v>
                </c:pt>
                <c:pt idx="35">
                  <c:v>1079021470232.144</c:v>
                </c:pt>
                <c:pt idx="36">
                  <c:v>39583095334584.227</c:v>
                </c:pt>
                <c:pt idx="37">
                  <c:v>1016369688475.468</c:v>
                </c:pt>
                <c:pt idx="38">
                  <c:v>1082160314366.2209</c:v>
                </c:pt>
                <c:pt idx="39">
                  <c:v>47242219181593.172</c:v>
                </c:pt>
                <c:pt idx="40">
                  <c:v>6513761145651.1309</c:v>
                </c:pt>
                <c:pt idx="41">
                  <c:v>6435758639367.9854</c:v>
                </c:pt>
                <c:pt idx="42">
                  <c:v>6320867519352.0381</c:v>
                </c:pt>
                <c:pt idx="43">
                  <c:v>6213891635589.2764</c:v>
                </c:pt>
                <c:pt idx="44">
                  <c:v>55986763869464.352</c:v>
                </c:pt>
                <c:pt idx="45">
                  <c:v>1088395474161.248</c:v>
                </c:pt>
                <c:pt idx="46">
                  <c:v>1058438978095.785</c:v>
                </c:pt>
                <c:pt idx="47">
                  <c:v>6114205395714.6094</c:v>
                </c:pt>
                <c:pt idx="48">
                  <c:v>6021245322777.3018</c:v>
                </c:pt>
                <c:pt idx="49">
                  <c:v>5934502778242.1367</c:v>
                </c:pt>
                <c:pt idx="50">
                  <c:v>5853517658808.7764</c:v>
                </c:pt>
                <c:pt idx="51">
                  <c:v>65910362599280.969</c:v>
                </c:pt>
                <c:pt idx="52">
                  <c:v>1097066583475.775</c:v>
                </c:pt>
                <c:pt idx="53">
                  <c:v>1104082129583.481</c:v>
                </c:pt>
                <c:pt idx="54">
                  <c:v>5777872921440.4189</c:v>
                </c:pt>
                <c:pt idx="55">
                  <c:v>5743347790362.752</c:v>
                </c:pt>
                <c:pt idx="56">
                  <c:v>77110127097278.141</c:v>
                </c:pt>
                <c:pt idx="57">
                  <c:v>1107682979997.843</c:v>
                </c:pt>
                <c:pt idx="58">
                  <c:v>1152931047067.0491</c:v>
                </c:pt>
                <c:pt idx="59">
                  <c:v>1119873008582.688</c:v>
                </c:pt>
                <c:pt idx="60">
                  <c:v>89686572262297.047</c:v>
                </c:pt>
                <c:pt idx="61">
                  <c:v>1204707987525.7529</c:v>
                </c:pt>
                <c:pt idx="62">
                  <c:v>1133350368404.4939</c:v>
                </c:pt>
                <c:pt idx="63">
                  <c:v>103743554178976.2</c:v>
                </c:pt>
                <c:pt idx="64">
                  <c:v>1259199257281.1121</c:v>
                </c:pt>
                <c:pt idx="65">
                  <c:v>1316237559435.2451</c:v>
                </c:pt>
                <c:pt idx="66">
                  <c:v>1147891202359.4719</c:v>
                </c:pt>
                <c:pt idx="67">
                  <c:v>119388217346054.41</c:v>
                </c:pt>
                <c:pt idx="68">
                  <c:v>1163318147113.802</c:v>
                </c:pt>
                <c:pt idx="69">
                  <c:v>136730948513999.8</c:v>
                </c:pt>
                <c:pt idx="70">
                  <c:v>1375689858513.208</c:v>
                </c:pt>
                <c:pt idx="71">
                  <c:v>1179489005670.9509</c:v>
                </c:pt>
                <c:pt idx="72">
                  <c:v>1437448857496.7151</c:v>
                </c:pt>
                <c:pt idx="73">
                  <c:v>155885335439502.5</c:v>
                </c:pt>
                <c:pt idx="74">
                  <c:v>1501426896175.7151</c:v>
                </c:pt>
                <c:pt idx="75">
                  <c:v>1196288557895.5759</c:v>
                </c:pt>
                <c:pt idx="76">
                  <c:v>176968129422138.41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6-4D3D-8642-7041A9D18DC0}"/>
            </c:ext>
          </c:extLst>
        </c:ser>
        <c:ser>
          <c:idx val="1"/>
          <c:order val="1"/>
          <c:tx>
            <c:strRef>
              <c:f>Fitting!$G$7</c:f>
              <c:strCache>
                <c:ptCount val="1"/>
                <c:pt idx="0">
                  <c:v>kFitted 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Fitting!$B$8:$B$217</c:f>
              <c:numCache>
                <c:formatCode>General</c:formatCode>
                <c:ptCount val="210"/>
                <c:pt idx="0">
                  <c:v>300</c:v>
                </c:pt>
                <c:pt idx="1">
                  <c:v>300</c:v>
                </c:pt>
                <c:pt idx="2">
                  <c:v>400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600</c:v>
                </c:pt>
                <c:pt idx="8">
                  <c:v>700</c:v>
                </c:pt>
                <c:pt idx="9">
                  <c:v>700</c:v>
                </c:pt>
                <c:pt idx="10">
                  <c:v>800</c:v>
                </c:pt>
                <c:pt idx="11">
                  <c:v>800</c:v>
                </c:pt>
                <c:pt idx="12">
                  <c:v>900</c:v>
                </c:pt>
                <c:pt idx="13">
                  <c:v>900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1072</c:v>
                </c:pt>
                <c:pt idx="18">
                  <c:v>1075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1125</c:v>
                </c:pt>
                <c:pt idx="24">
                  <c:v>1139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1609</c:v>
                </c:pt>
                <c:pt idx="41">
                  <c:v>1625</c:v>
                </c:pt>
                <c:pt idx="42">
                  <c:v>1650</c:v>
                </c:pt>
                <c:pt idx="43">
                  <c:v>1675</c:v>
                </c:pt>
                <c:pt idx="44">
                  <c:v>1700</c:v>
                </c:pt>
                <c:pt idx="45">
                  <c:v>1700</c:v>
                </c:pt>
                <c:pt idx="46">
                  <c:v>1700</c:v>
                </c:pt>
                <c:pt idx="47">
                  <c:v>1700</c:v>
                </c:pt>
                <c:pt idx="48">
                  <c:v>1725</c:v>
                </c:pt>
                <c:pt idx="49">
                  <c:v>1750</c:v>
                </c:pt>
                <c:pt idx="50">
                  <c:v>1775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1812</c:v>
                </c:pt>
                <c:pt idx="56">
                  <c:v>1900</c:v>
                </c:pt>
                <c:pt idx="57">
                  <c:v>1900</c:v>
                </c:pt>
                <c:pt idx="58">
                  <c:v>1900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2200</c:v>
                </c:pt>
                <c:pt idx="66">
                  <c:v>2200</c:v>
                </c:pt>
                <c:pt idx="67">
                  <c:v>2200</c:v>
                </c:pt>
                <c:pt idx="68">
                  <c:v>2300</c:v>
                </c:pt>
                <c:pt idx="69">
                  <c:v>2300</c:v>
                </c:pt>
                <c:pt idx="70">
                  <c:v>2300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</c:numCache>
            </c:numRef>
          </c:xVal>
          <c:yVal>
            <c:numRef>
              <c:f>Fitting!$G$8:$G$217</c:f>
              <c:numCache>
                <c:formatCode>0.00E+00</c:formatCode>
                <c:ptCount val="210"/>
                <c:pt idx="0">
                  <c:v>7244100584065.3896</c:v>
                </c:pt>
                <c:pt idx="1">
                  <c:v>7244100584065.3896</c:v>
                </c:pt>
                <c:pt idx="2">
                  <c:v>4133206771331.5591</c:v>
                </c:pt>
                <c:pt idx="3">
                  <c:v>4133206771331.5591</c:v>
                </c:pt>
                <c:pt idx="4">
                  <c:v>3222113711065.2954</c:v>
                </c:pt>
                <c:pt idx="5">
                  <c:v>3222113711065.2954</c:v>
                </c:pt>
                <c:pt idx="6">
                  <c:v>2892854355322.9673</c:v>
                </c:pt>
                <c:pt idx="7">
                  <c:v>2892854355322.9673</c:v>
                </c:pt>
                <c:pt idx="8">
                  <c:v>2791963079100.2808</c:v>
                </c:pt>
                <c:pt idx="9">
                  <c:v>2791963079100.2808</c:v>
                </c:pt>
                <c:pt idx="10">
                  <c:v>2804442631501.4209</c:v>
                </c:pt>
                <c:pt idx="11">
                  <c:v>2804442631501.4209</c:v>
                </c:pt>
                <c:pt idx="12">
                  <c:v>2882997239434.3335</c:v>
                </c:pt>
                <c:pt idx="13">
                  <c:v>2882997239434.3335</c:v>
                </c:pt>
                <c:pt idx="14">
                  <c:v>3004904608155.605</c:v>
                </c:pt>
                <c:pt idx="15">
                  <c:v>3004904608155.605</c:v>
                </c:pt>
                <c:pt idx="16">
                  <c:v>3004904608155.605</c:v>
                </c:pt>
                <c:pt idx="17">
                  <c:v>3112442936234.0776</c:v>
                </c:pt>
                <c:pt idx="18">
                  <c:v>3117227270251.1338</c:v>
                </c:pt>
                <c:pt idx="19">
                  <c:v>3157965378330.5938</c:v>
                </c:pt>
                <c:pt idx="20">
                  <c:v>3157965378330.5938</c:v>
                </c:pt>
                <c:pt idx="21">
                  <c:v>3157965378330.5938</c:v>
                </c:pt>
                <c:pt idx="22">
                  <c:v>3157965378330.5938</c:v>
                </c:pt>
                <c:pt idx="23">
                  <c:v>3200193051707.1987</c:v>
                </c:pt>
                <c:pt idx="24">
                  <c:v>3224461109859.374</c:v>
                </c:pt>
                <c:pt idx="25">
                  <c:v>3335057516602.1338</c:v>
                </c:pt>
                <c:pt idx="26">
                  <c:v>3335057516602.1338</c:v>
                </c:pt>
                <c:pt idx="27">
                  <c:v>3335057516602.1338</c:v>
                </c:pt>
                <c:pt idx="28">
                  <c:v>3531740609347.686</c:v>
                </c:pt>
                <c:pt idx="29">
                  <c:v>3531740609347.686</c:v>
                </c:pt>
                <c:pt idx="30">
                  <c:v>3531740609347.686</c:v>
                </c:pt>
                <c:pt idx="31">
                  <c:v>3745094754902.8003</c:v>
                </c:pt>
                <c:pt idx="32">
                  <c:v>3745094754902.8003</c:v>
                </c:pt>
                <c:pt idx="33">
                  <c:v>3745094754902.8003</c:v>
                </c:pt>
                <c:pt idx="34">
                  <c:v>3973113060692.2334</c:v>
                </c:pt>
                <c:pt idx="35">
                  <c:v>3973113060692.2334</c:v>
                </c:pt>
                <c:pt idx="36">
                  <c:v>3973113060692.2334</c:v>
                </c:pt>
                <c:pt idx="37">
                  <c:v>4214363432651.0532</c:v>
                </c:pt>
                <c:pt idx="38">
                  <c:v>4214363432651.0532</c:v>
                </c:pt>
                <c:pt idx="39">
                  <c:v>4214363432651.0532</c:v>
                </c:pt>
                <c:pt idx="40">
                  <c:v>4236686667856.4722</c:v>
                </c:pt>
                <c:pt idx="41">
                  <c:v>4276613521917.4199</c:v>
                </c:pt>
                <c:pt idx="42">
                  <c:v>4339609757396.6138</c:v>
                </c:pt>
                <c:pt idx="43">
                  <c:v>4403339357109.7627</c:v>
                </c:pt>
                <c:pt idx="44">
                  <c:v>4467790349479.2734</c:v>
                </c:pt>
                <c:pt idx="45">
                  <c:v>4467790349479.2734</c:v>
                </c:pt>
                <c:pt idx="46">
                  <c:v>4467790349479.2734</c:v>
                </c:pt>
                <c:pt idx="47">
                  <c:v>4467790349479.2734</c:v>
                </c:pt>
                <c:pt idx="48">
                  <c:v>4532951504991.1826</c:v>
                </c:pt>
                <c:pt idx="49">
                  <c:v>4598812274722.2988</c:v>
                </c:pt>
                <c:pt idx="50">
                  <c:v>4665362734941.4297</c:v>
                </c:pt>
                <c:pt idx="51">
                  <c:v>4732593537096.3223</c:v>
                </c:pt>
                <c:pt idx="52">
                  <c:v>4732593537096.3223</c:v>
                </c:pt>
                <c:pt idx="53">
                  <c:v>4732593537096.3223</c:v>
                </c:pt>
                <c:pt idx="54">
                  <c:v>4732593537096.3223</c:v>
                </c:pt>
                <c:pt idx="55">
                  <c:v>4765103371048.1719</c:v>
                </c:pt>
                <c:pt idx="56">
                  <c:v>5008150908090.5078</c:v>
                </c:pt>
                <c:pt idx="57">
                  <c:v>5008150908090.5078</c:v>
                </c:pt>
                <c:pt idx="58">
                  <c:v>5008150908090.5078</c:v>
                </c:pt>
                <c:pt idx="59">
                  <c:v>5293968021767.208</c:v>
                </c:pt>
                <c:pt idx="60">
                  <c:v>5293968021767.208</c:v>
                </c:pt>
                <c:pt idx="61">
                  <c:v>5293968021767.208</c:v>
                </c:pt>
                <c:pt idx="62">
                  <c:v>5589643994990.3027</c:v>
                </c:pt>
                <c:pt idx="63">
                  <c:v>5589643994990.3027</c:v>
                </c:pt>
                <c:pt idx="64">
                  <c:v>5589643994990.3027</c:v>
                </c:pt>
                <c:pt idx="65">
                  <c:v>5894847932639.958</c:v>
                </c:pt>
                <c:pt idx="66">
                  <c:v>5894847932639.958</c:v>
                </c:pt>
                <c:pt idx="67">
                  <c:v>5894847932639.958</c:v>
                </c:pt>
                <c:pt idx="68">
                  <c:v>6209302268182.7891</c:v>
                </c:pt>
                <c:pt idx="69">
                  <c:v>6209302268182.7891</c:v>
                </c:pt>
                <c:pt idx="70">
                  <c:v>6209302268182.7891</c:v>
                </c:pt>
                <c:pt idx="71">
                  <c:v>6532770753296.6934</c:v>
                </c:pt>
                <c:pt idx="72">
                  <c:v>6532770753296.6934</c:v>
                </c:pt>
                <c:pt idx="73">
                  <c:v>6532770753296.6934</c:v>
                </c:pt>
                <c:pt idx="74">
                  <c:v>6865049643178.8477</c:v>
                </c:pt>
                <c:pt idx="75">
                  <c:v>6865049643178.8477</c:v>
                </c:pt>
                <c:pt idx="76">
                  <c:v>6865049643178.8477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26-4D3D-8642-7041A9D1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66208"/>
        <c:axId val="305181056"/>
      </c:scatterChart>
      <c:valAx>
        <c:axId val="305166208"/>
        <c:scaling>
          <c:orientation val="minMax"/>
          <c:max val="2100"/>
          <c:min val="3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i="1"/>
                  <a:t>T</a:t>
                </a:r>
                <a:r>
                  <a:rPr lang="en-US" sz="1800"/>
                  <a:t> / K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305181056"/>
        <c:crossesAt val="1.0000000000000004E-6"/>
        <c:crossBetween val="midCat"/>
        <c:majorUnit val="200"/>
        <c:minorUnit val="100"/>
      </c:valAx>
      <c:valAx>
        <c:axId val="3051810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i="1"/>
                  <a:t>k</a:t>
                </a:r>
                <a:r>
                  <a:rPr lang="en-US" sz="1800"/>
                  <a:t> / cm</a:t>
                </a:r>
                <a:r>
                  <a:rPr lang="en-US" sz="1800" baseline="30000"/>
                  <a:t>3</a:t>
                </a:r>
                <a:r>
                  <a:rPr lang="en-US" sz="1800"/>
                  <a:t> mol</a:t>
                </a:r>
                <a:r>
                  <a:rPr lang="en-US" sz="1800" baseline="30000"/>
                  <a:t>-1</a:t>
                </a:r>
                <a:r>
                  <a:rPr lang="en-US" sz="1800"/>
                  <a:t> s</a:t>
                </a:r>
                <a:r>
                  <a:rPr lang="en-US" sz="1800" baseline="30000"/>
                  <a:t>-1</a:t>
                </a:r>
                <a:r>
                  <a:rPr lang="en-US" sz="1800"/>
                  <a:t> or s</a:t>
                </a:r>
                <a:r>
                  <a:rPr lang="en-US" sz="1800" baseline="30000"/>
                  <a:t>-1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30516620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b"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18</xdr:row>
      <xdr:rowOff>28574</xdr:rowOff>
    </xdr:from>
    <xdr:to>
      <xdr:col>25</xdr:col>
      <xdr:colOff>361950</xdr:colOff>
      <xdr:row>58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0</xdr:row>
      <xdr:rowOff>95250</xdr:rowOff>
    </xdr:from>
    <xdr:to>
      <xdr:col>23</xdr:col>
      <xdr:colOff>428625</xdr:colOff>
      <xdr:row>15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096499" y="95250"/>
          <a:ext cx="7181851" cy="28765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1. Paste</a:t>
          </a:r>
          <a:r>
            <a:rPr lang="en-GB" sz="1600" baseline="0"/>
            <a:t> temperatures and rate constants into Cells B38:C38.</a:t>
          </a:r>
        </a:p>
        <a:p>
          <a:r>
            <a:rPr lang="en-GB" sz="1600" baseline="0"/>
            <a:t>2. Go to Data-&gt;Solver in your available tabs (may have to install Solver add-in)</a:t>
          </a:r>
        </a:p>
        <a:p>
          <a:r>
            <a:rPr lang="en-GB" sz="1600" baseline="0"/>
            <a:t>3. In the Solver set:</a:t>
          </a:r>
        </a:p>
        <a:p>
          <a:r>
            <a:rPr lang="en-GB" sz="1600"/>
            <a:t>    (a)</a:t>
          </a:r>
          <a:r>
            <a:rPr lang="en-GB" sz="1600" baseline="0"/>
            <a:t> </a:t>
          </a:r>
          <a:r>
            <a:rPr lang="en-GB" sz="1600"/>
            <a:t>"Set Objective" to $F$6</a:t>
          </a:r>
          <a:r>
            <a:rPr lang="en-GB" sz="1600" baseline="0"/>
            <a:t> which is the sum of the square errors (Cells F8:68)</a:t>
          </a:r>
        </a:p>
        <a:p>
          <a:r>
            <a:rPr lang="en-GB" sz="1600" baseline="0"/>
            <a:t>    (b) Fot the "To" option click "min"</a:t>
          </a:r>
        </a:p>
        <a:p>
          <a:r>
            <a:rPr lang="en-GB" sz="1600" baseline="0"/>
            <a:t>    (c) "By changing variable Cells" $B$3:$D$3</a:t>
          </a:r>
        </a:p>
        <a:p>
          <a:r>
            <a:rPr lang="en-GB" sz="1600" baseline="0"/>
            <a:t>    (d) Uncheck the "Make Unconstrained Variables Non-Negative" box</a:t>
          </a:r>
        </a:p>
        <a:p>
          <a:r>
            <a:rPr lang="en-GB" sz="1600" baseline="0"/>
            <a:t>    (e) "GRG Nonlinear" solving method should be fine.</a:t>
          </a:r>
        </a:p>
        <a:p>
          <a:r>
            <a:rPr lang="en-GB" sz="1600" baseline="0"/>
            <a:t>    (f) Click "Solve"</a:t>
          </a:r>
        </a:p>
        <a:p>
          <a:r>
            <a:rPr lang="en-GB" sz="1600" baseline="0"/>
            <a:t>4. Fitted rate parameters are printed in Cells B3:E3</a:t>
          </a:r>
        </a:p>
        <a:p>
          <a:r>
            <a:rPr lang="en-GB" sz="1600" baseline="0"/>
            <a:t>Note that temperature ranges can be expanded/contracted to suit your needs, just ensure that cells F6:F38 have their formulae updated accordingly</a:t>
          </a:r>
        </a:p>
        <a:p>
          <a:endParaRPr lang="en-GB" sz="1600" baseline="0"/>
        </a:p>
        <a:p>
          <a:endParaRPr lang="en-GB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268"/>
  <sheetViews>
    <sheetView tabSelected="1" zoomScale="85" zoomScaleNormal="85" workbookViewId="0">
      <selection activeCell="G38" sqref="G38"/>
    </sheetView>
  </sheetViews>
  <sheetFormatPr defaultColWidth="9.1328125" defaultRowHeight="13.5" x14ac:dyDescent="0.3"/>
  <cols>
    <col min="1" max="1" width="9.1328125" style="2"/>
    <col min="2" max="2" width="8.6640625" style="2" customWidth="1"/>
    <col min="3" max="3" width="10.1328125" style="2" customWidth="1"/>
    <col min="4" max="4" width="16.265625" style="2" customWidth="1"/>
    <col min="5" max="5" width="14.796875" style="2" customWidth="1"/>
    <col min="6" max="6" width="9.6640625" style="2" bestFit="1" customWidth="1"/>
    <col min="7" max="7" width="16.796875" style="2" bestFit="1" customWidth="1"/>
    <col min="8" max="8" width="11.265625" style="2" customWidth="1"/>
    <col min="9" max="9" width="9.46484375" style="2" bestFit="1" customWidth="1"/>
    <col min="10" max="10" width="11.6640625" style="2" bestFit="1" customWidth="1"/>
    <col min="11" max="11" width="8.46484375" style="2" bestFit="1" customWidth="1"/>
    <col min="12" max="12" width="10.46484375" style="2" bestFit="1" customWidth="1"/>
    <col min="13" max="23" width="8.6640625" style="2" bestFit="1" customWidth="1"/>
    <col min="24" max="16384" width="9.1328125" style="2"/>
  </cols>
  <sheetData>
    <row r="1" spans="2:23" ht="15.75" x14ac:dyDescent="0.3">
      <c r="B1" s="29" t="s">
        <v>2</v>
      </c>
      <c r="C1" s="30"/>
      <c r="D1" s="31"/>
      <c r="E1" s="32" t="s">
        <v>15</v>
      </c>
      <c r="F1" s="33"/>
      <c r="G1" s="3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8.75" x14ac:dyDescent="0.3">
      <c r="B2" s="8" t="s">
        <v>4</v>
      </c>
      <c r="C2" s="9" t="s">
        <v>1</v>
      </c>
      <c r="D2" s="25" t="s">
        <v>5</v>
      </c>
      <c r="E2" s="22" t="s">
        <v>0</v>
      </c>
      <c r="F2" s="23" t="s">
        <v>1</v>
      </c>
      <c r="G2" s="24" t="s">
        <v>14</v>
      </c>
      <c r="H2" s="1"/>
    </row>
    <row r="3" spans="2:23" ht="13.9" thickBot="1" x14ac:dyDescent="0.35">
      <c r="B3" s="6">
        <v>15.475818833112768</v>
      </c>
      <c r="C3" s="7">
        <v>1.7347487910825659</v>
      </c>
      <c r="D3" s="5">
        <v>-1272.2279866164404</v>
      </c>
      <c r="E3" s="26">
        <f>EXP(B3)</f>
        <v>5260932.4092096649</v>
      </c>
      <c r="F3" s="27">
        <f>C3</f>
        <v>1.7347487910825659</v>
      </c>
      <c r="G3" s="28">
        <f>D3*1.9872</f>
        <v>-2528.1714550041902</v>
      </c>
      <c r="H3" s="21"/>
      <c r="I3" s="21"/>
    </row>
    <row r="4" spans="2:23" ht="13.9" thickBot="1" x14ac:dyDescent="0.35"/>
    <row r="5" spans="2:23" ht="16.149999999999999" thickBot="1" x14ac:dyDescent="0.35">
      <c r="B5" s="38" t="s">
        <v>13</v>
      </c>
      <c r="C5" s="39"/>
      <c r="D5" s="35" t="s">
        <v>11</v>
      </c>
      <c r="E5" s="36"/>
      <c r="F5" s="37"/>
      <c r="G5" s="38" t="s">
        <v>12</v>
      </c>
      <c r="H5" s="39"/>
    </row>
    <row r="6" spans="2:23" ht="18" x14ac:dyDescent="0.3">
      <c r="B6" s="15"/>
      <c r="C6" s="18"/>
      <c r="D6" s="17"/>
      <c r="E6" s="16" t="s">
        <v>6</v>
      </c>
      <c r="F6" s="19">
        <f>SUM(F8:F84)</f>
        <v>34.304375768411028</v>
      </c>
      <c r="G6" s="15"/>
      <c r="H6" s="18"/>
    </row>
    <row r="7" spans="2:23" ht="19.149999999999999" thickBot="1" x14ac:dyDescent="0.35">
      <c r="B7" s="13" t="s">
        <v>7</v>
      </c>
      <c r="C7" s="14" t="s">
        <v>8</v>
      </c>
      <c r="D7" s="12" t="s">
        <v>16</v>
      </c>
      <c r="E7" s="10" t="s">
        <v>17</v>
      </c>
      <c r="F7" s="11" t="s">
        <v>9</v>
      </c>
      <c r="G7" s="13" t="s">
        <v>10</v>
      </c>
      <c r="H7" s="14" t="s">
        <v>3</v>
      </c>
    </row>
    <row r="8" spans="2:23" ht="13.9" thickTop="1" x14ac:dyDescent="0.3">
      <c r="B8">
        <v>300</v>
      </c>
      <c r="C8">
        <v>5937628977294.8115</v>
      </c>
      <c r="D8" s="3">
        <f>(LN(C8))/LN(10)</f>
        <v>12.773613056488761</v>
      </c>
      <c r="E8" s="3">
        <f>($B$3+$C$3*LN(B8)-($D$3/B8))/LN(10)</f>
        <v>12.859984471846506</v>
      </c>
      <c r="F8" s="3">
        <f>(D8-E8)^2</f>
        <v>7.4600213909000049E-3</v>
      </c>
      <c r="G8" s="20">
        <f>10^(E8)</f>
        <v>7244100584065.3896</v>
      </c>
      <c r="H8" s="4">
        <f>100*(C8-G8)/C8</f>
        <v>-22.003254359045648</v>
      </c>
      <c r="I8" s="1"/>
    </row>
    <row r="9" spans="2:23" x14ac:dyDescent="0.3">
      <c r="B9">
        <v>300</v>
      </c>
      <c r="C9">
        <v>9922496683285.5176</v>
      </c>
      <c r="D9" s="3">
        <f t="shared" ref="D9:D72" si="0">(LN(C9))/LN(10)</f>
        <v>12.996620962411043</v>
      </c>
      <c r="E9" s="3">
        <f>($B$3+$C$3*LN(B9)-($D$3/B9))/LN(10)</f>
        <v>12.859984471846506</v>
      </c>
      <c r="F9" s="3">
        <f t="shared" ref="F9:F17" si="1">(D9-E9)^2</f>
        <v>1.8669530553792984E-2</v>
      </c>
      <c r="G9" s="20">
        <f t="shared" ref="G9:G17" si="2">10^(E9)</f>
        <v>7244100584065.3896</v>
      </c>
      <c r="H9" s="4">
        <f>100*(C9-G9)/C9</f>
        <v>26.993166989230602</v>
      </c>
      <c r="I9" s="1"/>
      <c r="L9" s="1"/>
    </row>
    <row r="10" spans="2:23" x14ac:dyDescent="0.3">
      <c r="B10">
        <v>400</v>
      </c>
      <c r="C10">
        <v>4804159691891.0117</v>
      </c>
      <c r="D10" s="3">
        <f t="shared" si="0"/>
        <v>12.681617435066087</v>
      </c>
      <c r="E10" s="3">
        <f>($B$3+$C$3*LN(B10)-($D$3/B10))/LN(10)</f>
        <v>12.6162871322118</v>
      </c>
      <c r="F10" s="3">
        <f t="shared" si="1"/>
        <v>4.2680484710328429E-3</v>
      </c>
      <c r="G10" s="20">
        <f t="shared" si="2"/>
        <v>4133206771331.5591</v>
      </c>
      <c r="H10" s="4">
        <f>100*(C10-G10)/C10</f>
        <v>13.966082803033393</v>
      </c>
      <c r="I10" s="1"/>
      <c r="L10" s="21"/>
    </row>
    <row r="11" spans="2:23" x14ac:dyDescent="0.3">
      <c r="B11">
        <v>400</v>
      </c>
      <c r="C11">
        <v>3205308729332.4399</v>
      </c>
      <c r="D11" s="3">
        <f t="shared" si="0"/>
        <v>12.505869866300429</v>
      </c>
      <c r="E11" s="3">
        <f>($B$3+$C$3*LN(B11)-($D$3/B11))/LN(10)</f>
        <v>12.6162871322118</v>
      </c>
      <c r="F11" s="3">
        <f t="shared" si="1"/>
        <v>1.2191972611342441E-2</v>
      </c>
      <c r="G11" s="20">
        <f t="shared" si="2"/>
        <v>4133206771331.5591</v>
      </c>
      <c r="H11" s="4">
        <f t="shared" ref="H11:H74" si="3">100*(C11-G11)/C11</f>
        <v>-28.948788411791135</v>
      </c>
      <c r="I11" s="1"/>
    </row>
    <row r="12" spans="2:23" x14ac:dyDescent="0.3">
      <c r="B12">
        <v>500</v>
      </c>
      <c r="C12">
        <v>5110425863196.668</v>
      </c>
      <c r="D12" s="3">
        <f t="shared" si="0"/>
        <v>12.708457092371502</v>
      </c>
      <c r="E12" s="3">
        <f>($B$3+$C$3*LN(B12)-($D$3/B12))/LN(10)</f>
        <v>12.508140862966121</v>
      </c>
      <c r="F12" s="3">
        <f t="shared" si="1"/>
        <v>4.0126591763189168E-2</v>
      </c>
      <c r="G12" s="20">
        <f t="shared" si="2"/>
        <v>3222113711065.2954</v>
      </c>
      <c r="H12" s="4">
        <f t="shared" si="3"/>
        <v>36.950191680311306</v>
      </c>
      <c r="I12" s="1"/>
    </row>
    <row r="13" spans="2:23" x14ac:dyDescent="0.3">
      <c r="B13">
        <v>500</v>
      </c>
      <c r="C13">
        <v>1789844115284.406</v>
      </c>
      <c r="D13" s="3">
        <f t="shared" si="0"/>
        <v>12.252815208175514</v>
      </c>
      <c r="E13" s="3">
        <f t="shared" ref="E12:E77" si="4">($B$3+$C$3*LN(B13)-($D$3/B13))/LN(10)</f>
        <v>12.508140862966121</v>
      </c>
      <c r="F13" s="3">
        <f t="shared" si="1"/>
        <v>6.5191189994252038E-2</v>
      </c>
      <c r="G13" s="20">
        <f t="shared" si="2"/>
        <v>3222113711065.2954</v>
      </c>
      <c r="H13" s="4">
        <f t="shared" si="3"/>
        <v>-80.022030049991358</v>
      </c>
      <c r="I13" s="1"/>
    </row>
    <row r="14" spans="2:23" x14ac:dyDescent="0.3">
      <c r="B14">
        <v>600</v>
      </c>
      <c r="C14">
        <v>6037121864526.7646</v>
      </c>
      <c r="D14" s="3">
        <f t="shared" si="0"/>
        <v>12.780829942551723</v>
      </c>
      <c r="E14" s="3">
        <f>($B$3+$C$3*LN(B14)-($D$3/B14))/LN(10)</f>
        <v>12.461326569053513</v>
      </c>
      <c r="F14" s="3">
        <f t="shared" si="1"/>
        <v>0.10208240567673627</v>
      </c>
      <c r="G14" s="20">
        <f t="shared" si="2"/>
        <v>2892854355322.9673</v>
      </c>
      <c r="H14" s="4">
        <f t="shared" si="3"/>
        <v>52.082226924704777</v>
      </c>
      <c r="I14" s="1"/>
    </row>
    <row r="15" spans="2:23" x14ac:dyDescent="0.3">
      <c r="B15">
        <v>600</v>
      </c>
      <c r="C15">
        <v>1293012305447.533</v>
      </c>
      <c r="D15" s="3">
        <f>(LN(C15))/LN(10)</f>
        <v>12.111602658030069</v>
      </c>
      <c r="E15" s="3">
        <f t="shared" si="4"/>
        <v>12.461326569053513</v>
      </c>
      <c r="F15" s="3">
        <f t="shared" si="1"/>
        <v>0.12230681394153395</v>
      </c>
      <c r="G15" s="20">
        <f t="shared" si="2"/>
        <v>2892854355322.9673</v>
      </c>
      <c r="H15" s="4">
        <f t="shared" si="3"/>
        <v>-123.72983947138094</v>
      </c>
      <c r="I15" s="1"/>
    </row>
    <row r="16" spans="2:23" x14ac:dyDescent="0.3">
      <c r="B16">
        <v>700</v>
      </c>
      <c r="C16">
        <v>7436318940980.1123</v>
      </c>
      <c r="D16" s="3">
        <f t="shared" si="0"/>
        <v>12.871358008229668</v>
      </c>
      <c r="E16" s="3">
        <f t="shared" si="4"/>
        <v>12.445909670881983</v>
      </c>
      <c r="F16" s="3">
        <f t="shared" si="1"/>
        <v>0.18100628775190972</v>
      </c>
      <c r="G16" s="20">
        <f t="shared" si="2"/>
        <v>2791963079100.2808</v>
      </c>
      <c r="H16" s="4">
        <f t="shared" si="3"/>
        <v>62.455038557930685</v>
      </c>
      <c r="I16" s="1"/>
    </row>
    <row r="17" spans="2:29" x14ac:dyDescent="0.3">
      <c r="B17">
        <v>700</v>
      </c>
      <c r="C17">
        <v>1072338314987.814</v>
      </c>
      <c r="D17" s="3">
        <f t="shared" si="0"/>
        <v>12.030331823745277</v>
      </c>
      <c r="E17" s="3">
        <f>($B$3+$C$3*LN(B17)-($D$3/B17))/LN(10)</f>
        <v>12.445909670881983</v>
      </c>
      <c r="F17" s="3">
        <f t="shared" si="1"/>
        <v>0.17270494703077974</v>
      </c>
      <c r="G17" s="20">
        <f t="shared" si="2"/>
        <v>2791963079100.2808</v>
      </c>
      <c r="H17" s="4">
        <f t="shared" si="3"/>
        <v>-160.36214878063075</v>
      </c>
      <c r="I17" s="1"/>
      <c r="AC17" s="2" t="s">
        <v>18</v>
      </c>
    </row>
    <row r="18" spans="2:29" x14ac:dyDescent="0.3">
      <c r="B18">
        <v>800</v>
      </c>
      <c r="C18">
        <v>963955160083.55591</v>
      </c>
      <c r="D18" s="3">
        <f t="shared" si="0"/>
        <v>11.984056832470051</v>
      </c>
      <c r="E18" s="3">
        <f t="shared" si="4"/>
        <v>12.447846560381477</v>
      </c>
      <c r="F18" s="3">
        <f t="shared" ref="F18:F81" si="5">(D18-E18)^2</f>
        <v>0.21510091171615417</v>
      </c>
      <c r="G18" s="20">
        <f t="shared" ref="G18:G24" si="6">10^(E18)</f>
        <v>2804442631501.4209</v>
      </c>
      <c r="H18" s="4">
        <f t="shared" si="3"/>
        <v>-190.93081790841092</v>
      </c>
      <c r="I18" s="1"/>
    </row>
    <row r="19" spans="2:29" x14ac:dyDescent="0.3">
      <c r="B19">
        <v>800</v>
      </c>
      <c r="C19">
        <v>9296995710061.791</v>
      </c>
      <c r="D19" s="3">
        <f t="shared" si="0"/>
        <v>12.968342630561297</v>
      </c>
      <c r="E19" s="3">
        <f t="shared" si="4"/>
        <v>12.447846560381477</v>
      </c>
      <c r="F19" s="3">
        <f t="shared" si="5"/>
        <v>0.27091615907263683</v>
      </c>
      <c r="G19" s="20">
        <f t="shared" si="6"/>
        <v>2804442631501.4209</v>
      </c>
      <c r="H19" s="4">
        <f t="shared" si="3"/>
        <v>69.834958313831663</v>
      </c>
      <c r="I19" s="1"/>
    </row>
    <row r="20" spans="2:29" x14ac:dyDescent="0.3">
      <c r="B20">
        <v>900</v>
      </c>
      <c r="C20">
        <v>11651486142656.01</v>
      </c>
      <c r="D20" s="3">
        <f t="shared" si="0"/>
        <v>13.066381322992193</v>
      </c>
      <c r="E20" s="3">
        <f t="shared" si="4"/>
        <v>12.459844226537006</v>
      </c>
      <c r="F20" s="3">
        <f t="shared" si="5"/>
        <v>0.36788724937628808</v>
      </c>
      <c r="G20" s="20">
        <f t="shared" si="6"/>
        <v>2882997239434.3335</v>
      </c>
      <c r="H20" s="4">
        <f t="shared" si="3"/>
        <v>75.256399019523343</v>
      </c>
      <c r="I20" s="1"/>
    </row>
    <row r="21" spans="2:29" x14ac:dyDescent="0.3">
      <c r="B21">
        <v>900</v>
      </c>
      <c r="C21">
        <v>910903344807.85388</v>
      </c>
      <c r="D21" s="3">
        <f t="shared" si="0"/>
        <v>11.959472296793436</v>
      </c>
      <c r="E21" s="3">
        <f>($B$3+$C$3*LN(B21)-($D$3/B21))/LN(10)</f>
        <v>12.459844226537006</v>
      </c>
      <c r="F21" s="3">
        <f t="shared" si="5"/>
        <v>0.25037206807530465</v>
      </c>
      <c r="G21" s="20">
        <f t="shared" si="6"/>
        <v>2882997239434.3335</v>
      </c>
      <c r="H21" s="4">
        <f t="shared" si="3"/>
        <v>-216.49869943583019</v>
      </c>
      <c r="I21" s="1"/>
    </row>
    <row r="22" spans="2:29" x14ac:dyDescent="0.3">
      <c r="B22">
        <v>1000</v>
      </c>
      <c r="C22">
        <v>14550813473024.57</v>
      </c>
      <c r="D22" s="3">
        <f t="shared" si="0"/>
        <v>13.162887273526062</v>
      </c>
      <c r="E22" s="3">
        <f>($B$3+$C$3*LN(B22)-($D$3/B22))/LN(10)</f>
        <v>12.477830689713397</v>
      </c>
      <c r="F22" s="3">
        <f t="shared" si="5"/>
        <v>0.46930252302507919</v>
      </c>
      <c r="G22" s="20">
        <f t="shared" si="6"/>
        <v>3004904608155.605</v>
      </c>
      <c r="H22" s="4">
        <f t="shared" si="3"/>
        <v>79.348889230651395</v>
      </c>
      <c r="I22" s="1"/>
    </row>
    <row r="23" spans="2:29" x14ac:dyDescent="0.3">
      <c r="B23">
        <v>1000</v>
      </c>
      <c r="C23">
        <v>889048260734.9397</v>
      </c>
      <c r="D23" s="3">
        <f t="shared" si="0"/>
        <v>11.94892533667549</v>
      </c>
      <c r="E23" s="3">
        <f>($B$3+$C$3*LN(B23)-($D$3/B23))/LN(10)</f>
        <v>12.477830689713397</v>
      </c>
      <c r="F23" s="3">
        <f t="shared" si="5"/>
        <v>0.2797408724721524</v>
      </c>
      <c r="G23" s="20">
        <f t="shared" si="6"/>
        <v>3004904608155.605</v>
      </c>
      <c r="H23" s="4">
        <f t="shared" si="3"/>
        <v>-237.99116885640987</v>
      </c>
      <c r="I23" s="1"/>
    </row>
    <row r="24" spans="2:29" x14ac:dyDescent="0.3">
      <c r="B24">
        <v>1000</v>
      </c>
      <c r="C24">
        <v>1160320003893.7319</v>
      </c>
      <c r="D24" s="3">
        <f t="shared" si="0"/>
        <v>12.064577779536775</v>
      </c>
      <c r="E24" s="3">
        <f>($B$3+$C$3*LN(B24)-($D$3/B24))/LN(10)</f>
        <v>12.477830689713397</v>
      </c>
      <c r="F24" s="3">
        <f t="shared" si="5"/>
        <v>0.17077796776944723</v>
      </c>
      <c r="G24" s="20">
        <f t="shared" si="6"/>
        <v>3004904608155.605</v>
      </c>
      <c r="H24" s="4">
        <f t="shared" si="3"/>
        <v>-158.97205926571354</v>
      </c>
      <c r="I24" s="1"/>
    </row>
    <row r="25" spans="2:29" x14ac:dyDescent="0.3">
      <c r="B25">
        <v>1072</v>
      </c>
      <c r="C25">
        <v>4402810000000</v>
      </c>
      <c r="D25" s="3">
        <f t="shared" si="0"/>
        <v>12.643729944207653</v>
      </c>
      <c r="E25" s="3">
        <f t="shared" si="4"/>
        <v>12.493101397788664</v>
      </c>
      <c r="F25" s="3">
        <f t="shared" si="5"/>
        <v>2.2688958996297637E-2</v>
      </c>
      <c r="G25" s="20">
        <f t="shared" ref="G25:G88" si="7">10^(E25)</f>
        <v>3112442936234.0776</v>
      </c>
      <c r="H25" s="4">
        <f t="shared" si="3"/>
        <v>29.307807145116922</v>
      </c>
    </row>
    <row r="26" spans="2:29" x14ac:dyDescent="0.3">
      <c r="B26">
        <v>1075</v>
      </c>
      <c r="C26">
        <v>4402810000000</v>
      </c>
      <c r="D26" s="3">
        <f t="shared" si="0"/>
        <v>12.643729944207653</v>
      </c>
      <c r="E26" s="3">
        <f t="shared" si="4"/>
        <v>12.493768466895959</v>
      </c>
      <c r="F26" s="3">
        <f t="shared" si="5"/>
        <v>2.2488444677505569E-2</v>
      </c>
      <c r="G26" s="20">
        <f t="shared" si="7"/>
        <v>3117227270251.1338</v>
      </c>
      <c r="H26" s="4">
        <f t="shared" si="3"/>
        <v>29.199141678811174</v>
      </c>
    </row>
    <row r="27" spans="2:29" x14ac:dyDescent="0.3">
      <c r="B27">
        <v>1100</v>
      </c>
      <c r="C27">
        <v>4402810000000</v>
      </c>
      <c r="D27" s="3">
        <f t="shared" si="0"/>
        <v>12.643729944207653</v>
      </c>
      <c r="E27" s="3">
        <f>($B$3+$C$3*LN(B27)-($D$3/B27))/LN(10)</f>
        <v>12.49940736440489</v>
      </c>
      <c r="F27" s="3">
        <f t="shared" si="5"/>
        <v>2.0829007040924889E-2</v>
      </c>
      <c r="G27" s="20">
        <f t="shared" si="7"/>
        <v>3157965378330.5938</v>
      </c>
      <c r="H27" s="4">
        <f t="shared" si="3"/>
        <v>28.273866500471431</v>
      </c>
    </row>
    <row r="28" spans="2:29" x14ac:dyDescent="0.3">
      <c r="B28">
        <v>1100</v>
      </c>
      <c r="C28">
        <v>886656563143.69031</v>
      </c>
      <c r="D28" s="3">
        <f t="shared" si="0"/>
        <v>11.947755433118987</v>
      </c>
      <c r="E28" s="3">
        <f t="shared" si="4"/>
        <v>12.49940736440489</v>
      </c>
      <c r="F28" s="3">
        <f t="shared" si="5"/>
        <v>0.30431985329146682</v>
      </c>
      <c r="G28" s="20">
        <f t="shared" si="7"/>
        <v>3157965378330.5938</v>
      </c>
      <c r="H28" s="4">
        <f t="shared" si="3"/>
        <v>-256.16556732336716</v>
      </c>
    </row>
    <row r="29" spans="2:29" x14ac:dyDescent="0.3">
      <c r="B29">
        <v>1100</v>
      </c>
      <c r="C29">
        <v>18056330670625.699</v>
      </c>
      <c r="D29" s="3">
        <f t="shared" si="0"/>
        <v>13.256629499498652</v>
      </c>
      <c r="E29" s="3">
        <f t="shared" si="4"/>
        <v>12.49940736440489</v>
      </c>
      <c r="F29" s="3">
        <f t="shared" si="5"/>
        <v>0.57338536187595623</v>
      </c>
      <c r="G29" s="20">
        <f t="shared" si="7"/>
        <v>3157965378330.5938</v>
      </c>
      <c r="H29" s="4">
        <f t="shared" si="3"/>
        <v>82.510481027753784</v>
      </c>
    </row>
    <row r="30" spans="2:29" x14ac:dyDescent="0.3">
      <c r="B30">
        <v>1100</v>
      </c>
      <c r="C30">
        <v>1122630939236.717</v>
      </c>
      <c r="D30" s="3">
        <f t="shared" si="0"/>
        <v>12.050237007021924</v>
      </c>
      <c r="E30" s="3">
        <f>($B$3+$C$3*LN(B30)-($D$3/B30))/LN(10)</f>
        <v>12.49940736440489</v>
      </c>
      <c r="F30" s="3">
        <f t="shared" si="5"/>
        <v>0.20175400995154175</v>
      </c>
      <c r="G30" s="20">
        <f t="shared" si="7"/>
        <v>3157965378330.5938</v>
      </c>
      <c r="H30" s="4">
        <f t="shared" si="3"/>
        <v>-181.30040496458361</v>
      </c>
    </row>
    <row r="31" spans="2:29" x14ac:dyDescent="0.3">
      <c r="B31">
        <v>1125</v>
      </c>
      <c r="C31">
        <v>4402810000000</v>
      </c>
      <c r="D31" s="3">
        <f t="shared" si="0"/>
        <v>12.643729944207653</v>
      </c>
      <c r="E31" s="3">
        <f t="shared" si="4"/>
        <v>12.505176177933105</v>
      </c>
      <c r="F31" s="3">
        <f t="shared" si="5"/>
        <v>1.9197146148862004E-2</v>
      </c>
      <c r="G31" s="20">
        <f t="shared" si="7"/>
        <v>3200193051707.1987</v>
      </c>
      <c r="H31" s="4">
        <f t="shared" si="3"/>
        <v>27.314759171819844</v>
      </c>
    </row>
    <row r="32" spans="2:29" x14ac:dyDescent="0.3">
      <c r="B32">
        <v>1139</v>
      </c>
      <c r="C32">
        <v>4402810000000</v>
      </c>
      <c r="D32" s="3">
        <f t="shared" si="0"/>
        <v>12.643729944207653</v>
      </c>
      <c r="E32" s="3">
        <f t="shared" si="4"/>
        <v>12.508457143290626</v>
      </c>
      <c r="F32" s="3">
        <f t="shared" si="5"/>
        <v>1.8298730667937736E-2</v>
      </c>
      <c r="G32" s="20">
        <f t="shared" si="7"/>
        <v>3224461109859.374</v>
      </c>
      <c r="H32" s="4">
        <f t="shared" si="3"/>
        <v>26.763564408653245</v>
      </c>
    </row>
    <row r="33" spans="2:8" x14ac:dyDescent="0.3">
      <c r="B33">
        <v>1200</v>
      </c>
      <c r="C33">
        <v>22236347248793.121</v>
      </c>
      <c r="D33" s="3">
        <f t="shared" si="0"/>
        <v>13.347063447479185</v>
      </c>
      <c r="E33" s="3">
        <f t="shared" si="4"/>
        <v>12.523103328185858</v>
      </c>
      <c r="F33" s="3">
        <f t="shared" si="5"/>
        <v>0.67891027818587335</v>
      </c>
      <c r="G33" s="20">
        <f t="shared" si="7"/>
        <v>3335057516602.1338</v>
      </c>
      <c r="H33" s="4">
        <f t="shared" si="3"/>
        <v>85.001774440344988</v>
      </c>
    </row>
    <row r="34" spans="2:8" x14ac:dyDescent="0.3">
      <c r="B34">
        <v>1200</v>
      </c>
      <c r="C34">
        <v>1099350659319.574</v>
      </c>
      <c r="D34" s="3">
        <f t="shared" si="0"/>
        <v>12.041136241210658</v>
      </c>
      <c r="E34" s="3">
        <f t="shared" si="4"/>
        <v>12.523103328185858</v>
      </c>
      <c r="F34" s="3">
        <f t="shared" si="5"/>
        <v>0.23229227292735954</v>
      </c>
      <c r="G34" s="20">
        <f t="shared" si="7"/>
        <v>3335057516602.1338</v>
      </c>
      <c r="H34" s="4">
        <f t="shared" si="3"/>
        <v>-203.36612693408631</v>
      </c>
    </row>
    <row r="35" spans="2:8" x14ac:dyDescent="0.3">
      <c r="B35">
        <v>1200</v>
      </c>
      <c r="C35">
        <v>897418245043.27002</v>
      </c>
      <c r="D35" s="3">
        <f t="shared" si="0"/>
        <v>11.952994894750281</v>
      </c>
      <c r="E35" s="3">
        <f t="shared" si="4"/>
        <v>12.523103328185858</v>
      </c>
      <c r="F35" s="3">
        <f t="shared" si="5"/>
        <v>0.32502362587436728</v>
      </c>
      <c r="G35" s="20">
        <f t="shared" si="7"/>
        <v>3335057516602.1338</v>
      </c>
      <c r="H35" s="4">
        <f t="shared" si="3"/>
        <v>-271.62800455893677</v>
      </c>
    </row>
    <row r="36" spans="2:8" x14ac:dyDescent="0.3">
      <c r="B36">
        <v>1300</v>
      </c>
      <c r="C36">
        <v>917667699867.56396</v>
      </c>
      <c r="D36" s="3">
        <f t="shared" si="0"/>
        <v>11.962685445645548</v>
      </c>
      <c r="E36" s="3">
        <f t="shared" si="4"/>
        <v>12.547988799077176</v>
      </c>
      <c r="F36" s="3">
        <f t="shared" si="5"/>
        <v>0.34258001553830986</v>
      </c>
      <c r="G36" s="20">
        <f t="shared" si="7"/>
        <v>3531740609347.686</v>
      </c>
      <c r="H36" s="4">
        <f t="shared" si="3"/>
        <v>-284.86051212845132</v>
      </c>
    </row>
    <row r="37" spans="2:8" x14ac:dyDescent="0.3">
      <c r="B37">
        <v>1300</v>
      </c>
      <c r="C37">
        <v>1086041686223.7531</v>
      </c>
      <c r="D37" s="3">
        <f t="shared" si="0"/>
        <v>12.035846495372066</v>
      </c>
      <c r="E37" s="3">
        <f t="shared" si="4"/>
        <v>12.547988799077176</v>
      </c>
      <c r="F37" s="3">
        <f t="shared" si="5"/>
        <v>0.26228973924437693</v>
      </c>
      <c r="G37" s="20">
        <f t="shared" si="7"/>
        <v>3531740609347.686</v>
      </c>
      <c r="H37" s="4">
        <f t="shared" si="3"/>
        <v>-225.19383502007261</v>
      </c>
    </row>
    <row r="38" spans="2:8" x14ac:dyDescent="0.3">
      <c r="B38">
        <v>1300</v>
      </c>
      <c r="C38">
        <v>27164575474098.391</v>
      </c>
      <c r="D38" s="3">
        <f t="shared" si="0"/>
        <v>13.434002922301925</v>
      </c>
      <c r="E38" s="3">
        <f t="shared" si="4"/>
        <v>12.547988799077176</v>
      </c>
      <c r="F38" s="3">
        <f t="shared" si="5"/>
        <v>0.78502102655372052</v>
      </c>
      <c r="G38" s="20">
        <f t="shared" si="7"/>
        <v>3531740609347.686</v>
      </c>
      <c r="H38" s="4">
        <f t="shared" si="3"/>
        <v>86.998727026986955</v>
      </c>
    </row>
    <row r="39" spans="2:8" x14ac:dyDescent="0.3">
      <c r="B39">
        <v>1400</v>
      </c>
      <c r="C39">
        <v>1079887613686.786</v>
      </c>
      <c r="D39" s="3">
        <f t="shared" si="0"/>
        <v>12.03337855984306</v>
      </c>
      <c r="E39" s="3">
        <f t="shared" si="4"/>
        <v>12.573462810289376</v>
      </c>
      <c r="F39" s="3">
        <f t="shared" si="5"/>
        <v>0.29169099758015937</v>
      </c>
      <c r="G39" s="20">
        <f t="shared" si="7"/>
        <v>3745094754902.8003</v>
      </c>
      <c r="H39" s="4">
        <f t="shared" si="3"/>
        <v>-246.80412178419886</v>
      </c>
    </row>
    <row r="40" spans="2:8" x14ac:dyDescent="0.3">
      <c r="B40">
        <v>1400</v>
      </c>
      <c r="C40">
        <v>32919333229759.09</v>
      </c>
      <c r="D40" s="3">
        <f t="shared" si="0"/>
        <v>13.517451030137773</v>
      </c>
      <c r="E40" s="3">
        <f t="shared" si="4"/>
        <v>12.573462810289376</v>
      </c>
      <c r="F40" s="3">
        <f t="shared" si="5"/>
        <v>0.89111375921254443</v>
      </c>
      <c r="G40" s="20">
        <f t="shared" si="7"/>
        <v>3745094754902.8003</v>
      </c>
      <c r="H40" s="4">
        <f t="shared" si="3"/>
        <v>88.623418558437777</v>
      </c>
    </row>
    <row r="41" spans="2:8" x14ac:dyDescent="0.3">
      <c r="B41">
        <v>1400</v>
      </c>
      <c r="C41">
        <v>945141852529.04749</v>
      </c>
      <c r="D41" s="3">
        <f t="shared" si="0"/>
        <v>11.975496994908518</v>
      </c>
      <c r="E41" s="3">
        <f t="shared" si="4"/>
        <v>12.573462810289376</v>
      </c>
      <c r="F41" s="3">
        <f t="shared" si="5"/>
        <v>0.35756311636409466</v>
      </c>
      <c r="G41" s="20">
        <f t="shared" si="7"/>
        <v>3745094754902.8003</v>
      </c>
      <c r="H41" s="4">
        <f t="shared" si="3"/>
        <v>-296.24684325231493</v>
      </c>
    </row>
    <row r="42" spans="2:8" x14ac:dyDescent="0.3">
      <c r="B42">
        <v>1500</v>
      </c>
      <c r="C42">
        <v>978372986542.24475</v>
      </c>
      <c r="D42" s="3">
        <f t="shared" si="0"/>
        <v>11.99050445306584</v>
      </c>
      <c r="E42" s="3">
        <f t="shared" si="4"/>
        <v>12.599130923710312</v>
      </c>
      <c r="F42" s="3">
        <f t="shared" si="5"/>
        <v>0.3704261807691463</v>
      </c>
      <c r="G42" s="20">
        <f t="shared" si="7"/>
        <v>3973113060692.2334</v>
      </c>
      <c r="H42" s="4">
        <f t="shared" si="3"/>
        <v>-306.09390440490051</v>
      </c>
    </row>
    <row r="43" spans="2:8" x14ac:dyDescent="0.3">
      <c r="B43">
        <v>1500</v>
      </c>
      <c r="C43">
        <v>1079021470232.144</v>
      </c>
      <c r="D43" s="3">
        <f t="shared" si="0"/>
        <v>12.033030086305317</v>
      </c>
      <c r="E43" s="3">
        <f t="shared" si="4"/>
        <v>12.599130923710312</v>
      </c>
      <c r="F43" s="3">
        <f t="shared" si="5"/>
        <v>0.32047015811063728</v>
      </c>
      <c r="G43" s="20">
        <f t="shared" si="7"/>
        <v>3973113060692.2334</v>
      </c>
      <c r="H43" s="4">
        <f t="shared" si="3"/>
        <v>-268.21445821995047</v>
      </c>
    </row>
    <row r="44" spans="2:8" x14ac:dyDescent="0.3">
      <c r="B44">
        <v>1500</v>
      </c>
      <c r="C44">
        <v>39583095334584.227</v>
      </c>
      <c r="D44" s="3">
        <f t="shared" si="0"/>
        <v>13.597509752330398</v>
      </c>
      <c r="E44" s="3">
        <f t="shared" si="4"/>
        <v>12.599130923710312</v>
      </c>
      <c r="F44" s="3">
        <f t="shared" si="5"/>
        <v>0.9967602854368135</v>
      </c>
      <c r="G44" s="20">
        <f t="shared" si="7"/>
        <v>3973113060692.2334</v>
      </c>
      <c r="H44" s="4">
        <f t="shared" si="3"/>
        <v>89.962601390546439</v>
      </c>
    </row>
    <row r="45" spans="2:8" x14ac:dyDescent="0.3">
      <c r="B45">
        <v>1600</v>
      </c>
      <c r="C45">
        <v>1016369688475.468</v>
      </c>
      <c r="D45" s="3">
        <f t="shared" si="0"/>
        <v>12.007051704465562</v>
      </c>
      <c r="E45" s="3">
        <f t="shared" si="4"/>
        <v>12.624731984995156</v>
      </c>
      <c r="F45" s="3">
        <f t="shared" si="5"/>
        <v>0.3815289289551182</v>
      </c>
      <c r="G45" s="20">
        <f t="shared" si="7"/>
        <v>4214363432651.0532</v>
      </c>
      <c r="H45" s="4">
        <f t="shared" si="3"/>
        <v>-314.64867365067772</v>
      </c>
    </row>
    <row r="46" spans="2:8" x14ac:dyDescent="0.3">
      <c r="B46">
        <v>1600</v>
      </c>
      <c r="C46">
        <v>1082160314366.2209</v>
      </c>
      <c r="D46" s="3">
        <f t="shared" si="0"/>
        <v>12.034291603180199</v>
      </c>
      <c r="E46" s="3">
        <f t="shared" si="4"/>
        <v>12.624731984995156</v>
      </c>
      <c r="F46" s="3">
        <f t="shared" si="5"/>
        <v>0.34861984447779282</v>
      </c>
      <c r="G46" s="20">
        <f t="shared" si="7"/>
        <v>4214363432651.0532</v>
      </c>
      <c r="H46" s="4">
        <f t="shared" si="3"/>
        <v>-289.43984331187022</v>
      </c>
    </row>
    <row r="47" spans="2:8" x14ac:dyDescent="0.3">
      <c r="B47">
        <v>1600</v>
      </c>
      <c r="C47">
        <v>47242219181593.172</v>
      </c>
      <c r="D47" s="3">
        <f t="shared" si="0"/>
        <v>13.674330290204884</v>
      </c>
      <c r="E47" s="3">
        <f t="shared" si="4"/>
        <v>12.624731984995156</v>
      </c>
      <c r="F47" s="3">
        <f t="shared" si="5"/>
        <v>1.1016566022991319</v>
      </c>
      <c r="G47" s="20">
        <f t="shared" si="7"/>
        <v>4214363432651.0532</v>
      </c>
      <c r="H47" s="4">
        <f t="shared" si="3"/>
        <v>91.079243300464839</v>
      </c>
    </row>
    <row r="48" spans="2:8" x14ac:dyDescent="0.3">
      <c r="B48">
        <v>1609</v>
      </c>
      <c r="C48">
        <v>6513761145651.1309</v>
      </c>
      <c r="D48" s="3">
        <f t="shared" si="0"/>
        <v>12.813831829293703</v>
      </c>
      <c r="E48" s="3">
        <f t="shared" si="4"/>
        <v>12.627026346122117</v>
      </c>
      <c r="F48" s="3">
        <f t="shared" si="5"/>
        <v>3.4896288542969688E-2</v>
      </c>
      <c r="G48" s="20">
        <f t="shared" si="7"/>
        <v>4236686667856.4722</v>
      </c>
      <c r="H48" s="4">
        <f t="shared" si="3"/>
        <v>34.95790568425943</v>
      </c>
    </row>
    <row r="49" spans="2:8" x14ac:dyDescent="0.3">
      <c r="B49">
        <v>1625</v>
      </c>
      <c r="C49">
        <v>6435758639367.9854</v>
      </c>
      <c r="D49" s="3">
        <f t="shared" si="0"/>
        <v>12.808599748361084</v>
      </c>
      <c r="E49" s="3">
        <f t="shared" si="4"/>
        <v>12.631100004785099</v>
      </c>
      <c r="F49" s="3">
        <f t="shared" si="5"/>
        <v>3.150615896954069E-2</v>
      </c>
      <c r="G49" s="20">
        <f t="shared" si="7"/>
        <v>4276613521917.4199</v>
      </c>
      <c r="H49" s="4">
        <f t="shared" si="3"/>
        <v>33.549193474144971</v>
      </c>
    </row>
    <row r="50" spans="2:8" x14ac:dyDescent="0.3">
      <c r="B50">
        <v>1650</v>
      </c>
      <c r="C50">
        <v>6320867519352.0381</v>
      </c>
      <c r="D50" s="3">
        <f t="shared" si="0"/>
        <v>12.800776687936159</v>
      </c>
      <c r="E50" s="3">
        <f t="shared" si="4"/>
        <v>12.63745067701727</v>
      </c>
      <c r="F50" s="3">
        <f t="shared" si="5"/>
        <v>2.66753858426769E-2</v>
      </c>
      <c r="G50" s="20">
        <f t="shared" si="7"/>
        <v>4339609757396.6138</v>
      </c>
      <c r="H50" s="4">
        <f t="shared" si="3"/>
        <v>31.344712666253226</v>
      </c>
    </row>
    <row r="51" spans="2:8" x14ac:dyDescent="0.3">
      <c r="B51">
        <v>1675</v>
      </c>
      <c r="C51">
        <v>6213891635589.2764</v>
      </c>
      <c r="D51" s="3">
        <f t="shared" si="0"/>
        <v>12.793363675298746</v>
      </c>
      <c r="E51" s="3">
        <f t="shared" si="4"/>
        <v>12.643782157010929</v>
      </c>
      <c r="F51" s="3">
        <f t="shared" si="5"/>
        <v>2.2374630613288687E-2</v>
      </c>
      <c r="G51" s="20">
        <f t="shared" si="7"/>
        <v>4403339357109.7627</v>
      </c>
      <c r="H51" s="4">
        <f t="shared" si="3"/>
        <v>29.137171754167792</v>
      </c>
    </row>
    <row r="52" spans="2:8" x14ac:dyDescent="0.3">
      <c r="B52">
        <v>1700</v>
      </c>
      <c r="C52">
        <v>55986763869464.352</v>
      </c>
      <c r="D52" s="3">
        <f t="shared" si="0"/>
        <v>13.748085365257944</v>
      </c>
      <c r="E52" s="3">
        <f t="shared" si="4"/>
        <v>12.650092785705768</v>
      </c>
      <c r="F52" s="3">
        <f t="shared" si="5"/>
        <v>1.2055877047516428</v>
      </c>
      <c r="G52" s="20">
        <f t="shared" si="7"/>
        <v>4467790349479.2734</v>
      </c>
      <c r="H52" s="4">
        <f t="shared" si="3"/>
        <v>92.019916779087069</v>
      </c>
    </row>
    <row r="53" spans="2:8" x14ac:dyDescent="0.3">
      <c r="B53">
        <v>1700</v>
      </c>
      <c r="C53">
        <v>1088395474161.248</v>
      </c>
      <c r="D53" s="3">
        <f t="shared" si="0"/>
        <v>12.036786727199154</v>
      </c>
      <c r="E53" s="3">
        <f t="shared" si="4"/>
        <v>12.650092785705768</v>
      </c>
      <c r="F53" s="3">
        <f t="shared" si="5"/>
        <v>0.37614432140091864</v>
      </c>
      <c r="G53" s="20">
        <f t="shared" si="7"/>
        <v>4467790349479.2734</v>
      </c>
      <c r="H53" s="4">
        <f t="shared" si="3"/>
        <v>-310.49328626823757</v>
      </c>
    </row>
    <row r="54" spans="2:8" x14ac:dyDescent="0.3">
      <c r="B54">
        <v>1700</v>
      </c>
      <c r="C54">
        <v>1058438978095.785</v>
      </c>
      <c r="D54" s="3">
        <f t="shared" si="0"/>
        <v>12.024665824811544</v>
      </c>
      <c r="E54" s="3">
        <f t="shared" si="4"/>
        <v>12.650092785705768</v>
      </c>
      <c r="F54" s="3">
        <f t="shared" si="5"/>
        <v>0.39115888341338495</v>
      </c>
      <c r="G54" s="20">
        <f t="shared" si="7"/>
        <v>4467790349479.2734</v>
      </c>
      <c r="H54" s="4">
        <f t="shared" si="3"/>
        <v>-322.1112829307533</v>
      </c>
    </row>
    <row r="55" spans="2:8" x14ac:dyDescent="0.3">
      <c r="B55">
        <v>1700</v>
      </c>
      <c r="C55">
        <v>6114205395714.6094</v>
      </c>
      <c r="D55" s="3">
        <f t="shared" si="0"/>
        <v>12.786340023975798</v>
      </c>
      <c r="E55" s="3">
        <f t="shared" si="4"/>
        <v>12.650092785705768</v>
      </c>
      <c r="F55" s="3">
        <f t="shared" si="5"/>
        <v>1.8563309936210432E-2</v>
      </c>
      <c r="G55" s="20">
        <f t="shared" si="7"/>
        <v>4467790349479.2734</v>
      </c>
      <c r="H55" s="4">
        <f t="shared" si="3"/>
        <v>26.927702615114846</v>
      </c>
    </row>
    <row r="56" spans="2:8" x14ac:dyDescent="0.3">
      <c r="B56">
        <v>1725</v>
      </c>
      <c r="C56">
        <v>6021245322777.3018</v>
      </c>
      <c r="D56" s="3">
        <f t="shared" si="0"/>
        <v>12.779686321968486</v>
      </c>
      <c r="E56" s="3">
        <f t="shared" si="4"/>
        <v>12.656381072858071</v>
      </c>
      <c r="F56" s="3">
        <f t="shared" si="5"/>
        <v>1.5204184458181325E-2</v>
      </c>
      <c r="G56" s="20">
        <f t="shared" si="7"/>
        <v>4532951504991.1826</v>
      </c>
      <c r="H56" s="4">
        <f t="shared" si="3"/>
        <v>24.717375526224913</v>
      </c>
    </row>
    <row r="57" spans="2:8" x14ac:dyDescent="0.3">
      <c r="B57">
        <v>1750</v>
      </c>
      <c r="C57">
        <v>5934502778242.1367</v>
      </c>
      <c r="D57" s="3">
        <f t="shared" si="0"/>
        <v>12.773384337492503</v>
      </c>
      <c r="E57" s="3">
        <f t="shared" si="4"/>
        <v>12.66264568186884</v>
      </c>
      <c r="F57" s="3">
        <f t="shared" si="5"/>
        <v>1.2263049849336309E-2</v>
      </c>
      <c r="G57" s="20">
        <f t="shared" si="7"/>
        <v>4598812274722.2988</v>
      </c>
      <c r="H57" s="4">
        <f t="shared" si="3"/>
        <v>22.507201587585804</v>
      </c>
    </row>
    <row r="58" spans="2:8" x14ac:dyDescent="0.3">
      <c r="B58">
        <v>1775</v>
      </c>
      <c r="C58">
        <v>5853517658808.7764</v>
      </c>
      <c r="D58" s="3">
        <f t="shared" si="0"/>
        <v>12.767416932865757</v>
      </c>
      <c r="E58" s="3">
        <f t="shared" si="4"/>
        <v>12.668885416069468</v>
      </c>
      <c r="F58" s="3">
        <f t="shared" si="5"/>
        <v>9.7084598021773411E-3</v>
      </c>
      <c r="G58" s="20">
        <f t="shared" si="7"/>
        <v>4665362734941.4297</v>
      </c>
      <c r="H58" s="4">
        <f t="shared" si="3"/>
        <v>20.2981351235753</v>
      </c>
    </row>
    <row r="59" spans="2:8" x14ac:dyDescent="0.3">
      <c r="B59">
        <v>1800</v>
      </c>
      <c r="C59">
        <v>65910362599280.969</v>
      </c>
      <c r="D59" s="3">
        <f t="shared" si="0"/>
        <v>13.818953700874486</v>
      </c>
      <c r="E59" s="3">
        <f t="shared" si="4"/>
        <v>12.675099206311129</v>
      </c>
      <c r="F59" s="3">
        <f t="shared" si="5"/>
        <v>1.308403104732792</v>
      </c>
      <c r="G59" s="20">
        <f t="shared" si="7"/>
        <v>4732593537096.3223</v>
      </c>
      <c r="H59" s="4">
        <f t="shared" si="3"/>
        <v>92.819651796077437</v>
      </c>
    </row>
    <row r="60" spans="2:8" x14ac:dyDescent="0.3">
      <c r="B60">
        <v>1800</v>
      </c>
      <c r="C60">
        <v>1097066583475.775</v>
      </c>
      <c r="D60" s="3">
        <f t="shared" si="0"/>
        <v>12.040232986698305</v>
      </c>
      <c r="E60" s="3">
        <f t="shared" si="4"/>
        <v>12.675099206311129</v>
      </c>
      <c r="F60" s="3">
        <f t="shared" si="5"/>
        <v>0.40305511680547912</v>
      </c>
      <c r="G60" s="20">
        <f t="shared" si="7"/>
        <v>4732593537096.3223</v>
      </c>
      <c r="H60" s="4">
        <f t="shared" si="3"/>
        <v>-331.38617184950704</v>
      </c>
    </row>
    <row r="61" spans="2:8" x14ac:dyDescent="0.3">
      <c r="B61">
        <v>1800</v>
      </c>
      <c r="C61">
        <v>1104082129583.481</v>
      </c>
      <c r="D61" s="3">
        <f t="shared" si="0"/>
        <v>12.043001380547379</v>
      </c>
      <c r="E61" s="3">
        <f t="shared" si="4"/>
        <v>12.675099206311129</v>
      </c>
      <c r="F61" s="3">
        <f t="shared" si="5"/>
        <v>0.39954766133526082</v>
      </c>
      <c r="G61" s="20">
        <f t="shared" si="7"/>
        <v>4732593537096.3223</v>
      </c>
      <c r="H61" s="4">
        <f t="shared" si="3"/>
        <v>-328.64506274381148</v>
      </c>
    </row>
    <row r="62" spans="2:8" x14ac:dyDescent="0.3">
      <c r="B62">
        <v>1800</v>
      </c>
      <c r="C62">
        <v>5777872921440.4189</v>
      </c>
      <c r="D62" s="3">
        <f t="shared" si="0"/>
        <v>12.761767985738688</v>
      </c>
      <c r="E62" s="3">
        <f t="shared" si="4"/>
        <v>12.675099206311129</v>
      </c>
      <c r="F62" s="3">
        <f t="shared" si="5"/>
        <v>7.5114773274627808E-3</v>
      </c>
      <c r="G62" s="20">
        <f t="shared" si="7"/>
        <v>4732593537096.3223</v>
      </c>
      <c r="H62" s="4">
        <f t="shared" si="3"/>
        <v>18.0910760509338</v>
      </c>
    </row>
    <row r="63" spans="2:8" x14ac:dyDescent="0.3">
      <c r="B63">
        <v>1812</v>
      </c>
      <c r="C63">
        <v>5743347790362.752</v>
      </c>
      <c r="D63" s="3">
        <f t="shared" si="0"/>
        <v>12.75916511592631</v>
      </c>
      <c r="E63" s="3">
        <f t="shared" si="4"/>
        <v>12.678072326378093</v>
      </c>
      <c r="F63" s="3">
        <f t="shared" si="5"/>
        <v>6.5760405167114072E-3</v>
      </c>
      <c r="G63" s="20">
        <f t="shared" si="7"/>
        <v>4765103371048.1719</v>
      </c>
      <c r="H63" s="4">
        <f t="shared" si="3"/>
        <v>17.032651600100884</v>
      </c>
    </row>
    <row r="64" spans="2:8" x14ac:dyDescent="0.3">
      <c r="B64">
        <v>1900</v>
      </c>
      <c r="C64">
        <v>77110127097278.141</v>
      </c>
      <c r="D64" s="3">
        <f t="shared" si="0"/>
        <v>13.88711141895423</v>
      </c>
      <c r="E64" s="3">
        <f t="shared" si="4"/>
        <v>12.699677406776564</v>
      </c>
      <c r="F64" s="3">
        <f t="shared" si="5"/>
        <v>1.4099995332763506</v>
      </c>
      <c r="G64" s="20">
        <f t="shared" si="7"/>
        <v>5008150908090.5078</v>
      </c>
      <c r="H64" s="4">
        <f t="shared" si="3"/>
        <v>93.505196922094939</v>
      </c>
    </row>
    <row r="65" spans="2:8" x14ac:dyDescent="0.3">
      <c r="B65">
        <v>1900</v>
      </c>
      <c r="C65">
        <v>1107682979997.843</v>
      </c>
      <c r="D65" s="3">
        <f t="shared" si="0"/>
        <v>12.044415482650718</v>
      </c>
      <c r="E65" s="3">
        <f t="shared" si="4"/>
        <v>12.699677406776564</v>
      </c>
      <c r="F65" s="3">
        <f t="shared" si="5"/>
        <v>0.4293681892091053</v>
      </c>
      <c r="G65" s="20">
        <f t="shared" si="7"/>
        <v>5008150908090.5078</v>
      </c>
      <c r="H65" s="4">
        <f t="shared" si="3"/>
        <v>-352.12854205814921</v>
      </c>
    </row>
    <row r="66" spans="2:8" x14ac:dyDescent="0.3">
      <c r="B66">
        <v>1900</v>
      </c>
      <c r="C66">
        <v>1152931047067.0491</v>
      </c>
      <c r="D66" s="3">
        <f t="shared" si="0"/>
        <v>12.061803334377304</v>
      </c>
      <c r="E66" s="3">
        <f t="shared" si="4"/>
        <v>12.699677406776564</v>
      </c>
      <c r="F66" s="3">
        <f t="shared" si="5"/>
        <v>0.40688333223921636</v>
      </c>
      <c r="G66" s="20">
        <f t="shared" si="7"/>
        <v>5008150908090.5078</v>
      </c>
      <c r="H66" s="4">
        <f t="shared" si="3"/>
        <v>-334.38425227864104</v>
      </c>
    </row>
    <row r="67" spans="2:8" x14ac:dyDescent="0.3">
      <c r="B67">
        <v>2000</v>
      </c>
      <c r="C67">
        <v>1119873008582.688</v>
      </c>
      <c r="D67" s="3">
        <f t="shared" si="0"/>
        <v>12.049168777314184</v>
      </c>
      <c r="E67" s="3">
        <f t="shared" si="4"/>
        <v>12.723781313615879</v>
      </c>
      <c r="F67" s="3">
        <f t="shared" si="5"/>
        <v>0.45510207413540493</v>
      </c>
      <c r="G67" s="20">
        <f t="shared" si="7"/>
        <v>5293968021767.208</v>
      </c>
      <c r="H67" s="4">
        <f t="shared" si="3"/>
        <v>-372.72931673451592</v>
      </c>
    </row>
    <row r="68" spans="2:8" x14ac:dyDescent="0.3">
      <c r="B68">
        <v>2000</v>
      </c>
      <c r="C68">
        <v>89686572262297.047</v>
      </c>
      <c r="D68" s="3">
        <f t="shared" si="0"/>
        <v>13.952727425999324</v>
      </c>
      <c r="E68" s="3">
        <f t="shared" si="4"/>
        <v>12.723781313615879</v>
      </c>
      <c r="F68" s="3">
        <f t="shared" si="5"/>
        <v>1.5103085471423838</v>
      </c>
      <c r="G68" s="20">
        <f t="shared" si="7"/>
        <v>5293968021767.208</v>
      </c>
      <c r="H68" s="4">
        <f t="shared" si="3"/>
        <v>94.097256826490721</v>
      </c>
    </row>
    <row r="69" spans="2:8" x14ac:dyDescent="0.3">
      <c r="B69">
        <v>2000</v>
      </c>
      <c r="C69">
        <v>1204707987525.7529</v>
      </c>
      <c r="D69" s="3">
        <f t="shared" si="0"/>
        <v>12.080881789836178</v>
      </c>
      <c r="E69" s="3">
        <f t="shared" si="4"/>
        <v>12.723781313615879</v>
      </c>
      <c r="F69" s="3">
        <f t="shared" si="5"/>
        <v>0.41331979767616556</v>
      </c>
      <c r="G69" s="20">
        <f t="shared" si="7"/>
        <v>5293968021767.208</v>
      </c>
      <c r="H69" s="4">
        <f t="shared" si="3"/>
        <v>-339.43993702905863</v>
      </c>
    </row>
    <row r="70" spans="2:8" x14ac:dyDescent="0.3">
      <c r="B70">
        <v>2100</v>
      </c>
      <c r="C70">
        <v>1133350368404.4939</v>
      </c>
      <c r="D70" s="3">
        <f t="shared" si="0"/>
        <v>12.054364190130064</v>
      </c>
      <c r="E70" s="3">
        <f t="shared" si="4"/>
        <v>12.747384148506328</v>
      </c>
      <c r="F70" s="3">
        <f t="shared" si="5"/>
        <v>0.4802766627078377</v>
      </c>
      <c r="G70" s="20">
        <f t="shared" si="7"/>
        <v>5589643994990.3027</v>
      </c>
      <c r="H70" s="4">
        <f t="shared" si="3"/>
        <v>-393.19646870184391</v>
      </c>
    </row>
    <row r="71" spans="2:8" x14ac:dyDescent="0.3">
      <c r="B71">
        <v>2100</v>
      </c>
      <c r="C71">
        <v>103743554178976.2</v>
      </c>
      <c r="D71" s="3">
        <f t="shared" si="0"/>
        <v>14.015961122526624</v>
      </c>
      <c r="E71" s="3">
        <f t="shared" si="4"/>
        <v>12.747384148506328</v>
      </c>
      <c r="F71" s="3">
        <f t="shared" si="5"/>
        <v>1.6092875390144927</v>
      </c>
      <c r="G71" s="20">
        <f t="shared" si="7"/>
        <v>5589643994990.3027</v>
      </c>
      <c r="H71" s="4">
        <f t="shared" si="3"/>
        <v>94.612056585850951</v>
      </c>
    </row>
    <row r="72" spans="2:8" x14ac:dyDescent="0.3">
      <c r="B72">
        <v>2100</v>
      </c>
      <c r="C72">
        <v>1259199257281.1121</v>
      </c>
      <c r="D72" s="3">
        <f t="shared" si="0"/>
        <v>12.10009445885329</v>
      </c>
      <c r="E72" s="3">
        <f t="shared" si="4"/>
        <v>12.747384148506328</v>
      </c>
      <c r="F72" s="3">
        <f t="shared" si="5"/>
        <v>0.41898394233112568</v>
      </c>
      <c r="G72" s="20">
        <f t="shared" si="7"/>
        <v>5589643994990.3027</v>
      </c>
      <c r="H72" s="4">
        <f t="shared" ref="H72:H135" si="8">100*(C72-G72)/C72</f>
        <v>-343.90464516788012</v>
      </c>
    </row>
    <row r="73" spans="2:8" x14ac:dyDescent="0.3">
      <c r="B73">
        <v>2200</v>
      </c>
      <c r="C73">
        <v>1316237559435.2451</v>
      </c>
      <c r="D73" s="3">
        <f t="shared" ref="D73:D136" si="9">(LN(C73))/LN(10)</f>
        <v>12.11933427943065</v>
      </c>
      <c r="E73" s="3">
        <f t="shared" si="4"/>
        <v>12.77047260623057</v>
      </c>
      <c r="F73" s="3">
        <f t="shared" si="5"/>
        <v>0.42398112062779941</v>
      </c>
      <c r="G73" s="20">
        <f t="shared" si="7"/>
        <v>5894847932639.958</v>
      </c>
      <c r="H73" s="4">
        <f t="shared" si="3"/>
        <v>-347.8559277072481</v>
      </c>
    </row>
    <row r="74" spans="2:8" x14ac:dyDescent="0.3">
      <c r="B74">
        <v>2200</v>
      </c>
      <c r="C74">
        <v>1147891202359.4719</v>
      </c>
      <c r="D74" s="3">
        <f t="shared" si="9"/>
        <v>12.05990072738769</v>
      </c>
      <c r="E74" s="3">
        <f t="shared" si="4"/>
        <v>12.77047260623057</v>
      </c>
      <c r="F74" s="3">
        <f t="shared" si="5"/>
        <v>0.50491239500229945</v>
      </c>
      <c r="G74" s="20">
        <f t="shared" si="7"/>
        <v>5894847932639.958</v>
      </c>
      <c r="H74" s="4">
        <f t="shared" si="3"/>
        <v>-413.5371645433986</v>
      </c>
    </row>
    <row r="75" spans="2:8" x14ac:dyDescent="0.3">
      <c r="B75">
        <v>2200</v>
      </c>
      <c r="C75">
        <v>119388217346054.41</v>
      </c>
      <c r="D75" s="3">
        <f t="shared" si="9"/>
        <v>14.076961467546342</v>
      </c>
      <c r="E75" s="3">
        <f t="shared" si="4"/>
        <v>12.77047260623057</v>
      </c>
      <c r="F75" s="3">
        <f t="shared" si="5"/>
        <v>1.7069131447421835</v>
      </c>
      <c r="G75" s="20">
        <f t="shared" si="7"/>
        <v>5894847932639.958</v>
      </c>
      <c r="H75" s="4">
        <f t="shared" ref="H75:H99" si="10">100*(C75-G75)/C75</f>
        <v>95.062454182096246</v>
      </c>
    </row>
    <row r="76" spans="2:8" x14ac:dyDescent="0.3">
      <c r="B76">
        <v>2300</v>
      </c>
      <c r="C76">
        <v>1163318147113.802</v>
      </c>
      <c r="D76" s="3">
        <f t="shared" si="9"/>
        <v>12.065698502897632</v>
      </c>
      <c r="E76" s="3">
        <f t="shared" ref="E76:E139" si="11">($B$3+$C$3*LN(B76)-($D$3/B76))/LN(10)</f>
        <v>12.793042801770381</v>
      </c>
      <c r="F76" s="3">
        <f t="shared" si="5"/>
        <v>0.52902972910269108</v>
      </c>
      <c r="G76" s="20">
        <f t="shared" si="7"/>
        <v>6209302268182.7891</v>
      </c>
      <c r="H76" s="4">
        <f t="shared" si="10"/>
        <v>-433.75787901083629</v>
      </c>
    </row>
    <row r="77" spans="2:8" x14ac:dyDescent="0.3">
      <c r="B77">
        <v>2300</v>
      </c>
      <c r="C77">
        <v>136730948513999.8</v>
      </c>
      <c r="D77" s="3">
        <f t="shared" si="9"/>
        <v>14.135866826547382</v>
      </c>
      <c r="E77" s="3">
        <f t="shared" si="4"/>
        <v>12.793042801770381</v>
      </c>
      <c r="F77" s="3">
        <f t="shared" si="5"/>
        <v>1.8031763615183019</v>
      </c>
      <c r="G77" s="20">
        <f t="shared" si="7"/>
        <v>6209302268182.7891</v>
      </c>
      <c r="H77" s="4">
        <f t="shared" si="10"/>
        <v>95.458744098782418</v>
      </c>
    </row>
    <row r="78" spans="2:8" x14ac:dyDescent="0.3">
      <c r="B78">
        <v>2300</v>
      </c>
      <c r="C78">
        <v>1375689858513.208</v>
      </c>
      <c r="D78" s="3">
        <f t="shared" si="9"/>
        <v>12.138520535703242</v>
      </c>
      <c r="E78" s="3">
        <f t="shared" ref="E78:E99" si="12">($B$3+$C$3*LN(B78)-($D$3/B78))/LN(10)</f>
        <v>12.793042801770381</v>
      </c>
      <c r="F78" s="3">
        <f t="shared" si="5"/>
        <v>0.42839939677766392</v>
      </c>
      <c r="G78" s="20">
        <f t="shared" si="7"/>
        <v>6209302268182.7891</v>
      </c>
      <c r="H78" s="4">
        <f t="shared" si="8"/>
        <v>-351.35916571294354</v>
      </c>
    </row>
    <row r="79" spans="2:8" x14ac:dyDescent="0.3">
      <c r="B79">
        <v>2400</v>
      </c>
      <c r="C79">
        <v>1179489005670.9509</v>
      </c>
      <c r="D79" s="3">
        <f t="shared" si="9"/>
        <v>12.071693897066723</v>
      </c>
      <c r="E79" s="3">
        <f t="shared" si="12"/>
        <v>12.815097418280873</v>
      </c>
      <c r="F79" s="3">
        <f t="shared" si="5"/>
        <v>0.55264879535359701</v>
      </c>
      <c r="G79" s="20">
        <f t="shared" si="7"/>
        <v>6532770753296.6934</v>
      </c>
      <c r="H79" s="4">
        <f t="shared" si="10"/>
        <v>-453.86448893438683</v>
      </c>
    </row>
    <row r="80" spans="2:8" x14ac:dyDescent="0.3">
      <c r="B80">
        <v>2400</v>
      </c>
      <c r="C80">
        <v>1437448857496.7151</v>
      </c>
      <c r="D80" s="3">
        <f t="shared" si="9"/>
        <v>12.157592402021091</v>
      </c>
      <c r="E80" s="3">
        <f t="shared" si="12"/>
        <v>12.815097418280873</v>
      </c>
      <c r="F80" s="3">
        <f t="shared" si="5"/>
        <v>0.43231284640677559</v>
      </c>
      <c r="G80" s="20">
        <f t="shared" si="7"/>
        <v>6532770753296.6934</v>
      </c>
      <c r="H80" s="4">
        <f t="shared" si="10"/>
        <v>-354.4697864711074</v>
      </c>
    </row>
    <row r="81" spans="2:8" x14ac:dyDescent="0.3">
      <c r="B81">
        <v>2400</v>
      </c>
      <c r="C81">
        <v>155885335439502.5</v>
      </c>
      <c r="D81" s="3">
        <f t="shared" si="9"/>
        <v>14.192805261838894</v>
      </c>
      <c r="E81" s="3">
        <f t="shared" si="12"/>
        <v>12.815097418280873</v>
      </c>
      <c r="F81" s="3">
        <f t="shared" si="5"/>
        <v>1.8980789022012918</v>
      </c>
      <c r="G81" s="20">
        <f t="shared" si="7"/>
        <v>6532770753296.6934</v>
      </c>
      <c r="H81" s="4">
        <f t="shared" si="10"/>
        <v>95.809246113575583</v>
      </c>
    </row>
    <row r="82" spans="2:8" x14ac:dyDescent="0.3">
      <c r="B82">
        <v>2500</v>
      </c>
      <c r="C82">
        <v>1501426896175.7151</v>
      </c>
      <c r="D82" s="3">
        <f t="shared" si="9"/>
        <v>12.176504191439832</v>
      </c>
      <c r="E82" s="3">
        <f t="shared" si="12"/>
        <v>12.836643682094358</v>
      </c>
      <c r="F82" s="3">
        <f t="shared" ref="F82:F99" si="13">(D82-E82)^2</f>
        <v>0.43578414712161695</v>
      </c>
      <c r="G82" s="20">
        <f t="shared" si="7"/>
        <v>6865049643178.8477</v>
      </c>
      <c r="H82" s="4">
        <f t="shared" si="10"/>
        <v>-357.235024939597</v>
      </c>
    </row>
    <row r="83" spans="2:8" x14ac:dyDescent="0.3">
      <c r="B83">
        <v>2500</v>
      </c>
      <c r="C83">
        <v>1196288557895.5759</v>
      </c>
      <c r="D83" s="3">
        <f t="shared" si="9"/>
        <v>12.077835948871767</v>
      </c>
      <c r="E83" s="3">
        <f t="shared" si="12"/>
        <v>12.836643682094358</v>
      </c>
      <c r="F83" s="3">
        <f t="shared" si="13"/>
        <v>0.57578917599840695</v>
      </c>
      <c r="G83" s="20">
        <f t="shared" si="7"/>
        <v>6865049643178.8477</v>
      </c>
      <c r="H83" s="4">
        <f t="shared" si="10"/>
        <v>-473.8623510079662</v>
      </c>
    </row>
    <row r="84" spans="2:8" x14ac:dyDescent="0.3">
      <c r="B84">
        <v>2500</v>
      </c>
      <c r="C84">
        <v>176968129422138.41</v>
      </c>
      <c r="D84" s="3">
        <f t="shared" si="9"/>
        <v>14.247895060359697</v>
      </c>
      <c r="E84" s="3">
        <f t="shared" si="12"/>
        <v>12.836643682094358</v>
      </c>
      <c r="F84" s="3">
        <f t="shared" si="13"/>
        <v>1.9916304526558193</v>
      </c>
      <c r="G84" s="20">
        <f t="shared" si="7"/>
        <v>6865049643178.8477</v>
      </c>
      <c r="H84" s="4">
        <f t="shared" si="8"/>
        <v>96.120742381356692</v>
      </c>
    </row>
    <row r="85" spans="2:8" x14ac:dyDescent="0.3">
      <c r="B85"/>
      <c r="C85"/>
      <c r="D85" s="3"/>
      <c r="E85" s="3"/>
      <c r="F85" s="3"/>
      <c r="G85" s="20"/>
      <c r="H85" s="4"/>
    </row>
    <row r="86" spans="2:8" x14ac:dyDescent="0.3">
      <c r="B86"/>
      <c r="C86"/>
      <c r="D86" s="3"/>
      <c r="E86" s="3"/>
      <c r="F86" s="3"/>
      <c r="G86" s="20"/>
      <c r="H86" s="4"/>
    </row>
    <row r="87" spans="2:8" x14ac:dyDescent="0.3">
      <c r="B87"/>
      <c r="C87"/>
      <c r="D87" s="3"/>
      <c r="E87" s="3"/>
      <c r="F87" s="3"/>
      <c r="G87" s="20"/>
      <c r="H87" s="4"/>
    </row>
    <row r="88" spans="2:8" x14ac:dyDescent="0.3">
      <c r="B88"/>
      <c r="C88"/>
      <c r="D88" s="3"/>
      <c r="E88" s="3"/>
      <c r="F88" s="3"/>
      <c r="G88" s="20"/>
      <c r="H88" s="4"/>
    </row>
    <row r="89" spans="2:8" x14ac:dyDescent="0.3">
      <c r="B89"/>
      <c r="C89"/>
      <c r="D89" s="3"/>
      <c r="E89" s="3"/>
      <c r="F89" s="3"/>
      <c r="G89" s="20"/>
      <c r="H89" s="4"/>
    </row>
    <row r="90" spans="2:8" x14ac:dyDescent="0.3">
      <c r="B90"/>
      <c r="C90"/>
      <c r="D90" s="3"/>
      <c r="E90" s="3"/>
      <c r="F90" s="3"/>
      <c r="G90" s="20"/>
      <c r="H90" s="4"/>
    </row>
    <row r="91" spans="2:8" x14ac:dyDescent="0.3">
      <c r="B91"/>
      <c r="C91"/>
      <c r="D91" s="3"/>
      <c r="E91" s="3"/>
      <c r="F91" s="3"/>
      <c r="G91" s="20"/>
      <c r="H91" s="4"/>
    </row>
    <row r="92" spans="2:8" x14ac:dyDescent="0.3">
      <c r="B92"/>
      <c r="C92"/>
      <c r="D92" s="3"/>
      <c r="E92" s="3"/>
      <c r="F92" s="3"/>
      <c r="G92" s="20"/>
      <c r="H92" s="4"/>
    </row>
    <row r="93" spans="2:8" x14ac:dyDescent="0.3">
      <c r="B93"/>
      <c r="C93"/>
      <c r="D93" s="3"/>
      <c r="E93" s="3"/>
      <c r="F93" s="3"/>
      <c r="G93" s="20"/>
      <c r="H93" s="4"/>
    </row>
    <row r="94" spans="2:8" x14ac:dyDescent="0.3">
      <c r="B94"/>
      <c r="C94"/>
      <c r="D94" s="3"/>
      <c r="E94" s="3"/>
      <c r="F94" s="3"/>
      <c r="G94" s="20"/>
      <c r="H94" s="4"/>
    </row>
    <row r="95" spans="2:8" x14ac:dyDescent="0.3">
      <c r="B95"/>
      <c r="C95"/>
      <c r="D95" s="3"/>
      <c r="E95" s="3"/>
      <c r="F95" s="3"/>
      <c r="G95" s="20"/>
      <c r="H95" s="4"/>
    </row>
    <row r="96" spans="2:8" x14ac:dyDescent="0.3">
      <c r="B96"/>
      <c r="C96"/>
      <c r="D96" s="3"/>
      <c r="E96" s="3"/>
      <c r="F96" s="3"/>
      <c r="G96" s="20"/>
      <c r="H96" s="4"/>
    </row>
    <row r="97" spans="2:8" x14ac:dyDescent="0.3">
      <c r="B97"/>
      <c r="C97"/>
      <c r="D97" s="3"/>
      <c r="E97" s="3"/>
      <c r="F97" s="3"/>
      <c r="G97" s="20"/>
      <c r="H97" s="4"/>
    </row>
    <row r="98" spans="2:8" x14ac:dyDescent="0.3">
      <c r="B98"/>
      <c r="C98"/>
      <c r="D98" s="3"/>
      <c r="E98" s="3"/>
      <c r="F98" s="3"/>
      <c r="G98" s="20"/>
      <c r="H98" s="4"/>
    </row>
    <row r="99" spans="2:8" x14ac:dyDescent="0.3">
      <c r="B99"/>
      <c r="C99"/>
      <c r="D99" s="3"/>
      <c r="E99" s="3"/>
      <c r="F99" s="3"/>
      <c r="G99" s="20"/>
      <c r="H99" s="4"/>
    </row>
    <row r="100" spans="2:8" x14ac:dyDescent="0.3">
      <c r="B100"/>
      <c r="C100"/>
      <c r="D100" s="3"/>
      <c r="E100" s="3"/>
      <c r="F100" s="3"/>
      <c r="G100" s="20"/>
      <c r="H100" s="4"/>
    </row>
    <row r="101" spans="2:8" x14ac:dyDescent="0.3">
      <c r="B101"/>
      <c r="C101"/>
      <c r="D101" s="3"/>
      <c r="E101" s="3"/>
      <c r="F101" s="3"/>
      <c r="G101" s="20"/>
      <c r="H101" s="4"/>
    </row>
    <row r="102" spans="2:8" x14ac:dyDescent="0.3">
      <c r="B102"/>
      <c r="C102"/>
      <c r="D102" s="3"/>
      <c r="E102" s="3"/>
      <c r="F102" s="3"/>
      <c r="G102" s="20"/>
      <c r="H102" s="4"/>
    </row>
    <row r="103" spans="2:8" x14ac:dyDescent="0.3">
      <c r="B103"/>
      <c r="C103"/>
      <c r="D103" s="3"/>
      <c r="E103" s="3"/>
      <c r="F103" s="3"/>
      <c r="G103" s="20"/>
      <c r="H103" s="4"/>
    </row>
    <row r="104" spans="2:8" x14ac:dyDescent="0.3">
      <c r="B104"/>
      <c r="C104"/>
      <c r="D104" s="3"/>
      <c r="E104" s="3"/>
      <c r="F104" s="3"/>
      <c r="G104" s="20"/>
      <c r="H104" s="4"/>
    </row>
    <row r="105" spans="2:8" x14ac:dyDescent="0.3">
      <c r="B105"/>
      <c r="C105"/>
      <c r="D105" s="3"/>
      <c r="E105" s="3"/>
      <c r="F105" s="3"/>
      <c r="G105" s="20"/>
      <c r="H105" s="4"/>
    </row>
    <row r="106" spans="2:8" x14ac:dyDescent="0.3">
      <c r="B106"/>
      <c r="C106"/>
      <c r="D106" s="3"/>
      <c r="E106" s="3"/>
      <c r="F106" s="3"/>
      <c r="G106" s="20"/>
      <c r="H106" s="4"/>
    </row>
    <row r="107" spans="2:8" x14ac:dyDescent="0.3">
      <c r="B107"/>
      <c r="C107"/>
      <c r="D107" s="3"/>
      <c r="E107" s="3"/>
      <c r="F107" s="3"/>
      <c r="G107" s="20"/>
      <c r="H107" s="4"/>
    </row>
    <row r="108" spans="2:8" x14ac:dyDescent="0.3">
      <c r="B108"/>
      <c r="C108"/>
      <c r="D108" s="3"/>
      <c r="E108" s="3"/>
      <c r="F108" s="3"/>
      <c r="G108" s="20"/>
      <c r="H108" s="4"/>
    </row>
    <row r="109" spans="2:8" x14ac:dyDescent="0.3">
      <c r="B109"/>
      <c r="C109"/>
      <c r="D109" s="3"/>
      <c r="E109" s="3"/>
      <c r="F109" s="3"/>
      <c r="G109" s="20"/>
      <c r="H109" s="4"/>
    </row>
    <row r="110" spans="2:8" x14ac:dyDescent="0.3">
      <c r="B110"/>
      <c r="C110"/>
      <c r="D110" s="3"/>
      <c r="E110" s="3"/>
      <c r="F110" s="3"/>
      <c r="G110" s="20"/>
      <c r="H110" s="4"/>
    </row>
    <row r="111" spans="2:8" x14ac:dyDescent="0.3">
      <c r="B111"/>
      <c r="C111"/>
      <c r="D111" s="3"/>
      <c r="E111" s="3"/>
      <c r="F111" s="3"/>
      <c r="G111" s="20"/>
      <c r="H111" s="4"/>
    </row>
    <row r="112" spans="2:8" x14ac:dyDescent="0.3">
      <c r="B112"/>
      <c r="C112"/>
      <c r="D112" s="3"/>
      <c r="E112" s="3"/>
      <c r="F112" s="3"/>
      <c r="G112" s="20"/>
      <c r="H112" s="4"/>
    </row>
    <row r="113" spans="2:8" x14ac:dyDescent="0.3">
      <c r="B113"/>
      <c r="C113"/>
      <c r="D113" s="3"/>
      <c r="E113" s="3"/>
      <c r="F113" s="3"/>
      <c r="G113" s="20"/>
      <c r="H113" s="4"/>
    </row>
    <row r="114" spans="2:8" x14ac:dyDescent="0.3">
      <c r="B114"/>
      <c r="C114"/>
      <c r="D114" s="3"/>
      <c r="E114" s="3"/>
      <c r="F114" s="3"/>
      <c r="G114" s="20"/>
      <c r="H114" s="4"/>
    </row>
    <row r="115" spans="2:8" x14ac:dyDescent="0.3">
      <c r="B115"/>
      <c r="C115"/>
      <c r="D115" s="3"/>
      <c r="E115" s="3"/>
      <c r="F115" s="3"/>
      <c r="G115" s="20"/>
      <c r="H115" s="4"/>
    </row>
    <row r="116" spans="2:8" x14ac:dyDescent="0.3">
      <c r="B116"/>
      <c r="C116"/>
      <c r="D116" s="3"/>
      <c r="E116" s="3"/>
      <c r="F116" s="3"/>
      <c r="G116" s="20"/>
      <c r="H116" s="4"/>
    </row>
    <row r="117" spans="2:8" x14ac:dyDescent="0.3">
      <c r="B117"/>
      <c r="C117"/>
      <c r="D117" s="3"/>
      <c r="E117" s="3"/>
      <c r="F117" s="3"/>
      <c r="G117" s="20"/>
      <c r="H117" s="4"/>
    </row>
    <row r="118" spans="2:8" x14ac:dyDescent="0.3">
      <c r="B118"/>
      <c r="C118"/>
      <c r="D118" s="3"/>
      <c r="E118" s="3"/>
      <c r="F118" s="3"/>
      <c r="G118" s="20"/>
      <c r="H118" s="4"/>
    </row>
    <row r="119" spans="2:8" x14ac:dyDescent="0.3">
      <c r="B119"/>
      <c r="C119"/>
      <c r="D119" s="3"/>
      <c r="E119" s="3"/>
      <c r="F119" s="3"/>
      <c r="G119" s="20"/>
      <c r="H119" s="4"/>
    </row>
    <row r="120" spans="2:8" x14ac:dyDescent="0.3">
      <c r="B120"/>
      <c r="C120"/>
      <c r="D120" s="3"/>
      <c r="E120" s="3"/>
      <c r="F120" s="3"/>
      <c r="G120" s="20"/>
      <c r="H120" s="4"/>
    </row>
    <row r="121" spans="2:8" x14ac:dyDescent="0.3">
      <c r="B121"/>
      <c r="C121"/>
      <c r="D121" s="3"/>
      <c r="E121" s="3"/>
      <c r="F121" s="3"/>
      <c r="G121" s="20"/>
      <c r="H121" s="4"/>
    </row>
    <row r="122" spans="2:8" x14ac:dyDescent="0.3">
      <c r="B122"/>
      <c r="C122"/>
      <c r="D122" s="3"/>
      <c r="E122" s="3"/>
      <c r="F122" s="3"/>
      <c r="G122" s="20"/>
      <c r="H122" s="4"/>
    </row>
    <row r="123" spans="2:8" x14ac:dyDescent="0.3">
      <c r="B123"/>
      <c r="C123"/>
      <c r="D123" s="3"/>
      <c r="E123" s="3"/>
      <c r="F123" s="3"/>
      <c r="G123" s="20"/>
      <c r="H123" s="4"/>
    </row>
    <row r="124" spans="2:8" x14ac:dyDescent="0.3">
      <c r="B124"/>
      <c r="C124"/>
      <c r="D124" s="3"/>
      <c r="E124" s="3"/>
      <c r="F124" s="3"/>
      <c r="G124" s="20"/>
      <c r="H124" s="4"/>
    </row>
    <row r="125" spans="2:8" x14ac:dyDescent="0.3">
      <c r="B125"/>
      <c r="C125"/>
      <c r="D125" s="3"/>
      <c r="E125" s="3"/>
      <c r="F125" s="3"/>
      <c r="G125" s="20"/>
      <c r="H125" s="4"/>
    </row>
    <row r="126" spans="2:8" x14ac:dyDescent="0.3">
      <c r="B126"/>
      <c r="C126"/>
      <c r="D126" s="3"/>
      <c r="E126" s="3"/>
      <c r="F126" s="3"/>
      <c r="G126" s="20"/>
      <c r="H126" s="4"/>
    </row>
    <row r="127" spans="2:8" x14ac:dyDescent="0.3">
      <c r="B127"/>
      <c r="C127"/>
      <c r="D127" s="3"/>
      <c r="E127" s="3"/>
      <c r="F127" s="3"/>
      <c r="G127" s="20"/>
      <c r="H127" s="4"/>
    </row>
    <row r="128" spans="2:8" x14ac:dyDescent="0.3">
      <c r="B128"/>
      <c r="C128"/>
      <c r="D128" s="3"/>
      <c r="E128" s="3"/>
      <c r="F128" s="3"/>
      <c r="G128" s="20"/>
      <c r="H128" s="4"/>
    </row>
    <row r="129" spans="2:8" x14ac:dyDescent="0.3">
      <c r="B129"/>
      <c r="C129"/>
      <c r="D129" s="3"/>
      <c r="E129" s="3"/>
      <c r="F129" s="3"/>
      <c r="G129" s="20"/>
      <c r="H129" s="4"/>
    </row>
    <row r="130" spans="2:8" x14ac:dyDescent="0.3">
      <c r="B130"/>
      <c r="C130"/>
      <c r="D130" s="3"/>
      <c r="E130" s="3"/>
      <c r="F130" s="3"/>
      <c r="G130" s="20"/>
      <c r="H130" s="4"/>
    </row>
    <row r="131" spans="2:8" x14ac:dyDescent="0.3">
      <c r="B131"/>
      <c r="C131"/>
      <c r="D131" s="3"/>
      <c r="E131" s="3"/>
      <c r="F131" s="3"/>
      <c r="G131" s="20"/>
      <c r="H131" s="4"/>
    </row>
    <row r="132" spans="2:8" x14ac:dyDescent="0.3">
      <c r="B132"/>
      <c r="C132"/>
      <c r="D132" s="3"/>
      <c r="E132" s="3"/>
      <c r="F132" s="3"/>
      <c r="G132" s="20"/>
      <c r="H132" s="4"/>
    </row>
    <row r="133" spans="2:8" x14ac:dyDescent="0.3">
      <c r="B133"/>
      <c r="C133"/>
      <c r="D133" s="3"/>
      <c r="E133" s="3"/>
      <c r="F133" s="3"/>
      <c r="G133" s="20"/>
      <c r="H133" s="4"/>
    </row>
    <row r="134" spans="2:8" x14ac:dyDescent="0.3">
      <c r="B134"/>
      <c r="C134"/>
      <c r="D134" s="3"/>
      <c r="E134" s="3"/>
      <c r="F134" s="3"/>
      <c r="G134" s="20"/>
      <c r="H134" s="4"/>
    </row>
    <row r="135" spans="2:8" x14ac:dyDescent="0.3">
      <c r="B135"/>
      <c r="C135"/>
      <c r="D135" s="3"/>
      <c r="E135" s="3"/>
      <c r="F135" s="3"/>
      <c r="G135" s="20"/>
      <c r="H135" s="4"/>
    </row>
    <row r="136" spans="2:8" x14ac:dyDescent="0.3">
      <c r="B136"/>
      <c r="C136"/>
      <c r="D136" s="3"/>
      <c r="E136" s="3"/>
      <c r="F136" s="3"/>
      <c r="G136" s="20"/>
      <c r="H136" s="4"/>
    </row>
    <row r="137" spans="2:8" x14ac:dyDescent="0.3">
      <c r="B137"/>
      <c r="C137"/>
      <c r="D137" s="3"/>
      <c r="E137" s="3"/>
      <c r="F137" s="3"/>
      <c r="G137" s="20"/>
      <c r="H137" s="4"/>
    </row>
    <row r="138" spans="2:8" x14ac:dyDescent="0.3">
      <c r="B138"/>
      <c r="C138"/>
      <c r="D138" s="3"/>
      <c r="E138" s="3"/>
      <c r="F138" s="3"/>
      <c r="G138" s="20"/>
      <c r="H138" s="4"/>
    </row>
    <row r="139" spans="2:8" x14ac:dyDescent="0.3">
      <c r="B139"/>
      <c r="C139"/>
      <c r="D139" s="3"/>
      <c r="E139" s="3"/>
      <c r="F139" s="3"/>
      <c r="G139" s="20"/>
      <c r="H139" s="4"/>
    </row>
    <row r="140" spans="2:8" x14ac:dyDescent="0.3">
      <c r="B140"/>
      <c r="C140"/>
      <c r="D140" s="3"/>
      <c r="E140" s="3"/>
      <c r="F140" s="3"/>
      <c r="G140" s="20"/>
      <c r="H140" s="4"/>
    </row>
    <row r="141" spans="2:8" x14ac:dyDescent="0.3">
      <c r="B141"/>
      <c r="C141"/>
      <c r="D141" s="3"/>
      <c r="E141" s="3"/>
      <c r="F141" s="3"/>
      <c r="G141" s="20"/>
      <c r="H141" s="4"/>
    </row>
    <row r="142" spans="2:8" x14ac:dyDescent="0.3">
      <c r="B142"/>
      <c r="C142"/>
      <c r="D142" s="3"/>
      <c r="E142" s="3"/>
      <c r="F142" s="3"/>
      <c r="G142" s="20"/>
      <c r="H142" s="4"/>
    </row>
    <row r="143" spans="2:8" x14ac:dyDescent="0.3">
      <c r="B143"/>
      <c r="C143"/>
      <c r="D143" s="3"/>
      <c r="E143" s="3"/>
      <c r="F143" s="3"/>
      <c r="G143" s="20"/>
      <c r="H143" s="4"/>
    </row>
    <row r="144" spans="2:8" x14ac:dyDescent="0.3">
      <c r="B144"/>
      <c r="C144"/>
      <c r="D144" s="3"/>
      <c r="E144" s="3"/>
      <c r="F144" s="3"/>
      <c r="G144" s="20"/>
      <c r="H144" s="4"/>
    </row>
    <row r="145" spans="2:8" x14ac:dyDescent="0.3">
      <c r="B145"/>
      <c r="C145"/>
      <c r="D145" s="3"/>
      <c r="E145" s="3"/>
      <c r="F145" s="3"/>
      <c r="G145" s="20"/>
      <c r="H145" s="4"/>
    </row>
    <row r="146" spans="2:8" x14ac:dyDescent="0.3">
      <c r="B146"/>
      <c r="C146"/>
      <c r="D146" s="3"/>
      <c r="E146" s="3"/>
      <c r="F146" s="3"/>
      <c r="G146" s="20"/>
      <c r="H146" s="4"/>
    </row>
    <row r="147" spans="2:8" x14ac:dyDescent="0.3">
      <c r="B147"/>
      <c r="C147"/>
      <c r="D147" s="3"/>
      <c r="E147" s="3"/>
      <c r="F147" s="3"/>
      <c r="G147" s="20"/>
      <c r="H147" s="4"/>
    </row>
    <row r="148" spans="2:8" x14ac:dyDescent="0.3">
      <c r="B148"/>
      <c r="C148"/>
      <c r="D148" s="3"/>
      <c r="E148" s="3"/>
      <c r="F148" s="3"/>
      <c r="G148" s="20"/>
      <c r="H148" s="4"/>
    </row>
    <row r="149" spans="2:8" x14ac:dyDescent="0.3">
      <c r="B149"/>
      <c r="C149"/>
      <c r="D149" s="3"/>
      <c r="E149" s="3"/>
      <c r="F149" s="3"/>
      <c r="G149" s="20"/>
      <c r="H149" s="4"/>
    </row>
    <row r="150" spans="2:8" x14ac:dyDescent="0.3">
      <c r="B150"/>
      <c r="C150"/>
      <c r="D150" s="3"/>
      <c r="E150" s="3"/>
      <c r="F150" s="3"/>
      <c r="G150" s="20"/>
      <c r="H150" s="4"/>
    </row>
    <row r="151" spans="2:8" x14ac:dyDescent="0.3">
      <c r="B151"/>
      <c r="C151"/>
      <c r="D151" s="3"/>
      <c r="E151" s="3"/>
      <c r="F151" s="3"/>
      <c r="G151" s="20"/>
      <c r="H151" s="4"/>
    </row>
    <row r="152" spans="2:8" x14ac:dyDescent="0.3">
      <c r="B152"/>
      <c r="C152"/>
      <c r="D152" s="3"/>
      <c r="E152" s="3"/>
      <c r="F152" s="3"/>
      <c r="G152" s="20"/>
      <c r="H152" s="4"/>
    </row>
    <row r="153" spans="2:8" x14ac:dyDescent="0.3">
      <c r="B153"/>
      <c r="C153"/>
      <c r="D153" s="3"/>
      <c r="E153" s="3"/>
      <c r="F153" s="3"/>
      <c r="G153" s="20"/>
      <c r="H153" s="4"/>
    </row>
    <row r="154" spans="2:8" x14ac:dyDescent="0.3">
      <c r="B154"/>
      <c r="C154"/>
      <c r="D154" s="3"/>
      <c r="E154" s="3"/>
      <c r="F154" s="3"/>
      <c r="G154" s="20"/>
      <c r="H154" s="4"/>
    </row>
    <row r="155" spans="2:8" x14ac:dyDescent="0.3">
      <c r="B155"/>
      <c r="C155"/>
      <c r="D155" s="3"/>
      <c r="E155" s="3"/>
      <c r="F155" s="3"/>
      <c r="G155" s="20"/>
      <c r="H155" s="4"/>
    </row>
    <row r="156" spans="2:8" x14ac:dyDescent="0.3">
      <c r="B156"/>
      <c r="C156"/>
      <c r="D156" s="3"/>
      <c r="E156" s="3"/>
      <c r="F156" s="3"/>
      <c r="G156" s="20"/>
      <c r="H156" s="4"/>
    </row>
    <row r="157" spans="2:8" x14ac:dyDescent="0.3">
      <c r="B157"/>
      <c r="C157"/>
      <c r="D157" s="3"/>
      <c r="E157" s="3"/>
      <c r="F157" s="3"/>
      <c r="G157" s="20"/>
      <c r="H157" s="4"/>
    </row>
    <row r="158" spans="2:8" x14ac:dyDescent="0.3">
      <c r="B158"/>
      <c r="C158"/>
      <c r="D158" s="3"/>
      <c r="E158" s="3"/>
      <c r="F158" s="3"/>
      <c r="G158" s="20"/>
      <c r="H158" s="4"/>
    </row>
    <row r="159" spans="2:8" x14ac:dyDescent="0.3">
      <c r="B159"/>
      <c r="C159"/>
      <c r="D159" s="3"/>
      <c r="E159" s="3"/>
      <c r="F159" s="3"/>
      <c r="G159" s="20"/>
      <c r="H159" s="4"/>
    </row>
    <row r="160" spans="2:8" x14ac:dyDescent="0.3">
      <c r="B160"/>
      <c r="C160"/>
      <c r="D160" s="3"/>
      <c r="E160" s="3"/>
      <c r="F160" s="3"/>
      <c r="G160" s="20"/>
      <c r="H160" s="4"/>
    </row>
    <row r="161" spans="2:8" x14ac:dyDescent="0.3">
      <c r="B161"/>
      <c r="C161"/>
      <c r="D161" s="3"/>
      <c r="E161" s="3"/>
      <c r="F161" s="3"/>
      <c r="G161" s="20"/>
      <c r="H161" s="4"/>
    </row>
    <row r="162" spans="2:8" x14ac:dyDescent="0.3">
      <c r="B162"/>
      <c r="C162"/>
      <c r="D162" s="3"/>
      <c r="E162" s="3"/>
      <c r="F162" s="3"/>
      <c r="G162" s="20"/>
      <c r="H162" s="4"/>
    </row>
    <row r="163" spans="2:8" x14ac:dyDescent="0.3">
      <c r="B163"/>
      <c r="C163"/>
      <c r="D163" s="3"/>
      <c r="E163" s="3"/>
      <c r="F163" s="3"/>
      <c r="G163" s="20"/>
      <c r="H163" s="4"/>
    </row>
    <row r="164" spans="2:8" x14ac:dyDescent="0.3">
      <c r="B164"/>
      <c r="C164"/>
      <c r="D164" s="3"/>
      <c r="E164" s="3"/>
      <c r="F164" s="3"/>
      <c r="G164" s="20"/>
      <c r="H164" s="4"/>
    </row>
    <row r="165" spans="2:8" x14ac:dyDescent="0.3">
      <c r="B165"/>
      <c r="C165"/>
      <c r="D165" s="3"/>
      <c r="E165" s="3"/>
      <c r="F165" s="3"/>
      <c r="G165" s="20"/>
      <c r="H165" s="4"/>
    </row>
    <row r="166" spans="2:8" x14ac:dyDescent="0.3">
      <c r="B166"/>
      <c r="C166"/>
      <c r="D166" s="3"/>
      <c r="E166" s="3"/>
      <c r="F166" s="3"/>
      <c r="G166" s="20"/>
      <c r="H166" s="4"/>
    </row>
    <row r="167" spans="2:8" x14ac:dyDescent="0.3">
      <c r="B167"/>
      <c r="C167"/>
      <c r="D167" s="3"/>
      <c r="E167" s="3"/>
      <c r="F167" s="3"/>
      <c r="G167" s="20"/>
      <c r="H167" s="4"/>
    </row>
    <row r="168" spans="2:8" x14ac:dyDescent="0.3">
      <c r="B168"/>
      <c r="C168"/>
      <c r="D168" s="3"/>
      <c r="E168" s="3"/>
      <c r="F168" s="3"/>
      <c r="G168" s="20"/>
      <c r="H168" s="4"/>
    </row>
    <row r="169" spans="2:8" x14ac:dyDescent="0.3">
      <c r="B169"/>
      <c r="C169"/>
      <c r="D169" s="3"/>
      <c r="E169" s="3"/>
      <c r="F169" s="3"/>
      <c r="G169" s="20"/>
      <c r="H169" s="4"/>
    </row>
    <row r="170" spans="2:8" x14ac:dyDescent="0.3">
      <c r="B170"/>
      <c r="C170"/>
      <c r="D170" s="3"/>
      <c r="E170" s="3"/>
      <c r="F170" s="3"/>
      <c r="G170" s="20"/>
      <c r="H170" s="4"/>
    </row>
    <row r="171" spans="2:8" x14ac:dyDescent="0.3">
      <c r="B171"/>
      <c r="C171"/>
      <c r="D171" s="3"/>
      <c r="E171" s="3"/>
      <c r="F171" s="3"/>
      <c r="G171" s="20"/>
      <c r="H171" s="4"/>
    </row>
    <row r="172" spans="2:8" x14ac:dyDescent="0.3">
      <c r="B172"/>
      <c r="C172"/>
      <c r="D172" s="3"/>
      <c r="E172" s="3"/>
      <c r="F172" s="3"/>
      <c r="G172" s="20"/>
      <c r="H172" s="4"/>
    </row>
    <row r="173" spans="2:8" x14ac:dyDescent="0.3">
      <c r="B173"/>
      <c r="C173"/>
      <c r="D173" s="3"/>
      <c r="E173" s="3"/>
      <c r="F173" s="3"/>
      <c r="G173" s="20"/>
      <c r="H173" s="4"/>
    </row>
    <row r="174" spans="2:8" x14ac:dyDescent="0.3">
      <c r="B174"/>
      <c r="C174"/>
      <c r="D174" s="3"/>
      <c r="E174" s="3"/>
      <c r="F174" s="3"/>
      <c r="G174" s="20"/>
      <c r="H174" s="4"/>
    </row>
    <row r="175" spans="2:8" x14ac:dyDescent="0.3">
      <c r="B175"/>
      <c r="C175"/>
      <c r="D175" s="3"/>
      <c r="E175" s="3"/>
      <c r="F175" s="3"/>
      <c r="G175" s="20"/>
      <c r="H175" s="4"/>
    </row>
    <row r="176" spans="2:8" x14ac:dyDescent="0.3">
      <c r="B176"/>
      <c r="C176"/>
      <c r="D176" s="3"/>
      <c r="E176" s="3"/>
      <c r="F176" s="3"/>
      <c r="G176" s="20"/>
      <c r="H176" s="4"/>
    </row>
    <row r="177" spans="2:8" x14ac:dyDescent="0.3">
      <c r="B177"/>
      <c r="C177"/>
      <c r="D177" s="3"/>
      <c r="E177" s="3"/>
      <c r="F177" s="3"/>
      <c r="G177" s="20"/>
      <c r="H177" s="4"/>
    </row>
    <row r="178" spans="2:8" x14ac:dyDescent="0.3">
      <c r="B178"/>
      <c r="C178"/>
      <c r="D178" s="3"/>
      <c r="E178" s="3"/>
      <c r="F178" s="3"/>
      <c r="G178" s="20"/>
      <c r="H178" s="4"/>
    </row>
    <row r="179" spans="2:8" x14ac:dyDescent="0.3">
      <c r="B179"/>
      <c r="C179"/>
      <c r="D179" s="3"/>
      <c r="E179" s="3"/>
      <c r="F179" s="3"/>
      <c r="G179" s="20"/>
      <c r="H179" s="4"/>
    </row>
    <row r="180" spans="2:8" x14ac:dyDescent="0.3">
      <c r="B180"/>
      <c r="C180"/>
      <c r="D180" s="3"/>
      <c r="E180" s="3"/>
      <c r="F180" s="3"/>
      <c r="G180" s="20"/>
      <c r="H180" s="4"/>
    </row>
    <row r="181" spans="2:8" x14ac:dyDescent="0.3">
      <c r="B181"/>
      <c r="C181"/>
      <c r="D181" s="3"/>
      <c r="E181" s="3"/>
      <c r="F181" s="3"/>
      <c r="G181" s="20"/>
      <c r="H181" s="4"/>
    </row>
    <row r="182" spans="2:8" x14ac:dyDescent="0.3">
      <c r="B182"/>
      <c r="C182"/>
      <c r="D182" s="3"/>
      <c r="E182" s="3"/>
      <c r="F182" s="3"/>
      <c r="G182" s="20"/>
      <c r="H182" s="4"/>
    </row>
    <row r="183" spans="2:8" x14ac:dyDescent="0.3">
      <c r="B183"/>
      <c r="C183"/>
      <c r="D183" s="3"/>
      <c r="E183" s="3"/>
      <c r="F183" s="3"/>
      <c r="G183" s="20"/>
      <c r="H183" s="4"/>
    </row>
    <row r="184" spans="2:8" x14ac:dyDescent="0.3">
      <c r="B184"/>
      <c r="C184"/>
      <c r="D184" s="3"/>
      <c r="E184" s="3"/>
      <c r="F184" s="3"/>
      <c r="G184" s="20"/>
      <c r="H184" s="4"/>
    </row>
    <row r="185" spans="2:8" x14ac:dyDescent="0.3">
      <c r="B185"/>
      <c r="C185"/>
      <c r="D185" s="3"/>
      <c r="E185" s="3"/>
      <c r="F185" s="3"/>
      <c r="G185" s="20"/>
      <c r="H185" s="4"/>
    </row>
    <row r="186" spans="2:8" x14ac:dyDescent="0.3">
      <c r="B186"/>
      <c r="C186"/>
      <c r="D186" s="3"/>
      <c r="E186" s="3"/>
      <c r="F186" s="3"/>
      <c r="G186" s="20"/>
      <c r="H186" s="4"/>
    </row>
    <row r="187" spans="2:8" x14ac:dyDescent="0.3">
      <c r="B187"/>
      <c r="C187"/>
      <c r="D187" s="3"/>
      <c r="E187" s="3"/>
      <c r="F187" s="3"/>
      <c r="G187" s="20"/>
      <c r="H187" s="4"/>
    </row>
    <row r="188" spans="2:8" x14ac:dyDescent="0.3">
      <c r="B188"/>
      <c r="C188"/>
      <c r="D188" s="3"/>
      <c r="E188" s="3"/>
      <c r="F188" s="3"/>
      <c r="G188" s="20"/>
      <c r="H188" s="4"/>
    </row>
    <row r="189" spans="2:8" x14ac:dyDescent="0.3">
      <c r="B189"/>
      <c r="C189"/>
      <c r="D189" s="3"/>
      <c r="E189" s="3"/>
      <c r="F189" s="3"/>
      <c r="G189" s="20"/>
      <c r="H189" s="4"/>
    </row>
    <row r="190" spans="2:8" x14ac:dyDescent="0.3">
      <c r="B190"/>
      <c r="C190"/>
      <c r="D190" s="3"/>
      <c r="E190" s="3"/>
      <c r="F190" s="3"/>
      <c r="G190" s="20"/>
      <c r="H190" s="4"/>
    </row>
    <row r="191" spans="2:8" x14ac:dyDescent="0.3">
      <c r="B191"/>
      <c r="C191"/>
      <c r="D191" s="3"/>
      <c r="E191" s="3"/>
      <c r="F191" s="3"/>
      <c r="G191" s="20"/>
      <c r="H191" s="4"/>
    </row>
    <row r="192" spans="2:8" x14ac:dyDescent="0.3">
      <c r="B192"/>
      <c r="C192"/>
      <c r="D192" s="3"/>
      <c r="E192" s="3"/>
      <c r="F192" s="3"/>
      <c r="G192" s="20"/>
      <c r="H192" s="4"/>
    </row>
    <row r="193" spans="2:8" x14ac:dyDescent="0.3">
      <c r="B193"/>
      <c r="C193"/>
      <c r="D193" s="3"/>
      <c r="E193" s="3"/>
      <c r="F193" s="3"/>
      <c r="G193" s="20"/>
      <c r="H193" s="4"/>
    </row>
    <row r="194" spans="2:8" x14ac:dyDescent="0.3">
      <c r="B194"/>
      <c r="C194"/>
      <c r="D194" s="3"/>
      <c r="E194" s="3"/>
      <c r="F194" s="3"/>
      <c r="G194" s="20"/>
      <c r="H194" s="4"/>
    </row>
    <row r="195" spans="2:8" x14ac:dyDescent="0.3">
      <c r="B195"/>
      <c r="C195"/>
      <c r="D195" s="3"/>
      <c r="E195" s="3"/>
      <c r="F195" s="3"/>
      <c r="G195" s="20"/>
      <c r="H195" s="4"/>
    </row>
    <row r="196" spans="2:8" x14ac:dyDescent="0.3">
      <c r="B196"/>
      <c r="C196"/>
      <c r="D196" s="3"/>
      <c r="E196" s="3"/>
      <c r="F196" s="3"/>
      <c r="G196" s="20"/>
      <c r="H196" s="4"/>
    </row>
    <row r="197" spans="2:8" x14ac:dyDescent="0.3">
      <c r="B197"/>
      <c r="C197"/>
      <c r="D197" s="3"/>
      <c r="E197" s="3"/>
      <c r="F197" s="3"/>
      <c r="G197" s="20"/>
      <c r="H197" s="4"/>
    </row>
    <row r="198" spans="2:8" x14ac:dyDescent="0.3">
      <c r="B198"/>
      <c r="C198"/>
      <c r="D198" s="3"/>
      <c r="E198" s="3"/>
      <c r="F198" s="3"/>
      <c r="G198" s="20"/>
      <c r="H198" s="4"/>
    </row>
    <row r="199" spans="2:8" x14ac:dyDescent="0.3">
      <c r="B199"/>
      <c r="C199"/>
      <c r="D199" s="3"/>
      <c r="E199" s="3"/>
      <c r="F199" s="3"/>
      <c r="G199" s="20"/>
      <c r="H199" s="4"/>
    </row>
    <row r="200" spans="2:8" x14ac:dyDescent="0.3">
      <c r="B200"/>
      <c r="C200"/>
      <c r="D200" s="3"/>
      <c r="E200" s="3"/>
      <c r="F200" s="3"/>
      <c r="G200" s="20"/>
      <c r="H200" s="4"/>
    </row>
    <row r="201" spans="2:8" x14ac:dyDescent="0.3">
      <c r="B201"/>
      <c r="C201"/>
      <c r="D201" s="3"/>
      <c r="E201" s="3"/>
      <c r="F201" s="3"/>
      <c r="G201" s="20"/>
      <c r="H201" s="4"/>
    </row>
    <row r="202" spans="2:8" x14ac:dyDescent="0.3">
      <c r="B202"/>
      <c r="C202"/>
      <c r="D202" s="3"/>
      <c r="E202" s="3"/>
      <c r="F202" s="3"/>
      <c r="G202" s="20"/>
      <c r="H202" s="4"/>
    </row>
    <row r="203" spans="2:8" x14ac:dyDescent="0.3">
      <c r="B203"/>
      <c r="C203"/>
      <c r="D203" s="3"/>
      <c r="E203" s="3"/>
      <c r="F203" s="3"/>
      <c r="G203" s="20"/>
      <c r="H203" s="4"/>
    </row>
    <row r="204" spans="2:8" x14ac:dyDescent="0.3">
      <c r="B204"/>
      <c r="C204"/>
      <c r="D204" s="3"/>
      <c r="E204" s="3"/>
      <c r="F204" s="3"/>
      <c r="G204" s="20"/>
      <c r="H204" s="4"/>
    </row>
    <row r="205" spans="2:8" x14ac:dyDescent="0.3">
      <c r="B205"/>
      <c r="C205"/>
      <c r="D205" s="3"/>
      <c r="E205" s="3"/>
      <c r="F205" s="3"/>
      <c r="G205" s="20"/>
      <c r="H205" s="4"/>
    </row>
    <row r="206" spans="2:8" x14ac:dyDescent="0.3">
      <c r="B206"/>
      <c r="C206"/>
      <c r="D206" s="3"/>
      <c r="E206" s="3"/>
      <c r="F206" s="3"/>
      <c r="G206" s="20"/>
      <c r="H206" s="4"/>
    </row>
    <row r="207" spans="2:8" x14ac:dyDescent="0.3">
      <c r="B207"/>
      <c r="C207"/>
      <c r="D207" s="3"/>
      <c r="E207" s="3"/>
      <c r="F207" s="3"/>
      <c r="G207" s="20"/>
      <c r="H207" s="4"/>
    </row>
    <row r="208" spans="2:8" x14ac:dyDescent="0.3">
      <c r="B208"/>
      <c r="C208"/>
      <c r="D208" s="3"/>
      <c r="E208" s="3"/>
      <c r="F208" s="3"/>
      <c r="G208" s="20"/>
      <c r="H208" s="4"/>
    </row>
    <row r="209" spans="2:8" x14ac:dyDescent="0.3">
      <c r="B209"/>
      <c r="C209"/>
      <c r="D209" s="3"/>
      <c r="E209" s="3"/>
      <c r="F209" s="3"/>
      <c r="G209" s="20"/>
      <c r="H209" s="4"/>
    </row>
    <row r="210" spans="2:8" x14ac:dyDescent="0.3">
      <c r="B210"/>
      <c r="C210"/>
      <c r="D210" s="3"/>
      <c r="E210" s="3"/>
      <c r="F210" s="3"/>
      <c r="G210" s="20"/>
      <c r="H210" s="4"/>
    </row>
    <row r="211" spans="2:8" x14ac:dyDescent="0.3">
      <c r="B211"/>
      <c r="C211"/>
      <c r="D211" s="3"/>
      <c r="E211" s="3"/>
      <c r="F211" s="3"/>
      <c r="G211" s="20"/>
      <c r="H211" s="4"/>
    </row>
    <row r="212" spans="2:8" x14ac:dyDescent="0.3">
      <c r="B212"/>
      <c r="C212"/>
      <c r="D212" s="3"/>
      <c r="E212" s="3"/>
      <c r="F212" s="3"/>
      <c r="G212" s="20"/>
      <c r="H212" s="4"/>
    </row>
    <row r="213" spans="2:8" x14ac:dyDescent="0.3">
      <c r="B213"/>
      <c r="C213"/>
      <c r="D213" s="3"/>
      <c r="E213" s="3"/>
      <c r="F213" s="3"/>
      <c r="G213" s="20"/>
      <c r="H213" s="4"/>
    </row>
    <row r="214" spans="2:8" x14ac:dyDescent="0.3">
      <c r="B214"/>
      <c r="C214"/>
      <c r="D214" s="3"/>
      <c r="E214" s="3"/>
      <c r="F214" s="3"/>
      <c r="G214" s="20"/>
      <c r="H214" s="4"/>
    </row>
    <row r="215" spans="2:8" x14ac:dyDescent="0.3">
      <c r="B215"/>
      <c r="C215"/>
      <c r="D215" s="3"/>
      <c r="E215" s="3"/>
      <c r="F215" s="3"/>
      <c r="G215" s="20"/>
      <c r="H215" s="4"/>
    </row>
    <row r="216" spans="2:8" x14ac:dyDescent="0.3">
      <c r="B216"/>
      <c r="C216"/>
      <c r="D216" s="3"/>
      <c r="E216" s="3"/>
      <c r="F216" s="3"/>
      <c r="G216" s="20"/>
      <c r="H216" s="4"/>
    </row>
    <row r="217" spans="2:8" x14ac:dyDescent="0.3">
      <c r="B217"/>
      <c r="C217"/>
      <c r="D217" s="3"/>
      <c r="E217" s="3"/>
      <c r="F217" s="3"/>
      <c r="G217" s="20"/>
      <c r="H217" s="4"/>
    </row>
    <row r="218" spans="2:8" x14ac:dyDescent="0.3">
      <c r="B218"/>
      <c r="C218"/>
      <c r="D218" s="3"/>
      <c r="E218" s="3"/>
      <c r="F218" s="3"/>
      <c r="G218" s="20"/>
      <c r="H218" s="4"/>
    </row>
    <row r="219" spans="2:8" x14ac:dyDescent="0.3">
      <c r="B219"/>
      <c r="C219"/>
      <c r="D219" s="3"/>
      <c r="E219" s="3"/>
      <c r="F219" s="3"/>
      <c r="G219" s="20"/>
      <c r="H219" s="4"/>
    </row>
    <row r="220" spans="2:8" x14ac:dyDescent="0.3">
      <c r="B220"/>
      <c r="C220"/>
      <c r="D220" s="3"/>
      <c r="E220" s="3"/>
      <c r="F220" s="3"/>
      <c r="G220" s="20"/>
      <c r="H220" s="4"/>
    </row>
    <row r="221" spans="2:8" x14ac:dyDescent="0.3">
      <c r="B221"/>
      <c r="C221"/>
      <c r="D221" s="3"/>
      <c r="E221" s="3"/>
      <c r="F221" s="3"/>
      <c r="G221" s="20"/>
      <c r="H221" s="4"/>
    </row>
    <row r="222" spans="2:8" x14ac:dyDescent="0.3">
      <c r="B222"/>
      <c r="C222"/>
      <c r="D222" s="3"/>
      <c r="E222" s="3"/>
      <c r="F222" s="3"/>
      <c r="G222" s="20"/>
      <c r="H222" s="4"/>
    </row>
    <row r="223" spans="2:8" x14ac:dyDescent="0.3">
      <c r="B223"/>
      <c r="C223"/>
      <c r="D223" s="3"/>
      <c r="E223" s="3"/>
      <c r="F223" s="3"/>
      <c r="G223" s="20"/>
      <c r="H223" s="4"/>
    </row>
    <row r="224" spans="2:8" x14ac:dyDescent="0.3">
      <c r="B224"/>
      <c r="C224"/>
      <c r="D224" s="3"/>
      <c r="E224" s="3"/>
      <c r="F224" s="3"/>
      <c r="G224" s="20"/>
      <c r="H224" s="4"/>
    </row>
    <row r="225" spans="2:8" x14ac:dyDescent="0.3">
      <c r="B225"/>
      <c r="C225"/>
      <c r="D225" s="3"/>
      <c r="E225" s="3"/>
      <c r="F225" s="3"/>
      <c r="G225" s="20"/>
      <c r="H225" s="4"/>
    </row>
    <row r="226" spans="2:8" x14ac:dyDescent="0.3">
      <c r="B226"/>
      <c r="C226"/>
      <c r="D226" s="3"/>
      <c r="E226" s="3"/>
      <c r="F226" s="3"/>
      <c r="G226" s="20"/>
      <c r="H226" s="4"/>
    </row>
    <row r="227" spans="2:8" x14ac:dyDescent="0.3">
      <c r="B227"/>
      <c r="C227"/>
      <c r="D227" s="3"/>
      <c r="E227" s="3"/>
      <c r="F227" s="3"/>
      <c r="G227" s="20"/>
      <c r="H227" s="4"/>
    </row>
    <row r="228" spans="2:8" x14ac:dyDescent="0.3">
      <c r="B228"/>
      <c r="C228"/>
      <c r="D228" s="3"/>
      <c r="E228" s="3"/>
      <c r="F228" s="3"/>
      <c r="G228" s="20"/>
      <c r="H228" s="4"/>
    </row>
    <row r="229" spans="2:8" x14ac:dyDescent="0.3">
      <c r="B229"/>
      <c r="C229"/>
      <c r="D229" s="3"/>
      <c r="E229" s="3"/>
      <c r="F229" s="3"/>
      <c r="G229" s="20"/>
      <c r="H229" s="4"/>
    </row>
    <row r="230" spans="2:8" x14ac:dyDescent="0.3">
      <c r="B230"/>
      <c r="C230"/>
      <c r="D230" s="3"/>
      <c r="E230" s="3"/>
      <c r="F230" s="3"/>
      <c r="G230" s="20"/>
      <c r="H230" s="4"/>
    </row>
    <row r="231" spans="2:8" x14ac:dyDescent="0.3">
      <c r="B231"/>
      <c r="C231"/>
      <c r="D231" s="3"/>
      <c r="E231" s="3"/>
      <c r="F231" s="3"/>
      <c r="G231" s="20"/>
      <c r="H231" s="4"/>
    </row>
    <row r="232" spans="2:8" x14ac:dyDescent="0.3">
      <c r="B232"/>
      <c r="C232"/>
      <c r="D232" s="3"/>
      <c r="E232" s="3"/>
      <c r="F232" s="3"/>
      <c r="G232" s="20"/>
      <c r="H232" s="4"/>
    </row>
    <row r="233" spans="2:8" x14ac:dyDescent="0.3">
      <c r="B233"/>
      <c r="C233"/>
      <c r="D233" s="3"/>
      <c r="E233" s="3"/>
      <c r="F233" s="3"/>
      <c r="G233" s="20"/>
      <c r="H233" s="4"/>
    </row>
    <row r="234" spans="2:8" x14ac:dyDescent="0.3">
      <c r="B234"/>
      <c r="C234"/>
      <c r="D234" s="3"/>
      <c r="E234" s="3"/>
      <c r="F234" s="3"/>
      <c r="G234" s="20"/>
      <c r="H234" s="4"/>
    </row>
    <row r="235" spans="2:8" x14ac:dyDescent="0.3">
      <c r="B235"/>
      <c r="C235"/>
      <c r="D235" s="3"/>
      <c r="E235" s="3"/>
      <c r="F235" s="3"/>
      <c r="G235" s="20"/>
      <c r="H235" s="4"/>
    </row>
    <row r="236" spans="2:8" x14ac:dyDescent="0.3">
      <c r="B236"/>
      <c r="C236"/>
      <c r="D236" s="3"/>
      <c r="E236" s="3"/>
      <c r="F236" s="3"/>
      <c r="G236" s="20"/>
      <c r="H236" s="4"/>
    </row>
    <row r="237" spans="2:8" x14ac:dyDescent="0.3">
      <c r="B237"/>
      <c r="C237"/>
      <c r="D237" s="3"/>
      <c r="E237" s="3"/>
      <c r="F237" s="3"/>
      <c r="G237" s="20"/>
      <c r="H237" s="4"/>
    </row>
    <row r="238" spans="2:8" x14ac:dyDescent="0.3">
      <c r="B238"/>
      <c r="C238"/>
      <c r="D238" s="3"/>
      <c r="E238" s="3"/>
      <c r="F238" s="3"/>
      <c r="G238" s="20"/>
      <c r="H238" s="4"/>
    </row>
    <row r="239" spans="2:8" x14ac:dyDescent="0.3">
      <c r="B239"/>
      <c r="C239"/>
      <c r="D239" s="3"/>
      <c r="E239" s="3"/>
      <c r="F239" s="3"/>
      <c r="G239" s="20"/>
      <c r="H239" s="4"/>
    </row>
    <row r="240" spans="2:8" x14ac:dyDescent="0.3">
      <c r="B240"/>
      <c r="C240"/>
      <c r="D240" s="3"/>
      <c r="E240" s="3"/>
      <c r="F240" s="3"/>
      <c r="G240" s="20"/>
      <c r="H240" s="4"/>
    </row>
    <row r="241" spans="2:8" x14ac:dyDescent="0.3">
      <c r="B241"/>
      <c r="C241"/>
      <c r="D241" s="3"/>
      <c r="E241" s="3"/>
      <c r="F241" s="3"/>
      <c r="G241" s="20"/>
      <c r="H241" s="4"/>
    </row>
    <row r="242" spans="2:8" x14ac:dyDescent="0.3">
      <c r="B242"/>
      <c r="C242"/>
      <c r="D242" s="3"/>
      <c r="E242" s="3"/>
      <c r="F242" s="3"/>
      <c r="G242" s="20"/>
      <c r="H242" s="4"/>
    </row>
    <row r="243" spans="2:8" x14ac:dyDescent="0.3">
      <c r="B243"/>
      <c r="C243"/>
      <c r="D243" s="3"/>
      <c r="E243" s="3"/>
      <c r="F243" s="3"/>
      <c r="G243" s="20"/>
      <c r="H243" s="4"/>
    </row>
    <row r="244" spans="2:8" x14ac:dyDescent="0.3">
      <c r="B244"/>
      <c r="C244"/>
      <c r="D244" s="3"/>
      <c r="E244" s="3"/>
      <c r="F244" s="3"/>
      <c r="G244" s="20"/>
      <c r="H244" s="4"/>
    </row>
    <row r="245" spans="2:8" x14ac:dyDescent="0.3">
      <c r="B245"/>
      <c r="C245"/>
      <c r="D245" s="3"/>
      <c r="E245" s="3"/>
      <c r="F245" s="3"/>
      <c r="G245" s="20"/>
      <c r="H245" s="4"/>
    </row>
    <row r="246" spans="2:8" x14ac:dyDescent="0.3">
      <c r="B246"/>
      <c r="C246"/>
      <c r="D246" s="3"/>
      <c r="E246" s="3"/>
      <c r="F246" s="3"/>
      <c r="G246" s="20"/>
      <c r="H246" s="4"/>
    </row>
    <row r="247" spans="2:8" x14ac:dyDescent="0.3">
      <c r="B247"/>
      <c r="C247"/>
      <c r="D247" s="3"/>
      <c r="E247" s="3"/>
      <c r="F247" s="3"/>
      <c r="G247" s="20"/>
      <c r="H247" s="4"/>
    </row>
    <row r="248" spans="2:8" x14ac:dyDescent="0.3">
      <c r="B248"/>
      <c r="C248"/>
      <c r="D248" s="3"/>
      <c r="E248" s="3"/>
      <c r="F248" s="3"/>
      <c r="G248" s="20"/>
      <c r="H248" s="4"/>
    </row>
    <row r="249" spans="2:8" x14ac:dyDescent="0.3">
      <c r="B249"/>
      <c r="C249"/>
      <c r="D249" s="3"/>
      <c r="E249" s="3"/>
      <c r="F249" s="3"/>
      <c r="G249" s="20"/>
      <c r="H249" s="4"/>
    </row>
    <row r="250" spans="2:8" x14ac:dyDescent="0.3">
      <c r="B250"/>
      <c r="C250"/>
      <c r="D250" s="3"/>
      <c r="E250" s="3"/>
      <c r="F250" s="3"/>
      <c r="G250" s="20"/>
      <c r="H250" s="4"/>
    </row>
    <row r="251" spans="2:8" x14ac:dyDescent="0.3">
      <c r="B251"/>
      <c r="C251"/>
      <c r="D251" s="3"/>
      <c r="E251" s="3"/>
      <c r="F251" s="3"/>
      <c r="G251" s="20"/>
      <c r="H251" s="4"/>
    </row>
    <row r="252" spans="2:8" x14ac:dyDescent="0.3">
      <c r="B252"/>
      <c r="C252"/>
      <c r="D252" s="3"/>
      <c r="E252" s="3"/>
      <c r="F252" s="3"/>
      <c r="G252" s="20"/>
      <c r="H252" s="4"/>
    </row>
    <row r="253" spans="2:8" x14ac:dyDescent="0.3">
      <c r="B253"/>
      <c r="C253"/>
      <c r="D253" s="3"/>
      <c r="E253" s="3"/>
      <c r="F253" s="3"/>
      <c r="G253" s="20"/>
      <c r="H253" s="4"/>
    </row>
    <row r="254" spans="2:8" x14ac:dyDescent="0.3">
      <c r="B254"/>
      <c r="C254"/>
      <c r="D254" s="3"/>
      <c r="E254" s="3"/>
      <c r="F254" s="3"/>
      <c r="G254" s="20"/>
      <c r="H254" s="4"/>
    </row>
    <row r="255" spans="2:8" x14ac:dyDescent="0.3">
      <c r="B255"/>
      <c r="C255"/>
      <c r="D255" s="3"/>
      <c r="E255" s="3"/>
      <c r="F255" s="3"/>
      <c r="G255" s="20"/>
      <c r="H255" s="4"/>
    </row>
    <row r="256" spans="2:8" x14ac:dyDescent="0.3">
      <c r="B256"/>
      <c r="C256"/>
      <c r="D256" s="3"/>
      <c r="E256" s="3"/>
      <c r="F256" s="3"/>
      <c r="G256" s="20"/>
      <c r="H256" s="4"/>
    </row>
    <row r="257" spans="2:8" x14ac:dyDescent="0.3">
      <c r="B257"/>
      <c r="C257"/>
      <c r="D257" s="3"/>
      <c r="E257" s="3"/>
      <c r="F257" s="3"/>
      <c r="G257" s="20"/>
      <c r="H257" s="4"/>
    </row>
    <row r="258" spans="2:8" x14ac:dyDescent="0.3">
      <c r="B258"/>
      <c r="C258"/>
      <c r="D258" s="3"/>
      <c r="E258" s="3"/>
      <c r="F258" s="3"/>
      <c r="G258" s="20"/>
      <c r="H258" s="4"/>
    </row>
    <row r="259" spans="2:8" x14ac:dyDescent="0.3">
      <c r="B259"/>
      <c r="C259"/>
      <c r="D259" s="3"/>
      <c r="E259" s="3"/>
      <c r="F259" s="3"/>
      <c r="G259" s="20"/>
      <c r="H259" s="4"/>
    </row>
    <row r="260" spans="2:8" x14ac:dyDescent="0.3">
      <c r="B260"/>
      <c r="C260"/>
      <c r="D260" s="3"/>
      <c r="E260" s="3"/>
      <c r="F260" s="3"/>
      <c r="G260" s="20"/>
      <c r="H260" s="4"/>
    </row>
    <row r="261" spans="2:8" x14ac:dyDescent="0.3">
      <c r="B261"/>
      <c r="C261"/>
      <c r="D261" s="3"/>
      <c r="E261" s="3"/>
      <c r="F261" s="3"/>
      <c r="G261" s="20"/>
      <c r="H261" s="4"/>
    </row>
    <row r="262" spans="2:8" x14ac:dyDescent="0.3">
      <c r="B262"/>
      <c r="C262"/>
      <c r="D262" s="3"/>
      <c r="E262" s="3"/>
      <c r="F262" s="3"/>
      <c r="G262" s="20"/>
      <c r="H262" s="4"/>
    </row>
    <row r="263" spans="2:8" x14ac:dyDescent="0.3">
      <c r="B263"/>
      <c r="C263"/>
      <c r="D263" s="3"/>
      <c r="E263" s="3"/>
      <c r="F263" s="3"/>
      <c r="G263" s="20"/>
      <c r="H263" s="4"/>
    </row>
    <row r="264" spans="2:8" x14ac:dyDescent="0.3">
      <c r="B264"/>
      <c r="C264"/>
      <c r="D264" s="3"/>
      <c r="E264" s="3"/>
      <c r="F264" s="3"/>
      <c r="G264" s="20"/>
      <c r="H264" s="4"/>
    </row>
    <row r="265" spans="2:8" x14ac:dyDescent="0.3">
      <c r="B265"/>
      <c r="C265"/>
      <c r="D265" s="3"/>
      <c r="E265" s="3"/>
      <c r="F265" s="3"/>
      <c r="G265" s="20"/>
      <c r="H265" s="4"/>
    </row>
    <row r="266" spans="2:8" x14ac:dyDescent="0.3">
      <c r="B266"/>
      <c r="C266"/>
      <c r="D266" s="3"/>
      <c r="E266" s="3"/>
      <c r="F266" s="3"/>
      <c r="G266" s="20"/>
      <c r="H266" s="4"/>
    </row>
    <row r="267" spans="2:8" x14ac:dyDescent="0.3">
      <c r="B267"/>
      <c r="C267"/>
      <c r="D267" s="3"/>
      <c r="E267" s="3"/>
      <c r="F267" s="3"/>
      <c r="G267" s="20"/>
      <c r="H267" s="4"/>
    </row>
    <row r="268" spans="2:8" x14ac:dyDescent="0.3">
      <c r="B268"/>
      <c r="C268"/>
      <c r="D268" s="3"/>
      <c r="E268" s="3"/>
      <c r="F268" s="3"/>
      <c r="G268" s="20"/>
      <c r="H268" s="4"/>
    </row>
  </sheetData>
  <mergeCells count="5">
    <mergeCell ref="B1:D1"/>
    <mergeCell ref="E1:G1"/>
    <mergeCell ref="D5:F5"/>
    <mergeCell ref="B5:C5"/>
    <mergeCell ref="G5:H5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Fitting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Somers, Kieran GSUK-PTD/FRET</dc:creator>
  <cp:lastModifiedBy>吴明蒲</cp:lastModifiedBy>
  <dcterms:created xsi:type="dcterms:W3CDTF">2015-01-12T14:00:08Z</dcterms:created>
  <dcterms:modified xsi:type="dcterms:W3CDTF">2023-05-15T14:02:27Z</dcterms:modified>
</cp:coreProperties>
</file>