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<sst xmlns="http://schemas.openxmlformats.org/spreadsheetml/2006/main" count="85" uniqueCount="43">
  <si>
    <t xml:space="preserve">xhost -O3 -fno-alias</t>
  </si>
  <si>
    <t xml:space="preserve">cycles</t>
  </si>
  <si>
    <t xml:space="preserve">PAPI_TOT_CYC</t>
  </si>
  <si>
    <t xml:space="preserve">PAPI_L2_TCM</t>
  </si>
  <si>
    <t xml:space="preserve">PAPI_L2_TCA</t>
  </si>
  <si>
    <t xml:space="preserve">L2_MISS_RATE/%</t>
  </si>
  <si>
    <t xml:space="preserve">PAPI_L3_TCM</t>
  </si>
  <si>
    <t xml:space="preserve">PAPI_L3_TCA</t>
  </si>
  <si>
    <t xml:space="preserve">L3_MISS_RATE/%</t>
  </si>
  <si>
    <t xml:space="preserve">TIME(Program)</t>
  </si>
  <si>
    <t xml:space="preserve">MFLOPS(Program)</t>
  </si>
  <si>
    <t xml:space="preserve">PAPI_DP_OPS</t>
  </si>
  <si>
    <t xml:space="preserve">PAPI_VEC_DP</t>
  </si>
  <si>
    <t xml:space="preserve">VEC_RATE</t>
  </si>
  <si>
    <t xml:space="preserve">MFLOPS</t>
  </si>
  <si>
    <t xml:space="preserve">Frequency/MHz</t>
  </si>
  <si>
    <t xml:space="preserve">PAPI_L2_TCR</t>
  </si>
  <si>
    <t xml:space="preserve">PAPI_L2_TCW</t>
  </si>
  <si>
    <t xml:space="preserve">L2_R+W</t>
  </si>
  <si>
    <t xml:space="preserve">L2_R+W/TCA</t>
  </si>
  <si>
    <t xml:space="preserve">PAPI_L3_TCR</t>
  </si>
  <si>
    <t xml:space="preserve">PAPI_L3_TCW</t>
  </si>
  <si>
    <t xml:space="preserve">L3_R+W</t>
  </si>
  <si>
    <t xml:space="preserve">L3_R+W/TCA</t>
  </si>
  <si>
    <t xml:space="preserve">PAPI_L2_LDM</t>
  </si>
  <si>
    <t xml:space="preserve">PAPI_L2_STM</t>
  </si>
  <si>
    <t xml:space="preserve">L2_LDM+STM</t>
  </si>
  <si>
    <t xml:space="preserve">PAPI_L2_ICM</t>
  </si>
  <si>
    <t xml:space="preserve">PAPI_L2_DCM</t>
  </si>
  <si>
    <t xml:space="preserve">L2_ICM+DCM</t>
  </si>
  <si>
    <t xml:space="preserve">PAPI_L2_ICA</t>
  </si>
  <si>
    <t xml:space="preserve">PAPI_L2_DCA</t>
  </si>
  <si>
    <t xml:space="preserve">L2_ICA+DCA</t>
  </si>
  <si>
    <t xml:space="preserve">PAPI_L3_ICA</t>
  </si>
  <si>
    <t xml:space="preserve">PAPI_L3_DCA</t>
  </si>
  <si>
    <t xml:space="preserve">L3_ICA+DCA</t>
  </si>
  <si>
    <t xml:space="preserve">L2_LDM+STM/TCA/%</t>
  </si>
  <si>
    <t xml:space="preserve">IPC</t>
  </si>
  <si>
    <t xml:space="preserve">PAPI_TOT_INS</t>
  </si>
  <si>
    <t xml:space="preserve">cpu in mhz: 2701</t>
  </si>
  <si>
    <t xml:space="preserve">O2</t>
  </si>
  <si>
    <t xml:space="preserve">PAPI_L1_TCM</t>
  </si>
  <si>
    <t xml:space="preserve">manually optimized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</si>
</sst>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2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0"/>
      <charset val="134"/>
    </font>
    <font>
      <sz val="14"/>
      <color rgb="FFFF0000"/>
      <name val="Calibri"/>
      <family val="0"/>
      <charset val="134"/>
    </font>
    <font>
      <sz val="14"/>
      <color rgb="FF0070C0"/>
      <name val="Calibri"/>
      <family val="0"/>
      <charset val="134"/>
    </font>
    <font>
      <sz val="14"/>
      <color rgb="FF00B050"/>
      <name val="Calibri"/>
      <family val="0"/>
      <charset val="134"/>
    </font>
    <font>
      <sz val="14"/>
      <color rgb="FFF91FD3"/>
      <name val="Calibri"/>
      <family val="0"/>
      <charset val="134"/>
    </font>
    <font>
      <sz val="14"/>
      <color rgb="FF7030A0"/>
      <name val="Calibri"/>
      <family val="0"/>
      <charset val="134"/>
    </font>
    <font>
      <sz val="14"/>
      <color rgb="FF007824"/>
      <name val="Calibri"/>
      <family val="0"/>
      <charset val="134"/>
    </font>
    <font>
      <sz val="14"/>
      <color rgb="FFFFC000"/>
      <name val="Calibri"/>
      <family val="0"/>
      <charset val="134"/>
    </font>
    <font>
      <sz val="14"/>
      <name val="Calibri"/>
      <family val="0"/>
      <charset val="134"/>
    </font>
    <font>
      <sz val="15"/>
      <color rgb="FF000000"/>
      <name val="Calibri"/>
      <family val="0"/>
      <charset val="134"/>
    </font>
    <font>
      <sz val="15"/>
      <color rgb="FFFF0000"/>
      <name val="Calibri"/>
      <family val="0"/>
      <charset val="134"/>
    </font>
    <font>
      <sz val="15"/>
      <color rgb="FF0070C0"/>
      <name val="Calibri"/>
      <family val="0"/>
      <charset val="134"/>
    </font>
    <font>
      <sz val="15"/>
      <color rgb="FF00B050"/>
      <name val="Calibri"/>
      <family val="0"/>
      <charset val="134"/>
    </font>
    <font>
      <sz val="15"/>
      <color rgb="FFF91FD3"/>
      <name val="Calibri"/>
      <family val="0"/>
      <charset val="134"/>
    </font>
    <font>
      <sz val="15"/>
      <color rgb="FF7030A0"/>
      <name val="Calibri"/>
      <family val="0"/>
      <charset val="134"/>
    </font>
    <font>
      <sz val="15"/>
      <color rgb="FF007824"/>
      <name val="Calibri"/>
      <family val="0"/>
      <charset val="134"/>
    </font>
    <font>
      <sz val="15"/>
      <color rgb="FFFFC000"/>
      <name val="Calibri"/>
      <family val="0"/>
      <charset val="134"/>
    </font>
    <font>
      <sz val="15"/>
      <name val="Calibri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21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16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91FD3"/>
      <rgbColor rgb="FF00FFFF"/>
      <rgbColor rgb="FF800000"/>
      <rgbColor rgb="FF007824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43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B40" activeCellId="0" sqref="B40"/>
    </sheetView>
  </sheetViews>
  <sheetFormatPr defaultColWidth="9.00390625" defaultRowHeight="17.35" zeroHeight="false" outlineLevelRow="0" outlineLevelCol="0"/>
  <cols>
    <col collapsed="false" customWidth="true" hidden="false" outlineLevel="0" max="3" min="1" style="1" width="25.62"/>
    <col collapsed="false" customWidth="true" hidden="false" outlineLevel="0" max="4" min="4" style="2" width="25.62"/>
    <col collapsed="false" customWidth="true" hidden="false" outlineLevel="0" max="5" min="5" style="3" width="25.62"/>
    <col collapsed="false" customWidth="true" hidden="false" outlineLevel="0" max="6" min="6" style="4" width="25.62"/>
    <col collapsed="false" customWidth="true" hidden="false" outlineLevel="0" max="7" min="7" style="5" width="25.62"/>
    <col collapsed="false" customWidth="true" hidden="false" outlineLevel="0" max="8" min="8" style="6" width="25.62"/>
    <col collapsed="false" customWidth="true" hidden="false" outlineLevel="0" max="9" min="9" style="7" width="25.62"/>
    <col collapsed="false" customWidth="true" hidden="false" outlineLevel="0" max="10" min="10" style="1" width="25.62"/>
    <col collapsed="false" customWidth="true" hidden="false" outlineLevel="0" max="11" min="11" style="8" width="25.62"/>
    <col collapsed="false" customWidth="true" hidden="false" outlineLevel="0" max="14" min="12" style="1" width="25.62"/>
    <col collapsed="false" customWidth="true" hidden="false" outlineLevel="0" max="15" min="15" style="8" width="25.62"/>
    <col collapsed="false" customWidth="true" hidden="false" outlineLevel="0" max="16" min="16" style="1" width="25.62"/>
    <col collapsed="false" customWidth="true" hidden="false" outlineLevel="0" max="18" min="17" style="9" width="25.62"/>
    <col collapsed="false" customWidth="true" hidden="false" outlineLevel="0" max="19" min="19" style="3" width="25.62"/>
    <col collapsed="false" customWidth="true" hidden="false" outlineLevel="0" max="22" min="20" style="9" width="25.62"/>
    <col collapsed="false" customWidth="true" hidden="false" outlineLevel="0" max="23" min="23" style="6" width="25.62"/>
    <col collapsed="false" customWidth="true" hidden="false" outlineLevel="0" max="24" min="24" style="1" width="25.62"/>
    <col collapsed="false" customWidth="true" hidden="false" outlineLevel="0" max="26" min="25" style="9" width="25.62"/>
    <col collapsed="false" customWidth="true" hidden="false" outlineLevel="0" max="27" min="27" style="2" width="25.62"/>
    <col collapsed="false" customWidth="true" hidden="false" outlineLevel="0" max="29" min="28" style="9" width="25.62"/>
    <col collapsed="false" customWidth="true" hidden="false" outlineLevel="0" max="30" min="30" style="2" width="25.62"/>
    <col collapsed="false" customWidth="true" hidden="false" outlineLevel="0" max="32" min="31" style="9" width="25.62"/>
    <col collapsed="false" customWidth="true" hidden="false" outlineLevel="0" max="33" min="33" style="3" width="25.62"/>
    <col collapsed="false" customWidth="true" hidden="false" outlineLevel="0" max="35" min="34" style="9" width="25.62"/>
    <col collapsed="false" customWidth="true" hidden="false" outlineLevel="0" max="36" min="36" style="6" width="25.62"/>
    <col collapsed="false" customWidth="true" hidden="false" outlineLevel="0" max="37" min="37" style="4" width="25.62"/>
    <col collapsed="false" customWidth="true" hidden="false" outlineLevel="0" max="38" min="38" style="10" width="19.06"/>
    <col collapsed="false" customWidth="true" hidden="false" outlineLevel="0" max="39" min="39" style="10" width="19.19"/>
    <col collapsed="false" customWidth="false" hidden="false" outlineLevel="0" max="16383" min="40" style="10" width="9"/>
  </cols>
  <sheetData>
    <row r="1" customFormat="false" ht="18.55" hidden="false" customHeight="false" outlineLevel="0" collapsed="false">
      <c r="A1" s="11" t="s">
        <v>0</v>
      </c>
      <c r="B1" s="11" t="s">
        <v>1</v>
      </c>
      <c r="C1" s="11" t="s">
        <v>2</v>
      </c>
      <c r="D1" s="12" t="s">
        <v>3</v>
      </c>
      <c r="E1" s="13" t="s">
        <v>4</v>
      </c>
      <c r="F1" s="14" t="s">
        <v>5</v>
      </c>
      <c r="G1" s="15" t="s">
        <v>6</v>
      </c>
      <c r="H1" s="16" t="s">
        <v>7</v>
      </c>
      <c r="I1" s="17" t="s">
        <v>8</v>
      </c>
      <c r="J1" s="11" t="s">
        <v>9</v>
      </c>
      <c r="K1" s="18" t="s">
        <v>10</v>
      </c>
      <c r="L1" s="11" t="s">
        <v>11</v>
      </c>
      <c r="M1" s="11" t="s">
        <v>12</v>
      </c>
      <c r="N1" s="11" t="s">
        <v>13</v>
      </c>
      <c r="O1" s="18" t="s">
        <v>14</v>
      </c>
      <c r="P1" s="11" t="s">
        <v>15</v>
      </c>
      <c r="Q1" s="19" t="s">
        <v>16</v>
      </c>
      <c r="R1" s="19" t="s">
        <v>17</v>
      </c>
      <c r="S1" s="13" t="s">
        <v>18</v>
      </c>
      <c r="T1" s="19" t="s">
        <v>19</v>
      </c>
      <c r="U1" s="19" t="s">
        <v>20</v>
      </c>
      <c r="V1" s="19" t="s">
        <v>21</v>
      </c>
      <c r="W1" s="16" t="s">
        <v>22</v>
      </c>
      <c r="X1" s="11" t="s">
        <v>23</v>
      </c>
      <c r="Y1" s="19" t="s">
        <v>24</v>
      </c>
      <c r="Z1" s="19" t="s">
        <v>25</v>
      </c>
      <c r="AA1" s="12" t="s">
        <v>26</v>
      </c>
      <c r="AB1" s="19" t="s">
        <v>27</v>
      </c>
      <c r="AC1" s="19" t="s">
        <v>28</v>
      </c>
      <c r="AD1" s="12" t="s">
        <v>29</v>
      </c>
      <c r="AE1" s="19" t="s">
        <v>30</v>
      </c>
      <c r="AF1" s="19" t="s">
        <v>31</v>
      </c>
      <c r="AG1" s="13" t="s">
        <v>32</v>
      </c>
      <c r="AH1" s="19" t="s">
        <v>33</v>
      </c>
      <c r="AI1" s="19" t="s">
        <v>34</v>
      </c>
      <c r="AJ1" s="16" t="s">
        <v>35</v>
      </c>
      <c r="AK1" s="14" t="s">
        <v>36</v>
      </c>
      <c r="AL1" s="11" t="s">
        <v>37</v>
      </c>
      <c r="AM1" s="11" t="s">
        <v>38</v>
      </c>
    </row>
    <row r="2" customFormat="false" ht="18.55" hidden="false" customHeight="false" outlineLevel="0" collapsed="false">
      <c r="A2" s="11" t="s">
        <v>39</v>
      </c>
      <c r="B2" s="11"/>
      <c r="C2" s="11"/>
      <c r="D2" s="12"/>
      <c r="E2" s="13"/>
      <c r="F2" s="14"/>
      <c r="G2" s="15"/>
      <c r="H2" s="16"/>
      <c r="I2" s="17"/>
      <c r="J2" s="11"/>
      <c r="K2" s="18"/>
      <c r="L2" s="11"/>
      <c r="M2" s="11"/>
      <c r="N2" s="11"/>
      <c r="O2" s="18"/>
      <c r="P2" s="11"/>
      <c r="Q2" s="19"/>
      <c r="R2" s="19"/>
      <c r="S2" s="13"/>
      <c r="T2" s="19"/>
      <c r="U2" s="19"/>
      <c r="V2" s="19"/>
      <c r="W2" s="16"/>
      <c r="X2" s="11"/>
      <c r="Y2" s="19"/>
      <c r="Z2" s="19"/>
      <c r="AA2" s="12"/>
      <c r="AB2" s="19"/>
      <c r="AC2" s="19"/>
      <c r="AD2" s="12"/>
      <c r="AE2" s="19"/>
      <c r="AF2" s="19"/>
      <c r="AG2" s="13"/>
      <c r="AH2" s="19"/>
      <c r="AI2" s="19"/>
      <c r="AJ2" s="16"/>
      <c r="AK2" s="14"/>
      <c r="AL2" s="11"/>
      <c r="AM2" s="20"/>
    </row>
    <row r="3" customFormat="false" ht="18.55" hidden="false" customHeight="false" outlineLevel="0" collapsed="false">
      <c r="A3" s="11" t="n">
        <v>500</v>
      </c>
      <c r="B3" s="20" t="n">
        <v>76064506</v>
      </c>
      <c r="C3" s="20" t="n">
        <v>61653741</v>
      </c>
      <c r="D3" s="21" t="n">
        <v>6268197</v>
      </c>
      <c r="E3" s="22" t="n">
        <v>4076315</v>
      </c>
      <c r="F3" s="14" t="n">
        <f aca="false">D3/E3*100</f>
        <v>153.771163415977</v>
      </c>
      <c r="G3" s="23" t="n">
        <v>9453</v>
      </c>
      <c r="H3" s="24" t="n">
        <v>6268197</v>
      </c>
      <c r="I3" s="17" t="n">
        <f aca="false">G3/H3*100</f>
        <v>0.150808916822493</v>
      </c>
      <c r="J3" s="11" t="n">
        <v>0.028</v>
      </c>
      <c r="K3" s="18" t="n">
        <v>3898.381</v>
      </c>
      <c r="L3" s="20" t="n">
        <v>110560294</v>
      </c>
      <c r="M3" s="20" t="n">
        <v>27880131</v>
      </c>
      <c r="N3" s="11" t="n">
        <f aca="false">L3/M3</f>
        <v>3.96555862667934</v>
      </c>
      <c r="O3" s="18" t="n">
        <f aca="false">L3/J3/1000000</f>
        <v>3948.58192857143</v>
      </c>
      <c r="P3" s="11" t="n">
        <f aca="false">C3/J3/1000000</f>
        <v>2201.91932142857</v>
      </c>
      <c r="Q3" s="25" t="n">
        <v>1926495</v>
      </c>
      <c r="R3" s="25" t="n">
        <v>1677732</v>
      </c>
      <c r="S3" s="13" t="n">
        <f aca="false">Q3+R3</f>
        <v>3604227</v>
      </c>
      <c r="T3" s="25" t="n">
        <f aca="false">S3/E3</f>
        <v>0.884187556653497</v>
      </c>
      <c r="U3" s="25" t="n">
        <v>4887286</v>
      </c>
      <c r="V3" s="25" t="n">
        <v>1380468</v>
      </c>
      <c r="W3" s="16" t="n">
        <f aca="false">U3+V3</f>
        <v>6267754</v>
      </c>
      <c r="X3" s="11" t="n">
        <f aca="false">W3/H3</f>
        <v>0.999929325769436</v>
      </c>
      <c r="Y3" s="25" t="n">
        <v>989421</v>
      </c>
      <c r="Z3" s="25" t="n">
        <v>1346511</v>
      </c>
      <c r="AA3" s="21" t="n">
        <f aca="false">Y3+Z3</f>
        <v>2335932</v>
      </c>
      <c r="AB3" s="25" t="n">
        <v>13596</v>
      </c>
      <c r="AC3" s="25" t="n">
        <v>6253211</v>
      </c>
      <c r="AD3" s="12" t="n">
        <f aca="false">AB3+AC3</f>
        <v>6266807</v>
      </c>
      <c r="AE3" s="25" t="n">
        <v>13014</v>
      </c>
      <c r="AF3" s="25" t="n">
        <v>4086194</v>
      </c>
      <c r="AG3" s="13" t="n">
        <f aca="false">AE3+AF3</f>
        <v>4099208</v>
      </c>
      <c r="AH3" s="25" t="n">
        <v>13580</v>
      </c>
      <c r="AI3" s="25" t="n">
        <v>6255563</v>
      </c>
      <c r="AJ3" s="16" t="n">
        <f aca="false">AH3+AI3</f>
        <v>6269143</v>
      </c>
      <c r="AK3" s="14" t="n">
        <f aca="false">AA3/E3*100</f>
        <v>57.3049923766932</v>
      </c>
      <c r="AL3" s="11" t="n">
        <f aca="false">AM3/C3</f>
        <v>1.18711936717676</v>
      </c>
      <c r="AM3" s="20" t="n">
        <v>73190350</v>
      </c>
    </row>
    <row r="4" customFormat="false" ht="18.55" hidden="false" customHeight="false" outlineLevel="0" collapsed="false">
      <c r="A4" s="11" t="n">
        <v>1500</v>
      </c>
      <c r="B4" s="20" t="n">
        <v>632227788</v>
      </c>
      <c r="C4" s="20" t="n">
        <v>522899930</v>
      </c>
      <c r="D4" s="21" t="n">
        <v>56293901</v>
      </c>
      <c r="E4" s="22" t="n">
        <v>42368162</v>
      </c>
      <c r="F4" s="14" t="n">
        <f aca="false">D4/E4*100</f>
        <v>132.86840481775</v>
      </c>
      <c r="G4" s="23" t="n">
        <v>8008370</v>
      </c>
      <c r="H4" s="24" t="n">
        <v>56335287</v>
      </c>
      <c r="I4" s="17" t="n">
        <f aca="false">G4/H4*100</f>
        <v>14.2155484181699</v>
      </c>
      <c r="J4" s="11" t="n">
        <v>0.235</v>
      </c>
      <c r="K4" s="18" t="n">
        <v>4218.027</v>
      </c>
      <c r="L4" s="20" t="n">
        <v>991680294</v>
      </c>
      <c r="M4" s="20" t="n">
        <v>248640131</v>
      </c>
      <c r="N4" s="11" t="n">
        <f aca="false">L4/M4</f>
        <v>3.98841606948799</v>
      </c>
      <c r="O4" s="18" t="n">
        <f aca="false">L4/J4/1000000</f>
        <v>4219.91614468085</v>
      </c>
      <c r="P4" s="11" t="n">
        <f aca="false">C4/J4/1000000</f>
        <v>2225.10608510638</v>
      </c>
      <c r="Q4" s="25" t="n">
        <v>22710231</v>
      </c>
      <c r="R4" s="25" t="n">
        <v>27757522</v>
      </c>
      <c r="S4" s="13" t="n">
        <f aca="false">Q4+R4</f>
        <v>50467753</v>
      </c>
      <c r="T4" s="25" t="n">
        <f aca="false">S4/E4</f>
        <v>1.19117163968548</v>
      </c>
      <c r="U4" s="25" t="n">
        <v>50707309</v>
      </c>
      <c r="V4" s="25" t="n">
        <v>5592077</v>
      </c>
      <c r="W4" s="16" t="n">
        <f aca="false">U4+V4</f>
        <v>56299386</v>
      </c>
      <c r="X4" s="11" t="n">
        <f aca="false">W4/H4</f>
        <v>0.999362726242967</v>
      </c>
      <c r="Y4" s="25" t="n">
        <v>2159287</v>
      </c>
      <c r="Z4" s="25" t="n">
        <v>5020437</v>
      </c>
      <c r="AA4" s="21" t="n">
        <f aca="false">Y4+Z4</f>
        <v>7179724</v>
      </c>
      <c r="AB4" s="25" t="n">
        <v>81150</v>
      </c>
      <c r="AC4" s="25" t="n">
        <v>56254338</v>
      </c>
      <c r="AD4" s="12" t="n">
        <f aca="false">AB4+AC4</f>
        <v>56335488</v>
      </c>
      <c r="AE4" s="25" t="n">
        <v>62592</v>
      </c>
      <c r="AF4" s="25" t="n">
        <v>41827455</v>
      </c>
      <c r="AG4" s="13" t="n">
        <f aca="false">AE4+AF4</f>
        <v>41890047</v>
      </c>
      <c r="AH4" s="25" t="n">
        <v>72234</v>
      </c>
      <c r="AI4" s="25" t="n">
        <v>56275996</v>
      </c>
      <c r="AJ4" s="16" t="n">
        <f aca="false">AH4+AI4</f>
        <v>56348230</v>
      </c>
      <c r="AK4" s="14" t="n">
        <f aca="false">AA4/E4*100</f>
        <v>16.9460360352663</v>
      </c>
      <c r="AL4" s="11" t="n">
        <f aca="false">AM4/C4</f>
        <v>1.2012776746786</v>
      </c>
      <c r="AM4" s="20" t="n">
        <v>628148012</v>
      </c>
    </row>
    <row r="5" customFormat="false" ht="18.55" hidden="false" customHeight="false" outlineLevel="0" collapsed="false">
      <c r="A5" s="11" t="n">
        <v>2500</v>
      </c>
      <c r="B5" s="20" t="n">
        <v>2364385948</v>
      </c>
      <c r="C5" s="20" t="n">
        <v>1982289169</v>
      </c>
      <c r="D5" s="21" t="n">
        <v>125897819</v>
      </c>
      <c r="E5" s="22" t="n">
        <v>131260985</v>
      </c>
      <c r="F5" s="14" t="n">
        <f aca="false">D5/E5*100</f>
        <v>95.9141202543924</v>
      </c>
      <c r="G5" s="23" t="n">
        <v>86237259</v>
      </c>
      <c r="H5" s="24" t="n">
        <v>125897819</v>
      </c>
      <c r="I5" s="17" t="n">
        <f aca="false">G5/H5*100</f>
        <v>68.4978180598982</v>
      </c>
      <c r="J5" s="11" t="n">
        <v>0.878</v>
      </c>
      <c r="K5" s="18" t="n">
        <v>3132.982</v>
      </c>
      <c r="L5" s="20" t="n">
        <v>2752800294</v>
      </c>
      <c r="M5" s="20" t="n">
        <v>689400131</v>
      </c>
      <c r="N5" s="11" t="n">
        <f aca="false">L5/M5</f>
        <v>3.99303709154648</v>
      </c>
      <c r="O5" s="18" t="n">
        <f aca="false">L5/J5/1000000</f>
        <v>3135.30785193622</v>
      </c>
      <c r="P5" s="11" t="n">
        <f aca="false">C5/J5/1000000</f>
        <v>2257.73253872437</v>
      </c>
      <c r="Q5" s="25" t="n">
        <v>80996154</v>
      </c>
      <c r="R5" s="25" t="n">
        <v>34877512</v>
      </c>
      <c r="S5" s="13" t="n">
        <f aca="false">Q5+R5</f>
        <v>115873666</v>
      </c>
      <c r="T5" s="25" t="n">
        <f aca="false">S5/E5</f>
        <v>0.882773095143237</v>
      </c>
      <c r="U5" s="25" t="n">
        <v>93657070</v>
      </c>
      <c r="V5" s="25" t="n">
        <v>32455312</v>
      </c>
      <c r="W5" s="16" t="n">
        <f aca="false">U5+V5</f>
        <v>126112382</v>
      </c>
      <c r="X5" s="11" t="n">
        <f aca="false">W5/H5</f>
        <v>1.00170426304208</v>
      </c>
      <c r="Y5" s="25" t="n">
        <v>9849931</v>
      </c>
      <c r="Z5" s="25" t="n">
        <v>32710380</v>
      </c>
      <c r="AA5" s="21" t="n">
        <f aca="false">Y5+Z5</f>
        <v>42560311</v>
      </c>
      <c r="AB5" s="25" t="n">
        <v>77670</v>
      </c>
      <c r="AC5" s="25" t="n">
        <v>125770647</v>
      </c>
      <c r="AD5" s="12" t="n">
        <f aca="false">AB5+AC5</f>
        <v>125848317</v>
      </c>
      <c r="AE5" s="25" t="n">
        <v>109019</v>
      </c>
      <c r="AF5" s="25" t="n">
        <v>130802966</v>
      </c>
      <c r="AG5" s="13" t="n">
        <f aca="false">AE5+AF5</f>
        <v>130911985</v>
      </c>
      <c r="AH5" s="25" t="n">
        <v>81589</v>
      </c>
      <c r="AI5" s="25" t="n">
        <v>125792283</v>
      </c>
      <c r="AJ5" s="16" t="n">
        <f aca="false">AH5+AI5</f>
        <v>125873872</v>
      </c>
      <c r="AK5" s="14" t="n">
        <f aca="false">AA5/E5*100</f>
        <v>32.4241898687565</v>
      </c>
      <c r="AL5" s="11" t="n">
        <f aca="false">AM5/C5</f>
        <v>0.785510078625668</v>
      </c>
      <c r="AM5" s="20" t="n">
        <v>1557108121</v>
      </c>
    </row>
    <row r="6" customFormat="false" ht="18.55" hidden="false" customHeight="false" outlineLevel="0" collapsed="false">
      <c r="A6" s="11" t="n">
        <v>3500</v>
      </c>
      <c r="B6" s="20" t="n">
        <v>5022242706</v>
      </c>
      <c r="C6" s="20" t="n">
        <v>4222675912</v>
      </c>
      <c r="D6" s="21" t="n">
        <v>246280248</v>
      </c>
      <c r="E6" s="22" t="n">
        <v>257946619</v>
      </c>
      <c r="F6" s="14" t="n">
        <f aca="false">D6/E6*100</f>
        <v>95.4772149969525</v>
      </c>
      <c r="G6" s="23" t="n">
        <v>208039771</v>
      </c>
      <c r="H6" s="24" t="n">
        <v>246280248</v>
      </c>
      <c r="I6" s="17" t="n">
        <f aca="false">G6/H6*100</f>
        <v>84.4727795628986</v>
      </c>
      <c r="J6" s="11" t="n">
        <v>1.864</v>
      </c>
      <c r="K6" s="18" t="n">
        <v>2890.897</v>
      </c>
      <c r="L6" s="20" t="n">
        <v>5393920294</v>
      </c>
      <c r="M6" s="20" t="n">
        <v>1350160131</v>
      </c>
      <c r="N6" s="11" t="n">
        <f aca="false">L6/M6</f>
        <v>3.99502264224391</v>
      </c>
      <c r="O6" s="18" t="n">
        <f aca="false">L6/J6/1000000</f>
        <v>2893.73406330472</v>
      </c>
      <c r="P6" s="11" t="n">
        <f aca="false">C6/J6/1000000</f>
        <v>2265.38407296137</v>
      </c>
      <c r="Q6" s="25" t="n">
        <v>157090715</v>
      </c>
      <c r="R6" s="25" t="n">
        <v>76247514</v>
      </c>
      <c r="S6" s="13" t="n">
        <f aca="false">Q6+R6</f>
        <v>233338229</v>
      </c>
      <c r="T6" s="25" t="n">
        <f aca="false">S6/E6</f>
        <v>0.904598904628403</v>
      </c>
      <c r="U6" s="25" t="n">
        <v>181711119</v>
      </c>
      <c r="V6" s="25" t="n">
        <v>64311775</v>
      </c>
      <c r="W6" s="16" t="n">
        <f aca="false">U6+V6</f>
        <v>246022894</v>
      </c>
      <c r="X6" s="11" t="n">
        <f aca="false">W6/H6</f>
        <v>0.998955035971866</v>
      </c>
      <c r="Y6" s="25" t="n">
        <v>19290763</v>
      </c>
      <c r="Z6" s="25" t="n">
        <v>64337580</v>
      </c>
      <c r="AA6" s="21" t="n">
        <f aca="false">Y6+Z6</f>
        <v>83628343</v>
      </c>
      <c r="AB6" s="25" t="n">
        <v>7223</v>
      </c>
      <c r="AC6" s="25" t="n">
        <v>246001123</v>
      </c>
      <c r="AD6" s="12" t="n">
        <f aca="false">AB6+AC6</f>
        <v>246008346</v>
      </c>
      <c r="AE6" s="25" t="n">
        <v>7870</v>
      </c>
      <c r="AF6" s="25" t="n">
        <v>259029137</v>
      </c>
      <c r="AG6" s="13" t="n">
        <f aca="false">AE6+AF6</f>
        <v>259037007</v>
      </c>
      <c r="AH6" s="25" t="n">
        <v>8136</v>
      </c>
      <c r="AI6" s="25" t="n">
        <v>246199760</v>
      </c>
      <c r="AJ6" s="16" t="n">
        <f aca="false">AH6+AI6</f>
        <v>246207896</v>
      </c>
      <c r="AK6" s="14" t="n">
        <f aca="false">AA6/E6*100</f>
        <v>32.4207943969989</v>
      </c>
      <c r="AL6" s="11" t="n">
        <f aca="false">AM6/C6</f>
        <v>0.720312976507679</v>
      </c>
      <c r="AM6" s="20" t="n">
        <v>3041648255</v>
      </c>
    </row>
    <row r="7" customFormat="false" ht="18.55" hidden="false" customHeight="false" outlineLevel="0" collapsed="false">
      <c r="A7" s="11" t="n">
        <v>4500</v>
      </c>
      <c r="B7" s="20" t="n">
        <v>8406439578</v>
      </c>
      <c r="C7" s="20" t="n">
        <v>7069078237</v>
      </c>
      <c r="D7" s="21" t="n">
        <v>406287243</v>
      </c>
      <c r="E7" s="22" t="n">
        <v>433375738</v>
      </c>
      <c r="F7" s="14" t="n">
        <f aca="false">D7/E7*100</f>
        <v>93.7494205086303</v>
      </c>
      <c r="G7" s="23" t="n">
        <v>367389424</v>
      </c>
      <c r="H7" s="24" t="n">
        <v>406287243</v>
      </c>
      <c r="I7" s="17" t="n">
        <f aca="false">G7/H7*100</f>
        <v>90.4260299405955</v>
      </c>
      <c r="J7" s="11" t="n">
        <v>3.121</v>
      </c>
      <c r="K7" s="18" t="n">
        <v>2855.004</v>
      </c>
      <c r="L7" s="20" t="n">
        <v>8915040294</v>
      </c>
      <c r="M7" s="20" t="n">
        <v>2230920131</v>
      </c>
      <c r="N7" s="11" t="n">
        <f aca="false">L7/M7</f>
        <v>3.99612705543334</v>
      </c>
      <c r="O7" s="18" t="n">
        <f aca="false">L7/J7/1000000</f>
        <v>2856.46917462352</v>
      </c>
      <c r="P7" s="11" t="n">
        <f aca="false">C7/J7/1000000</f>
        <v>2265.00424126882</v>
      </c>
      <c r="Q7" s="25" t="n">
        <v>257163134</v>
      </c>
      <c r="R7" s="25" t="n">
        <v>140108564</v>
      </c>
      <c r="S7" s="13" t="n">
        <f aca="false">Q7+R7</f>
        <v>397271698</v>
      </c>
      <c r="T7" s="25" t="n">
        <f aca="false">S7/E7</f>
        <v>0.916691136964386</v>
      </c>
      <c r="U7" s="25" t="n">
        <v>300572856</v>
      </c>
      <c r="V7" s="25" t="n">
        <v>106020913</v>
      </c>
      <c r="W7" s="16" t="n">
        <f aca="false">U7+V7</f>
        <v>406593769</v>
      </c>
      <c r="X7" s="11" t="n">
        <f aca="false">W7/H7</f>
        <v>1.00075445637362</v>
      </c>
      <c r="Y7" s="25" t="n">
        <v>33302286</v>
      </c>
      <c r="Z7" s="25" t="n">
        <v>106120810</v>
      </c>
      <c r="AA7" s="21" t="n">
        <f aca="false">Y7+Z7</f>
        <v>139423096</v>
      </c>
      <c r="AB7" s="25" t="n">
        <v>8364</v>
      </c>
      <c r="AC7" s="25" t="n">
        <v>406539530</v>
      </c>
      <c r="AD7" s="12" t="n">
        <f aca="false">AB7+AC7</f>
        <v>406547894</v>
      </c>
      <c r="AE7" s="25" t="n">
        <v>9446</v>
      </c>
      <c r="AF7" s="25" t="n">
        <v>434975415</v>
      </c>
      <c r="AG7" s="13" t="n">
        <f aca="false">AE7+AF7</f>
        <v>434984861</v>
      </c>
      <c r="AH7" s="25" t="n">
        <v>8422</v>
      </c>
      <c r="AI7" s="25" t="n">
        <v>406659385</v>
      </c>
      <c r="AJ7" s="16" t="n">
        <f aca="false">AH7+AI7</f>
        <v>406667807</v>
      </c>
      <c r="AK7" s="14" t="n">
        <f aca="false">AA7/E7*100</f>
        <v>32.1714124199542</v>
      </c>
      <c r="AL7" s="11" t="n">
        <f aca="false">AM7/C7</f>
        <v>0.708407623187549</v>
      </c>
      <c r="AM7" s="20" t="n">
        <v>5007788912</v>
      </c>
    </row>
    <row r="8" customFormat="false" ht="18.55" hidden="false" customHeight="false" outlineLevel="0" collapsed="false">
      <c r="A8" s="11"/>
      <c r="B8" s="11"/>
      <c r="C8" s="11"/>
      <c r="D8" s="12"/>
      <c r="E8" s="13"/>
      <c r="F8" s="14"/>
      <c r="G8" s="15"/>
      <c r="H8" s="16"/>
      <c r="I8" s="17"/>
      <c r="J8" s="11"/>
      <c r="K8" s="18"/>
      <c r="L8" s="11"/>
      <c r="M8" s="11"/>
      <c r="N8" s="11"/>
      <c r="O8" s="18"/>
      <c r="P8" s="11"/>
      <c r="Q8" s="19"/>
      <c r="R8" s="19"/>
      <c r="S8" s="13"/>
      <c r="T8" s="25"/>
      <c r="U8" s="19"/>
      <c r="V8" s="19"/>
      <c r="W8" s="16"/>
      <c r="X8" s="11"/>
      <c r="Y8" s="19"/>
      <c r="Z8" s="19"/>
      <c r="AA8" s="21"/>
      <c r="AB8" s="19"/>
      <c r="AC8" s="19"/>
      <c r="AD8" s="12"/>
      <c r="AE8" s="19"/>
      <c r="AF8" s="19"/>
      <c r="AG8" s="13"/>
      <c r="AH8" s="19"/>
      <c r="AI8" s="19"/>
      <c r="AJ8" s="16"/>
      <c r="AK8" s="14"/>
      <c r="AL8" s="11"/>
      <c r="AM8" s="11"/>
    </row>
    <row r="9" customFormat="false" ht="18.55" hidden="false" customHeight="false" outlineLevel="0" collapsed="false">
      <c r="A9" s="11"/>
      <c r="B9" s="11"/>
      <c r="C9" s="11"/>
      <c r="D9" s="12"/>
      <c r="E9" s="13"/>
      <c r="F9" s="14"/>
      <c r="G9" s="15"/>
      <c r="H9" s="16"/>
      <c r="I9" s="17"/>
      <c r="J9" s="11"/>
      <c r="K9" s="18"/>
      <c r="L9" s="11"/>
      <c r="M9" s="11"/>
      <c r="N9" s="11"/>
      <c r="O9" s="18"/>
      <c r="P9" s="11"/>
      <c r="Q9" s="19"/>
      <c r="R9" s="19"/>
      <c r="S9" s="13"/>
      <c r="T9" s="25"/>
      <c r="U9" s="19"/>
      <c r="V9" s="19"/>
      <c r="W9" s="16"/>
      <c r="X9" s="11"/>
      <c r="Y9" s="19"/>
      <c r="Z9" s="19"/>
      <c r="AA9" s="21"/>
      <c r="AB9" s="19"/>
      <c r="AC9" s="19"/>
      <c r="AD9" s="12"/>
      <c r="AE9" s="19"/>
      <c r="AF9" s="19"/>
      <c r="AG9" s="13"/>
      <c r="AH9" s="19"/>
      <c r="AI9" s="19"/>
      <c r="AJ9" s="16"/>
      <c r="AK9" s="14"/>
      <c r="AL9" s="11"/>
      <c r="AM9" s="11"/>
    </row>
    <row r="10" customFormat="false" ht="18.55" hidden="false" customHeight="false" outlineLevel="0" collapsed="false">
      <c r="A10" s="11" t="s">
        <v>40</v>
      </c>
      <c r="B10" s="11"/>
      <c r="C10" s="11"/>
      <c r="D10" s="12"/>
      <c r="E10" s="13"/>
      <c r="F10" s="14"/>
      <c r="G10" s="15"/>
      <c r="H10" s="16"/>
      <c r="I10" s="17"/>
      <c r="J10" s="11"/>
      <c r="K10" s="18"/>
      <c r="L10" s="11"/>
      <c r="M10" s="11"/>
      <c r="N10" s="11"/>
      <c r="O10" s="18"/>
      <c r="P10" s="11"/>
      <c r="Q10" s="19"/>
      <c r="R10" s="19"/>
      <c r="S10" s="13"/>
      <c r="T10" s="25"/>
      <c r="U10" s="19"/>
      <c r="V10" s="19"/>
      <c r="W10" s="16"/>
      <c r="X10" s="11"/>
      <c r="Y10" s="19"/>
      <c r="Z10" s="19"/>
      <c r="AA10" s="21"/>
      <c r="AB10" s="19"/>
      <c r="AC10" s="19"/>
      <c r="AD10" s="12"/>
      <c r="AE10" s="19"/>
      <c r="AF10" s="19"/>
      <c r="AG10" s="13"/>
      <c r="AH10" s="19"/>
      <c r="AI10" s="19"/>
      <c r="AJ10" s="16"/>
      <c r="AK10" s="14"/>
      <c r="AL10" s="11"/>
      <c r="AM10" s="11"/>
    </row>
    <row r="11" customFormat="false" ht="18.55" hidden="false" customHeight="false" outlineLevel="0" collapsed="false">
      <c r="A11" s="11" t="s">
        <v>39</v>
      </c>
      <c r="B11" s="11"/>
      <c r="C11" s="11"/>
      <c r="D11" s="12"/>
      <c r="E11" s="13"/>
      <c r="F11" s="14"/>
      <c r="G11" s="15"/>
      <c r="H11" s="16"/>
      <c r="I11" s="17"/>
      <c r="J11" s="11"/>
      <c r="K11" s="18"/>
      <c r="L11" s="11"/>
      <c r="M11" s="11"/>
      <c r="N11" s="11"/>
      <c r="O11" s="18"/>
      <c r="P11" s="11"/>
      <c r="Q11" s="19"/>
      <c r="R11" s="19"/>
      <c r="S11" s="13"/>
      <c r="T11" s="25"/>
      <c r="U11" s="19"/>
      <c r="V11" s="19"/>
      <c r="W11" s="16"/>
      <c r="X11" s="11"/>
      <c r="Y11" s="19"/>
      <c r="Z11" s="19"/>
      <c r="AA11" s="21"/>
      <c r="AB11" s="19"/>
      <c r="AC11" s="19"/>
      <c r="AD11" s="12"/>
      <c r="AE11" s="19"/>
      <c r="AF11" s="19"/>
      <c r="AG11" s="13"/>
      <c r="AH11" s="19"/>
      <c r="AI11" s="19"/>
      <c r="AJ11" s="16"/>
      <c r="AK11" s="14"/>
      <c r="AL11" s="11"/>
      <c r="AM11" s="11"/>
    </row>
    <row r="12" customFormat="false" ht="18.55" hidden="false" customHeight="false" outlineLevel="0" collapsed="false">
      <c r="A12" s="11" t="n">
        <v>500</v>
      </c>
      <c r="B12" s="20" t="n">
        <v>251373526</v>
      </c>
      <c r="C12" s="20" t="n">
        <v>210691452</v>
      </c>
      <c r="D12" s="21" t="n">
        <v>6621844</v>
      </c>
      <c r="E12" s="22" t="n">
        <v>43019166</v>
      </c>
      <c r="F12" s="14" t="n">
        <f aca="false">D12/E12*100</f>
        <v>15.3927763267191</v>
      </c>
      <c r="G12" s="23" t="n">
        <v>5946</v>
      </c>
      <c r="H12" s="24" t="n">
        <v>6621844</v>
      </c>
      <c r="I12" s="17" t="n">
        <f aca="false">G12/H12*100</f>
        <v>0.089793719090936</v>
      </c>
      <c r="J12" s="11" t="n">
        <v>0.093</v>
      </c>
      <c r="K12" s="18" t="n">
        <v>1179.121</v>
      </c>
      <c r="L12" s="20" t="n">
        <v>110020174</v>
      </c>
      <c r="M12" s="20" t="n">
        <v>55160131</v>
      </c>
      <c r="N12" s="11" t="n">
        <f aca="false">L12/M12</f>
        <v>1.99455969384844</v>
      </c>
      <c r="O12" s="18" t="n">
        <f aca="false">L12/J12/1000000</f>
        <v>1183.01262365591</v>
      </c>
      <c r="P12" s="11" t="n">
        <f aca="false">C12/J12/1000000</f>
        <v>2265.49948387097</v>
      </c>
      <c r="Q12" s="25" t="n">
        <v>23001465</v>
      </c>
      <c r="R12" s="25" t="n">
        <v>34980692</v>
      </c>
      <c r="S12" s="13" t="n">
        <f aca="false">Q12+R12</f>
        <v>57982157</v>
      </c>
      <c r="T12" s="25" t="n">
        <f aca="false">S12/E12</f>
        <v>1.3478215035596</v>
      </c>
      <c r="U12" s="25" t="n">
        <v>4106544</v>
      </c>
      <c r="V12" s="25" t="n">
        <v>2518299</v>
      </c>
      <c r="W12" s="16" t="n">
        <f aca="false">U12+V12</f>
        <v>6624843</v>
      </c>
      <c r="X12" s="11" t="n">
        <f aca="false">W12/H12</f>
        <v>1.0004528949942</v>
      </c>
      <c r="Y12" s="25" t="n">
        <v>1940348</v>
      </c>
      <c r="Z12" s="25" t="n">
        <v>2518319</v>
      </c>
      <c r="AA12" s="21" t="n">
        <f aca="false">Y12+Z12</f>
        <v>4458667</v>
      </c>
      <c r="AB12" s="25" t="n">
        <v>12474</v>
      </c>
      <c r="AC12" s="25" t="n">
        <v>6587786</v>
      </c>
      <c r="AD12" s="12" t="n">
        <f aca="false">AB12+AC12</f>
        <v>6600260</v>
      </c>
      <c r="AE12" s="25" t="n">
        <v>10694</v>
      </c>
      <c r="AF12" s="25" t="n">
        <v>42989859</v>
      </c>
      <c r="AG12" s="13" t="n">
        <f aca="false">AE12+AF12</f>
        <v>43000553</v>
      </c>
      <c r="AH12" s="25" t="n">
        <v>12647</v>
      </c>
      <c r="AI12" s="25" t="n">
        <v>6602068</v>
      </c>
      <c r="AJ12" s="16" t="n">
        <f aca="false">AH12+AI12</f>
        <v>6614715</v>
      </c>
      <c r="AK12" s="14" t="n">
        <f aca="false">AA12/E12*100</f>
        <v>10.3643734051004</v>
      </c>
      <c r="AL12" s="11"/>
      <c r="AM12" s="11"/>
    </row>
    <row r="13" customFormat="false" ht="18.55" hidden="false" customHeight="false" outlineLevel="0" collapsed="false">
      <c r="A13" s="11" t="n">
        <v>1500</v>
      </c>
      <c r="B13" s="20" t="n">
        <v>3006873042</v>
      </c>
      <c r="C13" s="20" t="n">
        <v>2380324217</v>
      </c>
      <c r="D13" s="21" t="n">
        <v>59117581</v>
      </c>
      <c r="E13" s="22" t="n">
        <v>383467255</v>
      </c>
      <c r="F13" s="14" t="n">
        <f aca="false">D13/E13*100</f>
        <v>15.4165916982925</v>
      </c>
      <c r="G13" s="23" t="n">
        <v>8360134</v>
      </c>
      <c r="H13" s="24" t="n">
        <v>59040442</v>
      </c>
      <c r="I13" s="17" t="n">
        <f aca="false">G13/H13*100</f>
        <v>14.1600125554616</v>
      </c>
      <c r="J13" s="11" t="n">
        <v>1.116</v>
      </c>
      <c r="K13" s="18" t="n">
        <v>886.875</v>
      </c>
      <c r="L13" s="20" t="n">
        <v>990060174</v>
      </c>
      <c r="M13" s="20" t="n">
        <v>495480131</v>
      </c>
      <c r="N13" s="11" t="n">
        <f aca="false">L13/M13</f>
        <v>1.99818340243395</v>
      </c>
      <c r="O13" s="18" t="n">
        <f aca="false">L13/J13/1000000</f>
        <v>887.150693548387</v>
      </c>
      <c r="P13" s="11" t="n">
        <f aca="false">C13/J13/1000000</f>
        <v>2132.90700448029</v>
      </c>
      <c r="Q13" s="25" t="n">
        <v>203138818</v>
      </c>
      <c r="R13" s="25" t="n">
        <v>315265906</v>
      </c>
      <c r="S13" s="13" t="n">
        <f aca="false">Q13+R13</f>
        <v>518404724</v>
      </c>
      <c r="T13" s="25" t="n">
        <f aca="false">S13/E13</f>
        <v>1.35188785284939</v>
      </c>
      <c r="U13" s="25" t="n">
        <v>36595816</v>
      </c>
      <c r="V13" s="25" t="n">
        <v>22556007</v>
      </c>
      <c r="W13" s="16" t="n">
        <f aca="false">U13+V13</f>
        <v>59151823</v>
      </c>
      <c r="X13" s="11" t="n">
        <f aca="false">W13/H13</f>
        <v>1.0018865204295</v>
      </c>
      <c r="Y13" s="25" t="n">
        <v>15732997</v>
      </c>
      <c r="Z13" s="25" t="n">
        <v>22556541</v>
      </c>
      <c r="AA13" s="21" t="n">
        <f aca="false">Y13+Z13</f>
        <v>38289538</v>
      </c>
      <c r="AB13" s="25" t="n">
        <v>73849</v>
      </c>
      <c r="AC13" s="25" t="n">
        <v>59041588</v>
      </c>
      <c r="AD13" s="12" t="n">
        <f aca="false">AB13+AC13</f>
        <v>59115437</v>
      </c>
      <c r="AE13" s="25" t="n">
        <v>67329</v>
      </c>
      <c r="AF13" s="25" t="n">
        <v>383367561</v>
      </c>
      <c r="AG13" s="13" t="n">
        <f aca="false">AE13+AF13</f>
        <v>383434890</v>
      </c>
      <c r="AH13" s="25" t="n">
        <v>70016</v>
      </c>
      <c r="AI13" s="25" t="n">
        <v>58929300</v>
      </c>
      <c r="AJ13" s="16" t="n">
        <f aca="false">AH13+AI13</f>
        <v>58999316</v>
      </c>
      <c r="AK13" s="14" t="n">
        <f aca="false">AA13/E13*100</f>
        <v>9.98508673185146</v>
      </c>
      <c r="AL13" s="11"/>
      <c r="AM13" s="11"/>
    </row>
    <row r="14" customFormat="false" ht="18.55" hidden="false" customHeight="false" outlineLevel="0" collapsed="false">
      <c r="A14" s="11" t="n">
        <v>2500</v>
      </c>
      <c r="B14" s="20" t="n">
        <v>11827371438</v>
      </c>
      <c r="C14" s="20" t="n">
        <v>10012375236</v>
      </c>
      <c r="D14" s="21" t="n">
        <v>188412595</v>
      </c>
      <c r="E14" s="22" t="n">
        <v>1063675193</v>
      </c>
      <c r="F14" s="14" t="n">
        <f aca="false">D14/E14*100</f>
        <v>17.7133580100331</v>
      </c>
      <c r="G14" s="23" t="n">
        <v>125469351</v>
      </c>
      <c r="H14" s="24" t="n">
        <v>188412595</v>
      </c>
      <c r="I14" s="17" t="n">
        <f aca="false">G14/H14*100</f>
        <v>66.5928681678632</v>
      </c>
      <c r="J14" s="11" t="n">
        <v>4.391</v>
      </c>
      <c r="K14" s="18" t="n">
        <v>626.304</v>
      </c>
      <c r="L14" s="20" t="n">
        <v>2750100174</v>
      </c>
      <c r="M14" s="20" t="n">
        <v>1375800131</v>
      </c>
      <c r="N14" s="11" t="n">
        <f aca="false">L14/M14</f>
        <v>1.9989096613918</v>
      </c>
      <c r="O14" s="18" t="n">
        <f aca="false">L14/J14/1000000</f>
        <v>626.303842860396</v>
      </c>
      <c r="P14" s="11" t="n">
        <f aca="false">C14/J14/1000000</f>
        <v>2280.20387975404</v>
      </c>
      <c r="Q14" s="25" t="n">
        <v>563563470</v>
      </c>
      <c r="R14" s="25" t="n">
        <v>873558426</v>
      </c>
      <c r="S14" s="13" t="n">
        <f aca="false">Q14+R14</f>
        <v>1437121896</v>
      </c>
      <c r="T14" s="25" t="n">
        <f aca="false">S14/E14</f>
        <v>1.35109092085407</v>
      </c>
      <c r="U14" s="25" t="n">
        <v>124928598</v>
      </c>
      <c r="V14" s="25" t="n">
        <v>63276933</v>
      </c>
      <c r="W14" s="16" t="n">
        <f aca="false">U14+V14</f>
        <v>188205531</v>
      </c>
      <c r="X14" s="11" t="n">
        <f aca="false">W14/H14</f>
        <v>0.998901007652912</v>
      </c>
      <c r="Y14" s="25" t="n">
        <v>59506954</v>
      </c>
      <c r="Z14" s="25" t="n">
        <v>63357199</v>
      </c>
      <c r="AA14" s="21" t="n">
        <f aca="false">Y14+Z14</f>
        <v>122864153</v>
      </c>
      <c r="AB14" s="25" t="n">
        <v>18431</v>
      </c>
      <c r="AC14" s="25" t="n">
        <v>188139121</v>
      </c>
      <c r="AD14" s="12" t="n">
        <f aca="false">AB14+AC14</f>
        <v>188157552</v>
      </c>
      <c r="AE14" s="25" t="n">
        <v>30736</v>
      </c>
      <c r="AF14" s="25" t="n">
        <v>1063648620</v>
      </c>
      <c r="AG14" s="13" t="n">
        <f aca="false">AE14+AF14</f>
        <v>1063679356</v>
      </c>
      <c r="AH14" s="25" t="n">
        <v>26227</v>
      </c>
      <c r="AI14" s="25" t="n">
        <v>188520157</v>
      </c>
      <c r="AJ14" s="16" t="n">
        <f aca="false">AH14+AI14</f>
        <v>188546384</v>
      </c>
      <c r="AK14" s="14" t="n">
        <f aca="false">AA14/E14*100</f>
        <v>11.5509089436854</v>
      </c>
      <c r="AL14" s="11"/>
      <c r="AM14" s="11"/>
    </row>
    <row r="15" customFormat="false" ht="18.55" hidden="false" customHeight="false" outlineLevel="0" collapsed="false">
      <c r="A15" s="11" t="n">
        <v>3500</v>
      </c>
      <c r="B15" s="20" t="n">
        <v>24746361830</v>
      </c>
      <c r="C15" s="20" t="n">
        <v>20962618806</v>
      </c>
      <c r="D15" s="21" t="n">
        <v>346877774</v>
      </c>
      <c r="E15" s="22" t="n">
        <v>2084260604</v>
      </c>
      <c r="F15" s="14" t="n">
        <f aca="false">D15/E15*100</f>
        <v>16.6427256425752</v>
      </c>
      <c r="G15" s="23" t="n">
        <v>285471819</v>
      </c>
      <c r="H15" s="24" t="n">
        <v>346877774</v>
      </c>
      <c r="I15" s="17" t="n">
        <f aca="false">G15/H15*100</f>
        <v>82.2975239111169</v>
      </c>
      <c r="J15" s="11" t="n">
        <v>9.187</v>
      </c>
      <c r="K15" s="18" t="n">
        <v>586.702</v>
      </c>
      <c r="L15" s="20" t="n">
        <v>5390140174</v>
      </c>
      <c r="M15" s="20" t="n">
        <v>2696120131</v>
      </c>
      <c r="N15" s="11" t="n">
        <f aca="false">L15/M15</f>
        <v>1.99922107031662</v>
      </c>
      <c r="O15" s="18" t="n">
        <f aca="false">L15/J15/1000000</f>
        <v>586.713853706324</v>
      </c>
      <c r="P15" s="11" t="n">
        <f aca="false">C15/J15/1000000</f>
        <v>2281.76976227278</v>
      </c>
      <c r="Q15" s="25" t="n">
        <v>1103665560</v>
      </c>
      <c r="R15" s="25" t="n">
        <v>1714840598</v>
      </c>
      <c r="S15" s="13" t="n">
        <f aca="false">Q15+R15</f>
        <v>2818506158</v>
      </c>
      <c r="T15" s="25" t="n">
        <f aca="false">S15/E15</f>
        <v>1.35228106916711</v>
      </c>
      <c r="U15" s="25" t="n">
        <v>223578569</v>
      </c>
      <c r="V15" s="25" t="n">
        <v>123174687</v>
      </c>
      <c r="W15" s="16" t="n">
        <f aca="false">U15+V15</f>
        <v>346753256</v>
      </c>
      <c r="X15" s="11" t="n">
        <f aca="false">W15/H15</f>
        <v>0.999641032059898</v>
      </c>
      <c r="Y15" s="25" t="n">
        <v>96402559</v>
      </c>
      <c r="Z15" s="25" t="n">
        <v>123193973</v>
      </c>
      <c r="AA15" s="21" t="n">
        <f aca="false">Y15+Z15</f>
        <v>219596532</v>
      </c>
      <c r="AB15" s="25" t="n">
        <v>15114</v>
      </c>
      <c r="AC15" s="25" t="n">
        <v>346826087</v>
      </c>
      <c r="AD15" s="12" t="n">
        <f aca="false">AB15+AC15</f>
        <v>346841201</v>
      </c>
      <c r="AE15" s="25" t="n">
        <v>15542</v>
      </c>
      <c r="AF15" s="25" t="n">
        <v>2084233868</v>
      </c>
      <c r="AG15" s="13" t="n">
        <f aca="false">AE15+AF15</f>
        <v>2084249410</v>
      </c>
      <c r="AH15" s="25" t="n">
        <v>13432</v>
      </c>
      <c r="AI15" s="25" t="n">
        <v>346510961</v>
      </c>
      <c r="AJ15" s="16" t="n">
        <f aca="false">AH15+AI15</f>
        <v>346524393</v>
      </c>
      <c r="AK15" s="14" t="n">
        <f aca="false">AA15/E15*100</f>
        <v>10.5359440934863</v>
      </c>
      <c r="AL15" s="11"/>
      <c r="AM15" s="11"/>
    </row>
    <row r="16" customFormat="false" ht="18.55" hidden="false" customHeight="false" outlineLevel="0" collapsed="false">
      <c r="A16" s="11" t="n">
        <v>4500</v>
      </c>
      <c r="B16" s="20" t="n">
        <v>40698446558</v>
      </c>
      <c r="C16" s="20" t="n">
        <v>34487185363</v>
      </c>
      <c r="D16" s="21" t="n">
        <v>548229444</v>
      </c>
      <c r="E16" s="22" t="n">
        <v>3443695067</v>
      </c>
      <c r="F16" s="14" t="n">
        <f aca="false">D16/E16*100</f>
        <v>15.919802227948</v>
      </c>
      <c r="G16" s="23" t="n">
        <v>483203554</v>
      </c>
      <c r="H16" s="24" t="n">
        <v>548229444</v>
      </c>
      <c r="I16" s="17" t="n">
        <f aca="false">G16/H16*100</f>
        <v>88.1389278318295</v>
      </c>
      <c r="J16" s="11" t="n">
        <v>15.109</v>
      </c>
      <c r="K16" s="18" t="n">
        <v>589.712</v>
      </c>
      <c r="L16" s="20" t="n">
        <v>8910180174</v>
      </c>
      <c r="M16" s="20" t="n">
        <v>4456440131</v>
      </c>
      <c r="N16" s="11" t="n">
        <f aca="false">L16/M16</f>
        <v>1.99939411550012</v>
      </c>
      <c r="O16" s="18" t="n">
        <f aca="false">L16/J16/1000000</f>
        <v>589.7266645046</v>
      </c>
      <c r="P16" s="11" t="n">
        <f aca="false">C16/J16/1000000</f>
        <v>2282.55909477795</v>
      </c>
      <c r="Q16" s="25" t="n">
        <v>1823495053</v>
      </c>
      <c r="R16" s="25" t="n">
        <v>2829168404</v>
      </c>
      <c r="S16" s="13" t="n">
        <f aca="false">Q16+R16</f>
        <v>4652663457</v>
      </c>
      <c r="T16" s="25" t="n">
        <f aca="false">S16/E16</f>
        <v>1.3510672015026</v>
      </c>
      <c r="U16" s="25" t="n">
        <v>342809623</v>
      </c>
      <c r="V16" s="25" t="n">
        <v>205655317</v>
      </c>
      <c r="W16" s="16" t="n">
        <f aca="false">U16+V16</f>
        <v>548464940</v>
      </c>
      <c r="X16" s="11" t="n">
        <f aca="false">W16/H16</f>
        <v>1.00042955737343</v>
      </c>
      <c r="Y16" s="25" t="n">
        <v>142000836</v>
      </c>
      <c r="Z16" s="25" t="n">
        <v>205695340</v>
      </c>
      <c r="AA16" s="21" t="n">
        <f aca="false">Y16+Z16</f>
        <v>347696176</v>
      </c>
      <c r="AB16" s="25" t="n">
        <v>22596</v>
      </c>
      <c r="AC16" s="25" t="n">
        <v>548285475</v>
      </c>
      <c r="AD16" s="12" t="n">
        <f aca="false">AB16+AC16</f>
        <v>548308071</v>
      </c>
      <c r="AE16" s="25" t="n">
        <v>23814</v>
      </c>
      <c r="AF16" s="25" t="n">
        <v>3443635533</v>
      </c>
      <c r="AG16" s="13" t="n">
        <f aca="false">AE16+AF16</f>
        <v>3443659347</v>
      </c>
      <c r="AH16" s="25" t="n">
        <v>23706</v>
      </c>
      <c r="AI16" s="25" t="n">
        <v>547178865</v>
      </c>
      <c r="AJ16" s="16" t="n">
        <f aca="false">AH16+AI16</f>
        <v>547202571</v>
      </c>
      <c r="AK16" s="14" t="n">
        <f aca="false">AA16/E16*100</f>
        <v>10.0966017384024</v>
      </c>
      <c r="AL16" s="11"/>
      <c r="AM16" s="11"/>
    </row>
    <row r="17" customFormat="false" ht="18.55" hidden="false" customHeight="false" outlineLevel="0" collapsed="false">
      <c r="A17" s="11"/>
      <c r="B17" s="11"/>
      <c r="C17" s="11"/>
      <c r="D17" s="12"/>
      <c r="E17" s="13"/>
      <c r="F17" s="14"/>
      <c r="G17" s="15"/>
      <c r="H17" s="16"/>
      <c r="I17" s="17"/>
      <c r="J17" s="11"/>
      <c r="K17" s="18"/>
      <c r="L17" s="11"/>
      <c r="M17" s="11"/>
      <c r="N17" s="11"/>
      <c r="O17" s="18"/>
      <c r="P17" s="11"/>
      <c r="Q17" s="19"/>
      <c r="R17" s="19"/>
      <c r="S17" s="13"/>
      <c r="T17" s="19"/>
      <c r="U17" s="19"/>
      <c r="V17" s="19"/>
      <c r="W17" s="16"/>
      <c r="X17" s="11"/>
      <c r="Y17" s="19"/>
      <c r="Z17" s="19"/>
      <c r="AA17" s="12"/>
      <c r="AB17" s="19"/>
      <c r="AC17" s="19"/>
      <c r="AD17" s="12"/>
      <c r="AE17" s="19"/>
      <c r="AF17" s="19"/>
      <c r="AG17" s="13"/>
      <c r="AH17" s="19"/>
      <c r="AI17" s="19"/>
      <c r="AJ17" s="16"/>
      <c r="AK17" s="14"/>
      <c r="AL17" s="11"/>
      <c r="AM17" s="11"/>
    </row>
    <row r="18" customFormat="false" ht="18.55" hidden="false" customHeight="false" outlineLevel="0" collapsed="false">
      <c r="A18" s="11" t="s">
        <v>0</v>
      </c>
      <c r="B18" s="11"/>
      <c r="C18" s="11"/>
      <c r="D18" s="12" t="s">
        <v>3</v>
      </c>
      <c r="E18" s="13" t="s">
        <v>41</v>
      </c>
      <c r="F18" s="14" t="s">
        <v>5</v>
      </c>
      <c r="G18" s="23"/>
      <c r="H18" s="24"/>
      <c r="I18" s="17"/>
      <c r="J18" s="11"/>
      <c r="K18" s="18"/>
      <c r="L18" s="11"/>
      <c r="M18" s="11"/>
      <c r="N18" s="11"/>
      <c r="O18" s="18"/>
      <c r="P18" s="11"/>
      <c r="Q18" s="19"/>
      <c r="R18" s="19"/>
      <c r="S18" s="13"/>
      <c r="T18" s="19"/>
      <c r="U18" s="19"/>
      <c r="V18" s="19"/>
      <c r="W18" s="16"/>
      <c r="X18" s="11"/>
      <c r="Y18" s="19"/>
      <c r="Z18" s="19"/>
      <c r="AA18" s="12"/>
      <c r="AB18" s="19"/>
      <c r="AC18" s="19"/>
      <c r="AD18" s="12"/>
      <c r="AE18" s="19"/>
      <c r="AF18" s="19"/>
      <c r="AG18" s="13"/>
      <c r="AH18" s="19"/>
      <c r="AI18" s="19"/>
      <c r="AJ18" s="16"/>
      <c r="AK18" s="14"/>
      <c r="AL18" s="11"/>
      <c r="AM18" s="11"/>
    </row>
    <row r="19" customFormat="false" ht="18.55" hidden="false" customHeight="false" outlineLevel="0" collapsed="false">
      <c r="A19" s="11" t="n">
        <v>500</v>
      </c>
      <c r="B19" s="11"/>
      <c r="C19" s="11"/>
      <c r="D19" s="21" t="n">
        <v>6268197</v>
      </c>
      <c r="E19" s="22" t="n">
        <v>6294420</v>
      </c>
      <c r="F19" s="14" t="n">
        <f aca="false">D19/E19*100</f>
        <v>99.5833929099107</v>
      </c>
      <c r="G19" s="23"/>
      <c r="H19" s="24"/>
      <c r="I19" s="17"/>
      <c r="J19" s="11"/>
      <c r="K19" s="18"/>
      <c r="L19" s="11"/>
      <c r="M19" s="11"/>
      <c r="N19" s="11"/>
      <c r="O19" s="18"/>
      <c r="P19" s="11"/>
      <c r="Q19" s="19"/>
      <c r="R19" s="19"/>
      <c r="S19" s="13"/>
      <c r="T19" s="19"/>
      <c r="U19" s="19"/>
      <c r="V19" s="19"/>
      <c r="W19" s="16"/>
      <c r="X19" s="11"/>
      <c r="Y19" s="19"/>
      <c r="Z19" s="19"/>
      <c r="AA19" s="12"/>
      <c r="AB19" s="19"/>
      <c r="AC19" s="19"/>
      <c r="AD19" s="12"/>
      <c r="AE19" s="19"/>
      <c r="AF19" s="19"/>
      <c r="AG19" s="13"/>
      <c r="AH19" s="19"/>
      <c r="AI19" s="19"/>
      <c r="AJ19" s="16"/>
      <c r="AK19" s="14"/>
      <c r="AL19" s="11"/>
      <c r="AM19" s="11"/>
    </row>
    <row r="20" customFormat="false" ht="18.55" hidden="false" customHeight="false" outlineLevel="0" collapsed="false">
      <c r="A20" s="11" t="n">
        <v>1500</v>
      </c>
      <c r="B20" s="11"/>
      <c r="C20" s="11"/>
      <c r="D20" s="21" t="n">
        <v>56293901</v>
      </c>
      <c r="E20" s="22" t="n">
        <v>79683578</v>
      </c>
      <c r="F20" s="14" t="n">
        <f aca="false">D20/E20*100</f>
        <v>70.646803786848</v>
      </c>
      <c r="G20" s="23"/>
      <c r="H20" s="24"/>
      <c r="I20" s="17"/>
      <c r="J20" s="11"/>
      <c r="K20" s="18"/>
      <c r="L20" s="11"/>
      <c r="M20" s="11"/>
      <c r="N20" s="11"/>
      <c r="O20" s="18"/>
      <c r="P20" s="11"/>
      <c r="Q20" s="19"/>
      <c r="R20" s="19"/>
      <c r="S20" s="13"/>
      <c r="T20" s="19"/>
      <c r="U20" s="19"/>
      <c r="V20" s="19"/>
      <c r="W20" s="16"/>
      <c r="X20" s="11"/>
      <c r="Y20" s="19"/>
      <c r="Z20" s="19"/>
      <c r="AA20" s="12"/>
      <c r="AB20" s="19"/>
      <c r="AC20" s="19"/>
      <c r="AD20" s="12"/>
      <c r="AE20" s="19"/>
      <c r="AF20" s="19"/>
      <c r="AG20" s="13"/>
      <c r="AH20" s="19"/>
      <c r="AI20" s="19"/>
      <c r="AJ20" s="16"/>
      <c r="AK20" s="14"/>
      <c r="AL20" s="11"/>
      <c r="AM20" s="11"/>
    </row>
    <row r="21" customFormat="false" ht="18.55" hidden="false" customHeight="false" outlineLevel="0" collapsed="false">
      <c r="A21" s="11" t="n">
        <v>2500</v>
      </c>
      <c r="B21" s="11"/>
      <c r="C21" s="11"/>
      <c r="D21" s="21" t="n">
        <v>125897819</v>
      </c>
      <c r="E21" s="22" t="n">
        <v>282213541</v>
      </c>
      <c r="F21" s="14" t="n">
        <f aca="false">D21/E21*100</f>
        <v>44.6108356650399</v>
      </c>
      <c r="G21" s="15"/>
      <c r="H21" s="16"/>
      <c r="I21" s="17"/>
      <c r="J21" s="11"/>
      <c r="K21" s="18"/>
      <c r="L21" s="11"/>
      <c r="M21" s="11"/>
      <c r="N21" s="11"/>
      <c r="O21" s="18"/>
      <c r="P21" s="11"/>
      <c r="Q21" s="19"/>
      <c r="R21" s="19"/>
      <c r="S21" s="13"/>
      <c r="T21" s="19"/>
      <c r="U21" s="19"/>
      <c r="V21" s="19"/>
      <c r="W21" s="16"/>
      <c r="X21" s="11"/>
      <c r="Y21" s="19"/>
      <c r="Z21" s="19"/>
      <c r="AA21" s="12"/>
      <c r="AB21" s="19"/>
      <c r="AC21" s="19"/>
      <c r="AD21" s="12"/>
      <c r="AE21" s="19"/>
      <c r="AF21" s="19"/>
      <c r="AG21" s="13"/>
      <c r="AH21" s="19"/>
      <c r="AI21" s="19"/>
      <c r="AJ21" s="16"/>
      <c r="AK21" s="14"/>
      <c r="AL21" s="11"/>
      <c r="AM21" s="11"/>
    </row>
    <row r="22" customFormat="false" ht="18.55" hidden="false" customHeight="false" outlineLevel="0" collapsed="false">
      <c r="A22" s="11" t="n">
        <v>3500</v>
      </c>
      <c r="B22" s="11"/>
      <c r="C22" s="11"/>
      <c r="D22" s="21" t="n">
        <v>246280248</v>
      </c>
      <c r="E22" s="22" t="n">
        <v>552520161</v>
      </c>
      <c r="F22" s="14" t="n">
        <f aca="false">D22/E22*100</f>
        <v>44.5739839708763</v>
      </c>
      <c r="G22" s="15"/>
      <c r="H22" s="16"/>
      <c r="I22" s="17"/>
      <c r="J22" s="11"/>
      <c r="K22" s="18"/>
      <c r="L22" s="11"/>
      <c r="M22" s="11"/>
      <c r="N22" s="11"/>
      <c r="O22" s="18"/>
      <c r="P22" s="11"/>
      <c r="Q22" s="19"/>
      <c r="R22" s="19"/>
      <c r="S22" s="13"/>
      <c r="T22" s="19"/>
      <c r="U22" s="19"/>
      <c r="V22" s="19"/>
      <c r="W22" s="16"/>
      <c r="X22" s="11"/>
      <c r="Y22" s="19"/>
      <c r="Z22" s="19"/>
      <c r="AA22" s="12"/>
      <c r="AB22" s="19"/>
      <c r="AC22" s="19"/>
      <c r="AD22" s="12"/>
      <c r="AE22" s="19"/>
      <c r="AF22" s="19"/>
      <c r="AG22" s="13"/>
      <c r="AH22" s="19"/>
      <c r="AI22" s="19"/>
      <c r="AJ22" s="16"/>
      <c r="AK22" s="14"/>
      <c r="AL22" s="11"/>
      <c r="AM22" s="11"/>
    </row>
    <row r="23" customFormat="false" ht="18.55" hidden="false" customHeight="false" outlineLevel="0" collapsed="false">
      <c r="A23" s="11" t="n">
        <v>4500</v>
      </c>
      <c r="B23" s="11"/>
      <c r="C23" s="11"/>
      <c r="D23" s="21" t="n">
        <v>406287243</v>
      </c>
      <c r="E23" s="22" t="n">
        <v>913009807</v>
      </c>
      <c r="F23" s="14" t="n">
        <f aca="false">D23/E23*100</f>
        <v>44.4997676788372</v>
      </c>
      <c r="G23" s="15"/>
      <c r="H23" s="16"/>
      <c r="I23" s="17"/>
      <c r="J23" s="11"/>
      <c r="K23" s="18"/>
      <c r="L23" s="11"/>
      <c r="M23" s="11"/>
      <c r="N23" s="11"/>
      <c r="O23" s="18"/>
      <c r="P23" s="11"/>
      <c r="Q23" s="19"/>
      <c r="R23" s="19"/>
      <c r="S23" s="13"/>
      <c r="T23" s="19"/>
      <c r="U23" s="19"/>
      <c r="V23" s="19"/>
      <c r="W23" s="16"/>
      <c r="X23" s="11"/>
      <c r="Y23" s="19"/>
      <c r="Z23" s="19"/>
      <c r="AA23" s="12"/>
      <c r="AB23" s="19"/>
      <c r="AC23" s="19"/>
      <c r="AD23" s="12"/>
      <c r="AE23" s="19"/>
      <c r="AF23" s="19"/>
      <c r="AG23" s="13"/>
      <c r="AH23" s="19"/>
      <c r="AI23" s="19"/>
      <c r="AJ23" s="16"/>
      <c r="AK23" s="14"/>
      <c r="AL23" s="11"/>
      <c r="AM23" s="11"/>
    </row>
    <row r="24" customFormat="false" ht="18.55" hidden="false" customHeight="false" outlineLevel="0" collapsed="false">
      <c r="A24" s="11"/>
      <c r="B24" s="11"/>
      <c r="C24" s="11"/>
      <c r="D24" s="12"/>
      <c r="E24" s="13"/>
      <c r="F24" s="14"/>
      <c r="G24" s="15"/>
      <c r="H24" s="16"/>
      <c r="I24" s="17"/>
      <c r="J24" s="11"/>
      <c r="K24" s="18"/>
      <c r="L24" s="11"/>
      <c r="M24" s="11"/>
      <c r="N24" s="11"/>
      <c r="O24" s="18"/>
      <c r="P24" s="11"/>
      <c r="Q24" s="19"/>
      <c r="R24" s="19"/>
      <c r="S24" s="13"/>
      <c r="T24" s="19"/>
      <c r="U24" s="19"/>
      <c r="V24" s="19"/>
      <c r="W24" s="16"/>
      <c r="X24" s="11"/>
      <c r="Y24" s="19"/>
      <c r="Z24" s="19"/>
      <c r="AA24" s="12"/>
      <c r="AB24" s="19"/>
      <c r="AC24" s="19"/>
      <c r="AD24" s="12"/>
      <c r="AE24" s="19"/>
      <c r="AF24" s="19"/>
      <c r="AG24" s="13"/>
      <c r="AH24" s="19"/>
      <c r="AI24" s="19"/>
      <c r="AJ24" s="16"/>
      <c r="AK24" s="14"/>
      <c r="AL24" s="11"/>
      <c r="AM24" s="11"/>
    </row>
    <row r="25" customFormat="false" ht="18.55" hidden="false" customHeight="false" outlineLevel="0" collapsed="false">
      <c r="A25" s="11" t="s">
        <v>40</v>
      </c>
      <c r="B25" s="11"/>
      <c r="C25" s="11"/>
      <c r="D25" s="12"/>
      <c r="E25" s="13"/>
      <c r="F25" s="14"/>
      <c r="G25" s="15"/>
      <c r="H25" s="16"/>
      <c r="I25" s="17"/>
      <c r="J25" s="11"/>
      <c r="K25" s="18"/>
      <c r="L25" s="11"/>
      <c r="M25" s="11"/>
      <c r="N25" s="11"/>
      <c r="O25" s="18"/>
      <c r="P25" s="11"/>
      <c r="Q25" s="19"/>
      <c r="R25" s="19"/>
      <c r="S25" s="13"/>
      <c r="T25" s="19"/>
      <c r="U25" s="19"/>
      <c r="V25" s="19"/>
      <c r="W25" s="16"/>
      <c r="X25" s="11"/>
      <c r="Y25" s="19"/>
      <c r="Z25" s="19"/>
      <c r="AA25" s="12"/>
      <c r="AB25" s="19"/>
      <c r="AC25" s="19"/>
      <c r="AD25" s="12"/>
      <c r="AE25" s="19"/>
      <c r="AF25" s="19"/>
      <c r="AG25" s="13"/>
      <c r="AH25" s="19"/>
      <c r="AI25" s="19"/>
      <c r="AJ25" s="16"/>
      <c r="AK25" s="14"/>
      <c r="AL25" s="11"/>
      <c r="AM25" s="11"/>
    </row>
    <row r="26" customFormat="false" ht="18.55" hidden="false" customHeight="false" outlineLevel="0" collapsed="false">
      <c r="A26" s="11" t="n">
        <v>500</v>
      </c>
      <c r="B26" s="11"/>
      <c r="C26" s="11"/>
      <c r="D26" s="21" t="n">
        <v>6621844</v>
      </c>
      <c r="E26" s="22" t="n">
        <v>47046079</v>
      </c>
      <c r="F26" s="14" t="n">
        <f aca="false">D26/E26*100</f>
        <v>14.0752303714832</v>
      </c>
      <c r="G26" s="15"/>
      <c r="H26" s="16"/>
      <c r="I26" s="17"/>
      <c r="J26" s="11"/>
      <c r="K26" s="18"/>
      <c r="L26" s="11"/>
      <c r="M26" s="11"/>
      <c r="N26" s="11"/>
      <c r="O26" s="18"/>
      <c r="P26" s="11"/>
      <c r="Q26" s="19"/>
      <c r="R26" s="19"/>
      <c r="S26" s="13"/>
      <c r="T26" s="19"/>
      <c r="U26" s="19"/>
      <c r="V26" s="19"/>
      <c r="W26" s="16"/>
      <c r="X26" s="11"/>
      <c r="Y26" s="19"/>
      <c r="Z26" s="19"/>
      <c r="AA26" s="12"/>
      <c r="AB26" s="19"/>
      <c r="AC26" s="19"/>
      <c r="AD26" s="12"/>
      <c r="AE26" s="19"/>
      <c r="AF26" s="19"/>
      <c r="AG26" s="13"/>
      <c r="AH26" s="19"/>
      <c r="AI26" s="19"/>
      <c r="AJ26" s="16"/>
      <c r="AK26" s="14"/>
      <c r="AL26" s="11"/>
      <c r="AM26" s="11"/>
    </row>
    <row r="27" customFormat="false" ht="18.55" hidden="false" customHeight="false" outlineLevel="0" collapsed="false">
      <c r="A27" s="11" t="n">
        <v>1500</v>
      </c>
      <c r="B27" s="11"/>
      <c r="C27" s="11"/>
      <c r="D27" s="21" t="n">
        <v>59117581</v>
      </c>
      <c r="E27" s="22" t="n">
        <v>416928293</v>
      </c>
      <c r="F27" s="14" t="n">
        <f aca="false">D27/E27*100</f>
        <v>14.179316201983</v>
      </c>
      <c r="G27" s="15"/>
      <c r="H27" s="16"/>
      <c r="I27" s="17"/>
      <c r="J27" s="11"/>
      <c r="K27" s="18"/>
      <c r="L27" s="11"/>
      <c r="M27" s="11"/>
      <c r="N27" s="11"/>
      <c r="O27" s="18"/>
      <c r="P27" s="11"/>
      <c r="Q27" s="19"/>
      <c r="R27" s="19"/>
      <c r="S27" s="13"/>
      <c r="T27" s="19"/>
      <c r="U27" s="19"/>
      <c r="V27" s="19"/>
      <c r="W27" s="16"/>
      <c r="X27" s="11"/>
      <c r="Y27" s="19"/>
      <c r="Z27" s="19"/>
      <c r="AA27" s="12"/>
      <c r="AB27" s="19"/>
      <c r="AC27" s="19"/>
      <c r="AD27" s="12"/>
      <c r="AE27" s="19"/>
      <c r="AF27" s="19"/>
      <c r="AG27" s="13"/>
      <c r="AH27" s="19"/>
      <c r="AI27" s="19"/>
      <c r="AJ27" s="16"/>
      <c r="AK27" s="14"/>
      <c r="AL27" s="11"/>
      <c r="AM27" s="11"/>
    </row>
    <row r="28" customFormat="false" ht="18.55" hidden="false" customHeight="false" outlineLevel="0" collapsed="false">
      <c r="A28" s="11" t="n">
        <v>2500</v>
      </c>
      <c r="B28" s="11"/>
      <c r="C28" s="11"/>
      <c r="D28" s="21" t="n">
        <v>188412595</v>
      </c>
      <c r="E28" s="22" t="n">
        <v>1236295983</v>
      </c>
      <c r="F28" s="14" t="n">
        <f aca="false">D28/E28*100</f>
        <v>15.240087939362</v>
      </c>
      <c r="G28" s="15"/>
      <c r="H28" s="16"/>
      <c r="I28" s="17"/>
      <c r="J28" s="11"/>
      <c r="K28" s="18"/>
      <c r="L28" s="11"/>
      <c r="M28" s="11"/>
      <c r="N28" s="11"/>
      <c r="O28" s="18"/>
      <c r="P28" s="11"/>
      <c r="Q28" s="19"/>
      <c r="R28" s="19"/>
      <c r="S28" s="13"/>
      <c r="T28" s="19"/>
      <c r="U28" s="19"/>
      <c r="V28" s="19"/>
      <c r="W28" s="16"/>
      <c r="X28" s="11"/>
      <c r="Y28" s="19"/>
      <c r="Z28" s="19"/>
      <c r="AA28" s="12"/>
      <c r="AB28" s="19"/>
      <c r="AC28" s="19"/>
      <c r="AD28" s="12"/>
      <c r="AE28" s="19"/>
      <c r="AF28" s="19"/>
      <c r="AG28" s="13"/>
      <c r="AH28" s="19"/>
      <c r="AI28" s="19"/>
      <c r="AJ28" s="16"/>
      <c r="AK28" s="14"/>
      <c r="AL28" s="11"/>
      <c r="AM28" s="11"/>
    </row>
    <row r="29" customFormat="false" ht="18.55" hidden="false" customHeight="false" outlineLevel="0" collapsed="false">
      <c r="A29" s="11" t="n">
        <v>3500</v>
      </c>
      <c r="B29" s="11"/>
      <c r="C29" s="11"/>
      <c r="D29" s="21" t="n">
        <v>346877774</v>
      </c>
      <c r="E29" s="22" t="n">
        <v>2423493157</v>
      </c>
      <c r="F29" s="14" t="n">
        <f aca="false">D29/E29*100</f>
        <v>14.3131319763821</v>
      </c>
      <c r="G29" s="15"/>
      <c r="H29" s="16"/>
      <c r="I29" s="17"/>
      <c r="J29" s="11"/>
      <c r="K29" s="18"/>
      <c r="L29" s="11"/>
      <c r="M29" s="11"/>
      <c r="N29" s="11"/>
      <c r="O29" s="18"/>
      <c r="P29" s="11"/>
      <c r="Q29" s="19"/>
      <c r="R29" s="19"/>
      <c r="S29" s="13"/>
      <c r="T29" s="19"/>
      <c r="U29" s="19"/>
      <c r="V29" s="19"/>
      <c r="W29" s="16"/>
      <c r="X29" s="11"/>
      <c r="Y29" s="19"/>
      <c r="Z29" s="19"/>
      <c r="AA29" s="12"/>
      <c r="AB29" s="19"/>
      <c r="AC29" s="19"/>
      <c r="AD29" s="12"/>
      <c r="AE29" s="19"/>
      <c r="AF29" s="19"/>
      <c r="AG29" s="13"/>
      <c r="AH29" s="19"/>
      <c r="AI29" s="19"/>
      <c r="AJ29" s="16"/>
      <c r="AK29" s="14"/>
      <c r="AL29" s="11"/>
      <c r="AM29" s="11"/>
    </row>
    <row r="30" customFormat="false" ht="18.55" hidden="false" customHeight="false" outlineLevel="0" collapsed="false">
      <c r="A30" s="11" t="n">
        <v>4500</v>
      </c>
      <c r="B30" s="11"/>
      <c r="C30" s="11"/>
      <c r="D30" s="21" t="n">
        <v>548229444</v>
      </c>
      <c r="E30" s="22" t="n">
        <v>3921618938</v>
      </c>
      <c r="F30" s="14" t="n">
        <f aca="false">D30/E30*100</f>
        <v>13.9796714741385</v>
      </c>
      <c r="G30" s="15"/>
      <c r="H30" s="16"/>
      <c r="I30" s="17"/>
      <c r="J30" s="11"/>
      <c r="K30" s="18"/>
      <c r="L30" s="11"/>
      <c r="M30" s="11"/>
      <c r="N30" s="11"/>
      <c r="O30" s="18"/>
      <c r="P30" s="11"/>
      <c r="Q30" s="19"/>
      <c r="R30" s="19"/>
      <c r="S30" s="13"/>
      <c r="T30" s="19"/>
      <c r="U30" s="19"/>
      <c r="V30" s="19"/>
      <c r="W30" s="16"/>
      <c r="X30" s="11"/>
      <c r="Y30" s="19"/>
      <c r="Z30" s="19"/>
      <c r="AA30" s="12"/>
      <c r="AB30" s="19"/>
      <c r="AC30" s="19"/>
      <c r="AD30" s="12"/>
      <c r="AE30" s="19"/>
      <c r="AF30" s="19"/>
      <c r="AG30" s="13"/>
      <c r="AH30" s="19"/>
      <c r="AI30" s="19"/>
      <c r="AJ30" s="16"/>
      <c r="AK30" s="14"/>
      <c r="AL30" s="11"/>
      <c r="AM30" s="11"/>
    </row>
    <row r="31" customFormat="false" ht="18.55" hidden="false" customHeight="false" outlineLevel="0" collapsed="false">
      <c r="A31" s="11"/>
      <c r="B31" s="11"/>
      <c r="C31" s="11"/>
      <c r="D31" s="12"/>
      <c r="E31" s="13"/>
      <c r="F31" s="14"/>
      <c r="G31" s="15"/>
      <c r="H31" s="16"/>
      <c r="I31" s="17"/>
      <c r="J31" s="11"/>
      <c r="K31" s="18"/>
      <c r="L31" s="11"/>
      <c r="M31" s="11"/>
      <c r="N31" s="11"/>
      <c r="O31" s="18"/>
      <c r="P31" s="11"/>
      <c r="Q31" s="19"/>
      <c r="R31" s="19"/>
      <c r="S31" s="13"/>
      <c r="T31" s="19"/>
      <c r="U31" s="19"/>
      <c r="V31" s="19"/>
      <c r="W31" s="16"/>
      <c r="X31" s="11"/>
      <c r="Y31" s="19"/>
      <c r="Z31" s="19"/>
      <c r="AA31" s="12"/>
      <c r="AB31" s="19"/>
      <c r="AC31" s="19"/>
      <c r="AD31" s="12"/>
      <c r="AE31" s="19"/>
      <c r="AF31" s="19"/>
      <c r="AG31" s="13"/>
      <c r="AH31" s="19"/>
      <c r="AI31" s="19"/>
      <c r="AJ31" s="16"/>
      <c r="AK31" s="14"/>
      <c r="AL31" s="11"/>
      <c r="AM31" s="11"/>
    </row>
    <row r="32" customFormat="false" ht="18.55" hidden="false" customHeight="false" outlineLevel="0" collapsed="false">
      <c r="A32" s="11" t="s">
        <v>42</v>
      </c>
      <c r="B32" s="11" t="s">
        <v>38</v>
      </c>
      <c r="C32" s="11" t="s">
        <v>2</v>
      </c>
      <c r="D32" s="12" t="s">
        <v>3</v>
      </c>
      <c r="E32" s="13" t="s">
        <v>4</v>
      </c>
      <c r="F32" s="14" t="s">
        <v>5</v>
      </c>
      <c r="G32" s="15" t="s">
        <v>6</v>
      </c>
      <c r="H32" s="16" t="s">
        <v>7</v>
      </c>
      <c r="I32" s="17" t="s">
        <v>8</v>
      </c>
      <c r="J32" s="11" t="s">
        <v>9</v>
      </c>
      <c r="K32" s="18" t="s">
        <v>10</v>
      </c>
      <c r="L32" s="11" t="s">
        <v>11</v>
      </c>
      <c r="M32" s="11" t="s">
        <v>12</v>
      </c>
      <c r="N32" s="11" t="s">
        <v>13</v>
      </c>
      <c r="O32" s="18" t="s">
        <v>14</v>
      </c>
      <c r="P32" s="11" t="s">
        <v>15</v>
      </c>
      <c r="Q32" s="19" t="s">
        <v>16</v>
      </c>
      <c r="R32" s="19" t="s">
        <v>17</v>
      </c>
      <c r="S32" s="13" t="s">
        <v>18</v>
      </c>
      <c r="T32" s="19" t="s">
        <v>19</v>
      </c>
      <c r="U32" s="19" t="s">
        <v>20</v>
      </c>
      <c r="V32" s="19" t="s">
        <v>21</v>
      </c>
      <c r="W32" s="16" t="s">
        <v>22</v>
      </c>
      <c r="X32" s="11" t="s">
        <v>23</v>
      </c>
      <c r="Y32" s="19" t="s">
        <v>24</v>
      </c>
      <c r="Z32" s="19" t="s">
        <v>25</v>
      </c>
      <c r="AA32" s="12" t="s">
        <v>26</v>
      </c>
      <c r="AB32" s="19" t="s">
        <v>27</v>
      </c>
      <c r="AC32" s="19" t="s">
        <v>28</v>
      </c>
      <c r="AD32" s="12" t="s">
        <v>29</v>
      </c>
      <c r="AE32" s="19" t="s">
        <v>30</v>
      </c>
      <c r="AF32" s="19" t="s">
        <v>31</v>
      </c>
      <c r="AG32" s="13" t="s">
        <v>32</v>
      </c>
      <c r="AH32" s="19" t="s">
        <v>33</v>
      </c>
      <c r="AI32" s="19" t="s">
        <v>34</v>
      </c>
      <c r="AJ32" s="16" t="s">
        <v>35</v>
      </c>
      <c r="AK32" s="14" t="s">
        <v>36</v>
      </c>
      <c r="AL32" s="11" t="s">
        <v>37</v>
      </c>
      <c r="AM32" s="11"/>
    </row>
    <row r="33" s="11" customFormat="true" ht="18.55" hidden="false" customHeight="false" outlineLevel="0" collapsed="false">
      <c r="A33" s="11" t="n">
        <v>500</v>
      </c>
      <c r="B33" s="26" t="n">
        <v>44907114</v>
      </c>
      <c r="C33" s="26" t="n">
        <v>25808805</v>
      </c>
      <c r="D33" s="26" t="n">
        <v>2520825</v>
      </c>
      <c r="E33" s="26" t="n">
        <v>2177393</v>
      </c>
      <c r="F33" s="27" t="n">
        <f aca="false">D33/E33*100</f>
        <v>115.772623499754</v>
      </c>
      <c r="G33" s="26" t="n">
        <v>13517</v>
      </c>
      <c r="H33" s="26" t="n">
        <v>2520825</v>
      </c>
      <c r="I33" s="17" t="n">
        <f aca="false">G33/H33*100</f>
        <v>0.536213342854026</v>
      </c>
      <c r="J33" s="11" t="n">
        <v>0.011</v>
      </c>
      <c r="K33" s="18" t="n">
        <v>6206.166</v>
      </c>
      <c r="L33" s="26" t="n">
        <v>79920177</v>
      </c>
      <c r="M33" s="26" t="n">
        <v>20400137</v>
      </c>
      <c r="N33" s="11" t="n">
        <f aca="false">L33/M33</f>
        <v>3.91762942572395</v>
      </c>
      <c r="O33" s="18" t="n">
        <f aca="false">L33/J33/1000000</f>
        <v>7265.47063636364</v>
      </c>
      <c r="P33" s="11" t="n">
        <f aca="false">C33/J33/1000000</f>
        <v>2346.255</v>
      </c>
      <c r="Q33" s="19"/>
      <c r="R33" s="19"/>
      <c r="S33" s="13"/>
      <c r="T33" s="19"/>
      <c r="U33" s="19"/>
      <c r="V33" s="19"/>
      <c r="W33" s="16"/>
      <c r="Y33" s="19"/>
      <c r="Z33" s="19"/>
      <c r="AA33" s="12"/>
      <c r="AB33" s="19"/>
      <c r="AC33" s="19"/>
      <c r="AD33" s="12"/>
      <c r="AE33" s="19"/>
      <c r="AF33" s="19"/>
      <c r="AG33" s="13"/>
      <c r="AH33" s="19"/>
      <c r="AI33" s="19"/>
      <c r="AJ33" s="16"/>
      <c r="AK33" s="14"/>
      <c r="AL33" s="11" t="n">
        <f aca="false">B33/C33</f>
        <v>1.73999199110536</v>
      </c>
    </row>
    <row r="34" s="11" customFormat="true" ht="18.55" hidden="false" customHeight="false" outlineLevel="0" collapsed="false">
      <c r="A34" s="11" t="n">
        <v>1500</v>
      </c>
      <c r="B34" s="26" t="n">
        <v>389705223</v>
      </c>
      <c r="C34" s="26" t="n">
        <v>233588518</v>
      </c>
      <c r="D34" s="26" t="n">
        <v>22489606</v>
      </c>
      <c r="E34" s="26" t="n">
        <v>33833030</v>
      </c>
      <c r="F34" s="27" t="n">
        <f aca="false">D34/E34*100</f>
        <v>66.4723378308121</v>
      </c>
      <c r="G34" s="26" t="n">
        <v>3401203</v>
      </c>
      <c r="H34" s="26" t="n">
        <v>22489606</v>
      </c>
      <c r="I34" s="17" t="n">
        <f aca="false">G34/H34*100</f>
        <v>15.1234441368159</v>
      </c>
      <c r="J34" s="11" t="n">
        <v>0.105</v>
      </c>
      <c r="K34" s="18" t="n">
        <v>6026.285</v>
      </c>
      <c r="L34" s="26" t="n">
        <v>719760177</v>
      </c>
      <c r="M34" s="26" t="n">
        <v>181200137</v>
      </c>
      <c r="N34" s="11" t="n">
        <f aca="false">L34/M34</f>
        <v>3.97218340403352</v>
      </c>
      <c r="O34" s="18" t="n">
        <f aca="false">L34/J34/1000000</f>
        <v>6854.85882857143</v>
      </c>
      <c r="P34" s="11" t="n">
        <f aca="false">C34/J34/1000000</f>
        <v>2224.65255238095</v>
      </c>
      <c r="Q34" s="19"/>
      <c r="R34" s="19"/>
      <c r="S34" s="13"/>
      <c r="T34" s="19"/>
      <c r="U34" s="19"/>
      <c r="V34" s="19"/>
      <c r="W34" s="16"/>
      <c r="Y34" s="19"/>
      <c r="Z34" s="19"/>
      <c r="AA34" s="12"/>
      <c r="AB34" s="19"/>
      <c r="AC34" s="19"/>
      <c r="AD34" s="12"/>
      <c r="AE34" s="19"/>
      <c r="AF34" s="19"/>
      <c r="AG34" s="13"/>
      <c r="AH34" s="19"/>
      <c r="AI34" s="19"/>
      <c r="AJ34" s="16"/>
      <c r="AK34" s="14"/>
      <c r="AL34" s="11" t="n">
        <f aca="false">B34/C34</f>
        <v>1.66834066304578</v>
      </c>
    </row>
    <row r="35" s="11" customFormat="true" ht="18.55" hidden="false" customHeight="false" outlineLevel="0" collapsed="false">
      <c r="A35" s="11" t="n">
        <v>2500</v>
      </c>
      <c r="B35" s="26" t="n">
        <v>1074505066</v>
      </c>
      <c r="C35" s="26" t="n">
        <v>733438647</v>
      </c>
      <c r="D35" s="26" t="n">
        <v>62528120</v>
      </c>
      <c r="E35" s="26" t="n">
        <v>84535538</v>
      </c>
      <c r="F35" s="27" t="n">
        <f aca="false">D35/E35*100</f>
        <v>73.9666671311656</v>
      </c>
      <c r="G35" s="26" t="n">
        <v>42181694</v>
      </c>
      <c r="H35" s="26" t="n">
        <v>62528120</v>
      </c>
      <c r="I35" s="17" t="n">
        <f aca="false">G35/H35*100</f>
        <v>67.4603586354427</v>
      </c>
      <c r="J35" s="11" t="n">
        <v>0.322</v>
      </c>
      <c r="K35" s="18" t="n">
        <v>5435.611</v>
      </c>
      <c r="L35" s="26" t="n">
        <v>1999600177</v>
      </c>
      <c r="M35" s="26" t="n">
        <v>502000137</v>
      </c>
      <c r="N35" s="11" t="n">
        <f aca="false">L35/M35</f>
        <v>3.98326619779389</v>
      </c>
      <c r="O35" s="18" t="n">
        <f aca="false">L35/J35/1000000</f>
        <v>6209.9384378882</v>
      </c>
      <c r="P35" s="11" t="n">
        <f aca="false">C35/J35/1000000</f>
        <v>2277.75977329193</v>
      </c>
      <c r="Q35" s="19"/>
      <c r="R35" s="19"/>
      <c r="S35" s="13"/>
      <c r="T35" s="19"/>
      <c r="U35" s="19"/>
      <c r="V35" s="19"/>
      <c r="W35" s="16"/>
      <c r="Y35" s="19"/>
      <c r="Z35" s="19"/>
      <c r="AA35" s="12"/>
      <c r="AB35" s="19"/>
      <c r="AC35" s="19"/>
      <c r="AD35" s="12"/>
      <c r="AE35" s="19"/>
      <c r="AF35" s="19"/>
      <c r="AG35" s="13"/>
      <c r="AH35" s="19"/>
      <c r="AI35" s="19"/>
      <c r="AJ35" s="16"/>
      <c r="AK35" s="14"/>
      <c r="AL35" s="11" t="n">
        <f aca="false">B35/C35</f>
        <v>1.4650237895086</v>
      </c>
    </row>
    <row r="36" s="11" customFormat="true" ht="18.55" hidden="false" customHeight="false" outlineLevel="0" collapsed="false">
      <c r="A36" s="11" t="n">
        <v>3500</v>
      </c>
      <c r="B36" s="26" t="n">
        <v>2099305564</v>
      </c>
      <c r="C36" s="26" t="n">
        <v>1525259476</v>
      </c>
      <c r="D36" s="26" t="n">
        <v>122514325</v>
      </c>
      <c r="E36" s="26" t="n">
        <v>159131073</v>
      </c>
      <c r="F36" s="27" t="n">
        <f aca="false">D36/E36*100</f>
        <v>76.9895675874692</v>
      </c>
      <c r="G36" s="26" t="n">
        <v>102414709</v>
      </c>
      <c r="H36" s="26" t="n">
        <v>122514325</v>
      </c>
      <c r="I36" s="17" t="n">
        <f aca="false">G36/H36*100</f>
        <v>83.5940686935997</v>
      </c>
      <c r="J36" s="11" t="n">
        <v>0.668</v>
      </c>
      <c r="K36" s="18" t="n">
        <v>5133.607</v>
      </c>
      <c r="L36" s="26" t="n">
        <v>3919440177</v>
      </c>
      <c r="M36" s="26" t="n">
        <v>982800137</v>
      </c>
      <c r="N36" s="11" t="n">
        <f aca="false">L36/M36</f>
        <v>3.98803381220937</v>
      </c>
      <c r="O36" s="18" t="n">
        <f aca="false">L36/J36/1000000</f>
        <v>5867.42541467066</v>
      </c>
      <c r="P36" s="11" t="n">
        <f aca="false">C36/J36/1000000</f>
        <v>2283.32256886228</v>
      </c>
      <c r="Q36" s="19"/>
      <c r="R36" s="19"/>
      <c r="S36" s="13"/>
      <c r="T36" s="19"/>
      <c r="U36" s="19"/>
      <c r="V36" s="19"/>
      <c r="W36" s="16"/>
      <c r="Y36" s="19"/>
      <c r="Z36" s="19"/>
      <c r="AA36" s="12"/>
      <c r="AB36" s="19"/>
      <c r="AC36" s="19"/>
      <c r="AD36" s="12"/>
      <c r="AE36" s="19"/>
      <c r="AF36" s="19"/>
      <c r="AG36" s="13"/>
      <c r="AH36" s="19"/>
      <c r="AI36" s="19"/>
      <c r="AJ36" s="16"/>
      <c r="AK36" s="14"/>
      <c r="AL36" s="11" t="n">
        <f aca="false">B36/C36</f>
        <v>1.37635962735038</v>
      </c>
    </row>
    <row r="37" s="11" customFormat="true" ht="18.55" hidden="false" customHeight="false" outlineLevel="0" collapsed="false">
      <c r="A37" s="11" t="n">
        <v>4500</v>
      </c>
      <c r="B37" s="26" t="n">
        <v>3464106009</v>
      </c>
      <c r="C37" s="26" t="n">
        <v>2537616893</v>
      </c>
      <c r="D37" s="26" t="n">
        <v>202512235</v>
      </c>
      <c r="E37" s="26" t="n">
        <v>265148843</v>
      </c>
      <c r="F37" s="27" t="n">
        <f aca="false">D37/E37*100</f>
        <v>76.3768126267102</v>
      </c>
      <c r="G37" s="26" t="n">
        <v>182375144</v>
      </c>
      <c r="H37" s="26" t="n">
        <v>202512235</v>
      </c>
      <c r="I37" s="17" t="n">
        <f aca="false">G37/H37*100</f>
        <v>90.0563583232391</v>
      </c>
      <c r="J37" s="11" t="n">
        <v>1.11</v>
      </c>
      <c r="K37" s="18" t="n">
        <v>5106.236</v>
      </c>
      <c r="L37" s="26" t="n">
        <v>6479280177</v>
      </c>
      <c r="M37" s="26" t="n">
        <v>1623600137</v>
      </c>
      <c r="N37" s="11" t="n">
        <f aca="false">L37/M37</f>
        <v>3.99068713370033</v>
      </c>
      <c r="O37" s="18" t="n">
        <f aca="false">L37/J37/1000000</f>
        <v>5837.18934864865</v>
      </c>
      <c r="P37" s="11" t="n">
        <f aca="false">C37/J37/1000000</f>
        <v>2286.14134504505</v>
      </c>
      <c r="Q37" s="19"/>
      <c r="R37" s="19"/>
      <c r="S37" s="13"/>
      <c r="T37" s="19"/>
      <c r="U37" s="19"/>
      <c r="V37" s="19"/>
      <c r="W37" s="16"/>
      <c r="Y37" s="19"/>
      <c r="Z37" s="19"/>
      <c r="AA37" s="12"/>
      <c r="AB37" s="19"/>
      <c r="AC37" s="19"/>
      <c r="AD37" s="12"/>
      <c r="AE37" s="19"/>
      <c r="AF37" s="19"/>
      <c r="AG37" s="13"/>
      <c r="AH37" s="19"/>
      <c r="AI37" s="19"/>
      <c r="AJ37" s="16"/>
      <c r="AK37" s="14"/>
      <c r="AL37" s="11" t="n">
        <f aca="false">B37/C37</f>
        <v>1.36510204458195</v>
      </c>
    </row>
    <row r="38" customFormat="false" ht="18.55" hidden="false" customHeight="false" outlineLevel="0" collapsed="false">
      <c r="A38" s="11"/>
      <c r="B38" s="11"/>
      <c r="C38" s="11"/>
      <c r="D38" s="12"/>
      <c r="E38" s="13"/>
      <c r="F38" s="14"/>
      <c r="G38" s="15"/>
      <c r="H38" s="16"/>
      <c r="I38" s="17"/>
      <c r="J38" s="11"/>
      <c r="K38" s="18"/>
      <c r="L38" s="11"/>
      <c r="M38" s="11"/>
      <c r="N38" s="11"/>
      <c r="O38" s="18"/>
      <c r="P38" s="11"/>
      <c r="Q38" s="19"/>
      <c r="R38" s="19"/>
      <c r="S38" s="13"/>
      <c r="T38" s="19"/>
      <c r="U38" s="19"/>
      <c r="V38" s="19"/>
      <c r="W38" s="16"/>
      <c r="X38" s="11"/>
      <c r="Y38" s="19"/>
      <c r="Z38" s="19"/>
      <c r="AA38" s="12"/>
      <c r="AB38" s="19"/>
      <c r="AC38" s="19"/>
      <c r="AD38" s="12"/>
      <c r="AE38" s="19"/>
      <c r="AF38" s="19"/>
      <c r="AG38" s="13"/>
      <c r="AH38" s="19"/>
      <c r="AI38" s="19"/>
      <c r="AJ38" s="16"/>
      <c r="AK38" s="14"/>
      <c r="AL38" s="11"/>
      <c r="AM38" s="11"/>
    </row>
    <row r="39" customFormat="false" ht="18.55" hidden="false" customHeight="false" outlineLevel="0" collapsed="false">
      <c r="A39" s="11" t="n">
        <v>500</v>
      </c>
      <c r="B39" s="11"/>
      <c r="C39" s="11"/>
      <c r="D39" s="12"/>
      <c r="E39" s="13"/>
      <c r="F39" s="14" t="n">
        <f aca="false">F33/F3*100</f>
        <v>75.2889039322474</v>
      </c>
      <c r="G39" s="15"/>
      <c r="H39" s="16"/>
      <c r="I39" s="17" t="n">
        <f aca="false">I33/I3*100</f>
        <v>355.558115628645</v>
      </c>
      <c r="J39" s="11" t="n">
        <f aca="false">J33/J3*100</f>
        <v>39.2857142857143</v>
      </c>
      <c r="K39" s="18" t="n">
        <f aca="false">K33/K3*100</f>
        <v>159.198549346511</v>
      </c>
      <c r="L39" s="11"/>
      <c r="M39" s="11"/>
      <c r="N39" s="11"/>
      <c r="O39" s="18" t="n">
        <f aca="false">O33/O3*100</f>
        <v>184.002023202093</v>
      </c>
      <c r="P39" s="11"/>
      <c r="Q39" s="19"/>
      <c r="R39" s="19"/>
      <c r="S39" s="13"/>
      <c r="T39" s="19"/>
      <c r="U39" s="19"/>
      <c r="V39" s="19"/>
      <c r="W39" s="16"/>
      <c r="X39" s="11"/>
      <c r="Y39" s="19"/>
      <c r="Z39" s="19"/>
      <c r="AA39" s="12"/>
      <c r="AB39" s="19"/>
      <c r="AC39" s="19"/>
      <c r="AD39" s="12"/>
      <c r="AE39" s="19"/>
      <c r="AF39" s="19"/>
      <c r="AG39" s="13"/>
      <c r="AH39" s="19"/>
      <c r="AI39" s="19"/>
      <c r="AJ39" s="16"/>
      <c r="AK39" s="14"/>
      <c r="AL39" s="11" t="n">
        <f aca="false">AL33/AL3*100</f>
        <v>146.572622704611</v>
      </c>
      <c r="AM39" s="11"/>
    </row>
    <row r="40" customFormat="false" ht="18.55" hidden="false" customHeight="false" outlineLevel="0" collapsed="false">
      <c r="A40" s="11" t="n">
        <v>1500</v>
      </c>
      <c r="B40" s="11"/>
      <c r="C40" s="11"/>
      <c r="D40" s="12"/>
      <c r="E40" s="13"/>
      <c r="F40" s="14" t="n">
        <f aca="false">F34/F4*100</f>
        <v>50.0287016480625</v>
      </c>
      <c r="G40" s="15"/>
      <c r="H40" s="16"/>
      <c r="I40" s="17" t="n">
        <f aca="false">I34/I4*100</f>
        <v>106.386638713745</v>
      </c>
      <c r="J40" s="11" t="n">
        <f aca="false">J34/J4*100</f>
        <v>44.6808510638298</v>
      </c>
      <c r="K40" s="18" t="n">
        <f aca="false">K34/K4*100</f>
        <v>142.869758775845</v>
      </c>
      <c r="L40" s="11"/>
      <c r="M40" s="11"/>
      <c r="N40" s="11"/>
      <c r="O40" s="18" t="n">
        <f aca="false">O34/O4*100</f>
        <v>162.440640845717</v>
      </c>
      <c r="P40" s="11"/>
      <c r="Q40" s="19"/>
      <c r="R40" s="19"/>
      <c r="S40" s="13"/>
      <c r="T40" s="19"/>
      <c r="U40" s="19"/>
      <c r="V40" s="19"/>
      <c r="W40" s="16"/>
      <c r="X40" s="11"/>
      <c r="Y40" s="19"/>
      <c r="Z40" s="19"/>
      <c r="AA40" s="12"/>
      <c r="AB40" s="19"/>
      <c r="AC40" s="19"/>
      <c r="AD40" s="12"/>
      <c r="AE40" s="19"/>
      <c r="AF40" s="19"/>
      <c r="AG40" s="13"/>
      <c r="AH40" s="19"/>
      <c r="AI40" s="19"/>
      <c r="AJ40" s="16"/>
      <c r="AK40" s="14"/>
      <c r="AL40" s="11" t="n">
        <f aca="false">AL34/AL4*100</f>
        <v>138.880518485631</v>
      </c>
      <c r="AM40" s="11"/>
    </row>
    <row r="41" customFormat="false" ht="18.55" hidden="false" customHeight="false" outlineLevel="0" collapsed="false">
      <c r="A41" s="11" t="n">
        <v>2500</v>
      </c>
      <c r="B41" s="11"/>
      <c r="C41" s="11"/>
      <c r="D41" s="12"/>
      <c r="E41" s="13"/>
      <c r="F41" s="14" t="n">
        <f aca="false">F35/F5*100</f>
        <v>77.1175995098368</v>
      </c>
      <c r="G41" s="15"/>
      <c r="H41" s="16"/>
      <c r="I41" s="17" t="n">
        <f aca="false">I35/I5*100</f>
        <v>98.4854124498561</v>
      </c>
      <c r="J41" s="11" t="n">
        <f aca="false">J35/J5*100</f>
        <v>36.6742596810934</v>
      </c>
      <c r="K41" s="18" t="n">
        <f aca="false">K35/K5*100</f>
        <v>173.496400553849</v>
      </c>
      <c r="L41" s="11"/>
      <c r="M41" s="11"/>
      <c r="N41" s="11"/>
      <c r="O41" s="18" t="n">
        <f aca="false">O35/O5*100</f>
        <v>198.064711063484</v>
      </c>
      <c r="P41" s="11"/>
      <c r="Q41" s="19"/>
      <c r="R41" s="19"/>
      <c r="S41" s="13"/>
      <c r="T41" s="19"/>
      <c r="U41" s="19"/>
      <c r="V41" s="19"/>
      <c r="W41" s="16"/>
      <c r="X41" s="11"/>
      <c r="Y41" s="19"/>
      <c r="Z41" s="19"/>
      <c r="AA41" s="12"/>
      <c r="AB41" s="19"/>
      <c r="AC41" s="19"/>
      <c r="AD41" s="12"/>
      <c r="AE41" s="19"/>
      <c r="AF41" s="19"/>
      <c r="AG41" s="13"/>
      <c r="AH41" s="19"/>
      <c r="AI41" s="19"/>
      <c r="AJ41" s="16"/>
      <c r="AK41" s="14"/>
      <c r="AL41" s="11" t="n">
        <f aca="false">AL35/AL5*100</f>
        <v>186.506046118697</v>
      </c>
      <c r="AM41" s="11"/>
    </row>
    <row r="42" customFormat="false" ht="18.55" hidden="false" customHeight="false" outlineLevel="0" collapsed="false">
      <c r="A42" s="11" t="n">
        <v>3500</v>
      </c>
      <c r="B42" s="11"/>
      <c r="C42" s="11"/>
      <c r="D42" s="12"/>
      <c r="E42" s="13"/>
      <c r="F42" s="14" t="n">
        <f aca="false">F36/F6*100</f>
        <v>80.6365870537035</v>
      </c>
      <c r="G42" s="15"/>
      <c r="H42" s="16"/>
      <c r="I42" s="17" t="n">
        <f aca="false">I36/I6*100</f>
        <v>98.9597703853884</v>
      </c>
      <c r="J42" s="11" t="n">
        <f aca="false">J36/J6*100</f>
        <v>35.8369098712446</v>
      </c>
      <c r="K42" s="18" t="n">
        <f aca="false">K36/K6*100</f>
        <v>177.578343330807</v>
      </c>
      <c r="L42" s="11"/>
      <c r="M42" s="11"/>
      <c r="N42" s="11"/>
      <c r="O42" s="18" t="n">
        <f aca="false">O36/O6*100</f>
        <v>202.763118044438</v>
      </c>
      <c r="P42" s="11"/>
      <c r="Q42" s="19"/>
      <c r="R42" s="19"/>
      <c r="S42" s="13"/>
      <c r="T42" s="19"/>
      <c r="U42" s="19"/>
      <c r="V42" s="19"/>
      <c r="W42" s="16"/>
      <c r="X42" s="11"/>
      <c r="Y42" s="19"/>
      <c r="Z42" s="19"/>
      <c r="AA42" s="12"/>
      <c r="AB42" s="19"/>
      <c r="AC42" s="19"/>
      <c r="AD42" s="12"/>
      <c r="AE42" s="19"/>
      <c r="AF42" s="19"/>
      <c r="AG42" s="13"/>
      <c r="AH42" s="19"/>
      <c r="AI42" s="19"/>
      <c r="AJ42" s="16"/>
      <c r="AK42" s="14"/>
      <c r="AL42" s="11" t="n">
        <f aca="false">AL36/AL6*100</f>
        <v>191.077999736092</v>
      </c>
      <c r="AM42" s="11"/>
    </row>
    <row r="43" customFormat="false" ht="18.55" hidden="false" customHeight="false" outlineLevel="0" collapsed="false">
      <c r="A43" s="11" t="n">
        <v>4500</v>
      </c>
      <c r="B43" s="11"/>
      <c r="C43" s="11"/>
      <c r="D43" s="12"/>
      <c r="E43" s="13"/>
      <c r="F43" s="14" t="n">
        <f aca="false">F37/F7*100</f>
        <v>81.4691037153442</v>
      </c>
      <c r="G43" s="15"/>
      <c r="H43" s="16"/>
      <c r="I43" s="17" t="n">
        <f aca="false">I37/I7*100</f>
        <v>99.5911889335413</v>
      </c>
      <c r="J43" s="11" t="n">
        <f aca="false">J37/J7*100</f>
        <v>35.5655238705543</v>
      </c>
      <c r="K43" s="18" t="n">
        <f aca="false">K37/K7*100</f>
        <v>178.852148718531</v>
      </c>
      <c r="L43" s="11"/>
      <c r="M43" s="11"/>
      <c r="N43" s="11"/>
      <c r="O43" s="18" t="n">
        <f aca="false">O37/O7*100</f>
        <v>204.349810616037</v>
      </c>
      <c r="P43" s="11"/>
      <c r="Q43" s="19"/>
      <c r="R43" s="19"/>
      <c r="S43" s="13"/>
      <c r="T43" s="19"/>
      <c r="U43" s="19"/>
      <c r="V43" s="19"/>
      <c r="W43" s="16"/>
      <c r="X43" s="11"/>
      <c r="Y43" s="19"/>
      <c r="Z43" s="19"/>
      <c r="AA43" s="12"/>
      <c r="AB43" s="19"/>
      <c r="AC43" s="19"/>
      <c r="AD43" s="12"/>
      <c r="AE43" s="19"/>
      <c r="AF43" s="19"/>
      <c r="AG43" s="13"/>
      <c r="AH43" s="19"/>
      <c r="AI43" s="19"/>
      <c r="AJ43" s="16"/>
      <c r="AK43" s="14"/>
      <c r="AL43" s="11" t="n">
        <f aca="false">AL37/AL7*100</f>
        <v>192.700078302312</v>
      </c>
      <c r="AM43" s="11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205</TotalTime>
  <Application>LibreOffice/7.5.3.2$Linux_X86_64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2023-05-12T08:05:00Z</dcterms:created>
  <dc:creator>jw</dc:creator>
  <dc:description/>
  <dc:language>en-US</dc:language>
  <cp:lastModifiedBy/>
  <dcterms:modified xsi:type="dcterms:W3CDTF">2023-05-18T22:29:33Z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