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stagram/Desktop/Google Syn - nsgarcia/Chemostats 2019/Chemo 2019 Figures/Figs for Paper/Tables/Supplementary tables - protein names/"/>
    </mc:Choice>
  </mc:AlternateContent>
  <xr:revisionPtr revIDLastSave="0" documentId="13_ncr:1_{FE0B82D0-5359-544B-8EE2-C65E80409C3B}" xr6:coauthVersionLast="47" xr6:coauthVersionMax="47" xr10:uidLastSave="{00000000-0000-0000-0000-000000000000}"/>
  <bookViews>
    <workbookView xWindow="6000" yWindow="1260" windowWidth="24040" windowHeight="12440" activeTab="6" xr2:uid="{4734C63A-D098-B544-A7ED-5407A8209538}"/>
  </bookViews>
  <sheets>
    <sheet name="top100" sheetId="14" r:id="rId1"/>
    <sheet name="Ribo" sheetId="5" r:id="rId2"/>
    <sheet name="Chap" sheetId="6" r:id="rId3"/>
    <sheet name="PS" sheetId="4" r:id="rId4"/>
    <sheet name="Phycobili" sheetId="3" r:id="rId5"/>
    <sheet name="plim" sheetId="2" r:id="rId6"/>
    <sheet name="nlim" sheetId="1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5" l="1"/>
  <c r="P105" i="14"/>
  <c r="K105" i="14"/>
  <c r="L105" i="14"/>
  <c r="M105" i="14"/>
  <c r="N105" i="14"/>
  <c r="O105" i="14"/>
  <c r="J105" i="14"/>
  <c r="G103" i="14"/>
  <c r="G64" i="14"/>
  <c r="G31" i="14"/>
  <c r="I26" i="3"/>
  <c r="J26" i="3"/>
  <c r="K26" i="3"/>
  <c r="L26" i="3"/>
  <c r="M26" i="3"/>
  <c r="H26" i="3"/>
  <c r="I59" i="5"/>
  <c r="J59" i="5"/>
  <c r="K59" i="5"/>
  <c r="L59" i="5"/>
  <c r="M59" i="5"/>
  <c r="H59" i="5"/>
  <c r="H20" i="6"/>
  <c r="M20" i="6"/>
  <c r="L20" i="6"/>
  <c r="K20" i="6"/>
  <c r="J20" i="6"/>
  <c r="I20" i="6"/>
  <c r="B15" i="6"/>
  <c r="C15" i="6" s="1"/>
  <c r="B16" i="6"/>
  <c r="C16" i="6" s="1"/>
  <c r="B17" i="6"/>
  <c r="C17" i="6" s="1"/>
  <c r="B18" i="6"/>
  <c r="C18" i="6" s="1"/>
  <c r="B19" i="6"/>
  <c r="C19" i="6" s="1"/>
  <c r="B11" i="6"/>
  <c r="B4" i="6"/>
  <c r="B8" i="6"/>
  <c r="B9" i="6"/>
  <c r="C9" i="6" s="1"/>
  <c r="B10" i="6"/>
  <c r="B12" i="6"/>
  <c r="B17" i="2"/>
  <c r="B18" i="2"/>
  <c r="B19" i="2"/>
  <c r="C19" i="2" s="1"/>
  <c r="B11" i="2"/>
  <c r="C11" i="2" s="1"/>
  <c r="E11" i="2"/>
  <c r="E19" i="2"/>
  <c r="E25" i="2"/>
  <c r="E26" i="2"/>
  <c r="E23" i="1"/>
  <c r="G92" i="14"/>
  <c r="G17" i="14" l="1"/>
  <c r="B17" i="14"/>
  <c r="E17" i="14" s="1"/>
  <c r="G24" i="14"/>
  <c r="B24" i="14"/>
  <c r="E24" i="14" s="1"/>
  <c r="G71" i="14"/>
  <c r="B71" i="14"/>
  <c r="E71" i="14" s="1"/>
  <c r="G21" i="14"/>
  <c r="B21" i="14"/>
  <c r="E21" i="14" s="1"/>
  <c r="G97" i="14"/>
  <c r="B97" i="14"/>
  <c r="E97" i="14" s="1"/>
  <c r="G26" i="14"/>
  <c r="B26" i="14"/>
  <c r="E26" i="14" s="1"/>
  <c r="G6" i="14"/>
  <c r="B6" i="14"/>
  <c r="E6" i="14" s="1"/>
  <c r="G27" i="14"/>
  <c r="B27" i="14"/>
  <c r="E27" i="14" s="1"/>
  <c r="G37" i="14"/>
  <c r="B37" i="14"/>
  <c r="E37" i="14" s="1"/>
  <c r="G34" i="14"/>
  <c r="B34" i="14"/>
  <c r="E34" i="14" s="1"/>
  <c r="G73" i="14"/>
  <c r="B73" i="14"/>
  <c r="E73" i="14" s="1"/>
  <c r="G22" i="14"/>
  <c r="B22" i="14"/>
  <c r="E22" i="14" s="1"/>
  <c r="G36" i="14"/>
  <c r="B36" i="14"/>
  <c r="E36" i="14" s="1"/>
  <c r="G82" i="14"/>
  <c r="B82" i="14"/>
  <c r="E82" i="14" s="1"/>
  <c r="G19" i="14"/>
  <c r="B19" i="14"/>
  <c r="E19" i="14" s="1"/>
  <c r="G56" i="14"/>
  <c r="B56" i="14"/>
  <c r="E56" i="14" s="1"/>
  <c r="G78" i="14"/>
  <c r="B78" i="14"/>
  <c r="E78" i="14" s="1"/>
  <c r="G63" i="14"/>
  <c r="B63" i="14"/>
  <c r="E63" i="14" s="1"/>
  <c r="G48" i="14"/>
  <c r="B48" i="14"/>
  <c r="E48" i="14" s="1"/>
  <c r="G5" i="14"/>
  <c r="B5" i="14"/>
  <c r="E5" i="14" s="1"/>
  <c r="G79" i="14"/>
  <c r="B79" i="14"/>
  <c r="E79" i="14" s="1"/>
  <c r="G32" i="14"/>
  <c r="B32" i="14"/>
  <c r="E32" i="14" s="1"/>
  <c r="G72" i="14"/>
  <c r="B72" i="14"/>
  <c r="E72" i="14" s="1"/>
  <c r="G75" i="14"/>
  <c r="B75" i="14"/>
  <c r="E75" i="14" s="1"/>
  <c r="G20" i="14"/>
  <c r="B20" i="14"/>
  <c r="E20" i="14" s="1"/>
  <c r="G25" i="14"/>
  <c r="B25" i="14"/>
  <c r="E25" i="14" s="1"/>
  <c r="G57" i="14"/>
  <c r="B57" i="14"/>
  <c r="E57" i="14" s="1"/>
  <c r="G35" i="14"/>
  <c r="B35" i="14"/>
  <c r="E35" i="14" s="1"/>
  <c r="G23" i="14"/>
  <c r="B23" i="14"/>
  <c r="E23" i="14" s="1"/>
  <c r="G16" i="14"/>
  <c r="B16" i="14"/>
  <c r="E16" i="14" s="1"/>
  <c r="G81" i="14"/>
  <c r="B81" i="14"/>
  <c r="E81" i="14" s="1"/>
  <c r="G33" i="14"/>
  <c r="B33" i="14"/>
  <c r="E33" i="14" s="1"/>
  <c r="G86" i="14"/>
  <c r="B86" i="14"/>
  <c r="E86" i="14" s="1"/>
  <c r="B64" i="14"/>
  <c r="E64" i="14" s="1"/>
  <c r="G9" i="14"/>
  <c r="B9" i="14"/>
  <c r="E9" i="14" s="1"/>
  <c r="G101" i="14"/>
  <c r="B101" i="14"/>
  <c r="E101" i="14" s="1"/>
  <c r="G29" i="14"/>
  <c r="B29" i="14"/>
  <c r="E29" i="14" s="1"/>
  <c r="G8" i="14"/>
  <c r="B8" i="14"/>
  <c r="E8" i="14" s="1"/>
  <c r="G13" i="14"/>
  <c r="B13" i="14"/>
  <c r="E13" i="14" s="1"/>
  <c r="B103" i="14"/>
  <c r="E103" i="14" s="1"/>
  <c r="G53" i="14"/>
  <c r="B53" i="14"/>
  <c r="E53" i="14" s="1"/>
  <c r="G83" i="14"/>
  <c r="B83" i="14"/>
  <c r="E83" i="14" s="1"/>
  <c r="G14" i="14"/>
  <c r="B14" i="14"/>
  <c r="E14" i="14" s="1"/>
  <c r="G85" i="14"/>
  <c r="B85" i="14"/>
  <c r="E85" i="14" s="1"/>
  <c r="G80" i="14"/>
  <c r="B80" i="14"/>
  <c r="E80" i="14" s="1"/>
  <c r="G55" i="14"/>
  <c r="B55" i="14"/>
  <c r="E55" i="14" s="1"/>
  <c r="G104" i="14"/>
  <c r="B104" i="14"/>
  <c r="E104" i="14" s="1"/>
  <c r="G96" i="14"/>
  <c r="B96" i="14"/>
  <c r="E96" i="14" s="1"/>
  <c r="G74" i="14"/>
  <c r="B74" i="14"/>
  <c r="E74" i="14" s="1"/>
  <c r="G7" i="14"/>
  <c r="B7" i="14"/>
  <c r="E7" i="14" s="1"/>
  <c r="G102" i="14"/>
  <c r="B102" i="14"/>
  <c r="E102" i="14" s="1"/>
  <c r="G67" i="14"/>
  <c r="B67" i="14"/>
  <c r="E67" i="14" s="1"/>
  <c r="G43" i="14"/>
  <c r="B43" i="14"/>
  <c r="E43" i="14" s="1"/>
  <c r="G51" i="14"/>
  <c r="B51" i="14"/>
  <c r="E51" i="14" s="1"/>
  <c r="G76" i="14"/>
  <c r="B76" i="14"/>
  <c r="E76" i="14" s="1"/>
  <c r="G28" i="14"/>
  <c r="B28" i="14"/>
  <c r="E28" i="14" s="1"/>
  <c r="G39" i="14"/>
  <c r="B39" i="14"/>
  <c r="E39" i="14" s="1"/>
  <c r="G42" i="14"/>
  <c r="B42" i="14"/>
  <c r="E42" i="14" s="1"/>
  <c r="G77" i="14"/>
  <c r="B77" i="14"/>
  <c r="E77" i="14" s="1"/>
  <c r="G58" i="14"/>
  <c r="B58" i="14"/>
  <c r="E58" i="14" s="1"/>
  <c r="G15" i="14"/>
  <c r="B15" i="14"/>
  <c r="E15" i="14" s="1"/>
  <c r="G89" i="14"/>
  <c r="B89" i="14"/>
  <c r="E89" i="14" s="1"/>
  <c r="G12" i="14"/>
  <c r="B12" i="14"/>
  <c r="E12" i="14" s="1"/>
  <c r="G100" i="14"/>
  <c r="B100" i="14"/>
  <c r="E100" i="14" s="1"/>
  <c r="G52" i="14"/>
  <c r="B52" i="14"/>
  <c r="E52" i="14" s="1"/>
  <c r="B92" i="14"/>
  <c r="E92" i="14" s="1"/>
  <c r="G66" i="14"/>
  <c r="B66" i="14"/>
  <c r="E66" i="14" s="1"/>
  <c r="G88" i="14"/>
  <c r="B88" i="14"/>
  <c r="E88" i="14" s="1"/>
  <c r="G11" i="14"/>
  <c r="B11" i="14"/>
  <c r="E11" i="14" s="1"/>
  <c r="G93" i="14"/>
  <c r="B93" i="14"/>
  <c r="E93" i="14" s="1"/>
  <c r="G18" i="14"/>
  <c r="B18" i="14"/>
  <c r="E18" i="14" s="1"/>
  <c r="G54" i="14"/>
  <c r="B54" i="14"/>
  <c r="E54" i="14" s="1"/>
  <c r="G10" i="14"/>
  <c r="B10" i="14"/>
  <c r="E10" i="14" s="1"/>
  <c r="G98" i="14"/>
  <c r="B98" i="14"/>
  <c r="E98" i="14" s="1"/>
  <c r="G70" i="14"/>
  <c r="B70" i="14"/>
  <c r="E70" i="14" s="1"/>
  <c r="G99" i="14"/>
  <c r="B99" i="14"/>
  <c r="E99" i="14" s="1"/>
  <c r="G91" i="14"/>
  <c r="B91" i="14"/>
  <c r="E91" i="14" s="1"/>
  <c r="G62" i="14"/>
  <c r="B62" i="14"/>
  <c r="E62" i="14" s="1"/>
  <c r="G95" i="14"/>
  <c r="B95" i="14"/>
  <c r="E95" i="14" s="1"/>
  <c r="G90" i="14"/>
  <c r="B90" i="14"/>
  <c r="E90" i="14" s="1"/>
  <c r="B31" i="14"/>
  <c r="E31" i="14" s="1"/>
  <c r="G49" i="14"/>
  <c r="B49" i="14"/>
  <c r="E49" i="14" s="1"/>
  <c r="G46" i="14"/>
  <c r="B46" i="14"/>
  <c r="E46" i="14" s="1"/>
  <c r="G41" i="14"/>
  <c r="B41" i="14"/>
  <c r="E41" i="14" s="1"/>
  <c r="G84" i="14"/>
  <c r="B84" i="14"/>
  <c r="E84" i="14" s="1"/>
  <c r="G40" i="14"/>
  <c r="B40" i="14"/>
  <c r="E40" i="14" s="1"/>
  <c r="G68" i="14"/>
  <c r="B68" i="14"/>
  <c r="E68" i="14" s="1"/>
  <c r="G44" i="14"/>
  <c r="B44" i="14"/>
  <c r="E44" i="14" s="1"/>
  <c r="G65" i="14"/>
  <c r="B65" i="14"/>
  <c r="E65" i="14" s="1"/>
  <c r="G30" i="14"/>
  <c r="B30" i="14"/>
  <c r="E30" i="14" s="1"/>
  <c r="G47" i="14"/>
  <c r="B47" i="14"/>
  <c r="E47" i="14" s="1"/>
  <c r="G45" i="14"/>
  <c r="B45" i="14"/>
  <c r="E45" i="14" s="1"/>
  <c r="G59" i="14"/>
  <c r="B59" i="14"/>
  <c r="E59" i="14" s="1"/>
  <c r="G60" i="14"/>
  <c r="B60" i="14"/>
  <c r="E60" i="14" s="1"/>
  <c r="G61" i="14"/>
  <c r="B61" i="14"/>
  <c r="E61" i="14" s="1"/>
  <c r="G94" i="14"/>
  <c r="B94" i="14"/>
  <c r="E94" i="14" s="1"/>
  <c r="G69" i="14"/>
  <c r="B69" i="14"/>
  <c r="E69" i="14" s="1"/>
  <c r="G38" i="14"/>
  <c r="B38" i="14"/>
  <c r="E38" i="14" s="1"/>
  <c r="G87" i="14"/>
  <c r="B87" i="14"/>
  <c r="E87" i="14" s="1"/>
  <c r="G50" i="14"/>
  <c r="B50" i="14"/>
  <c r="E50" i="14" s="1"/>
  <c r="B4" i="1"/>
  <c r="E8" i="4"/>
  <c r="B14" i="2"/>
  <c r="B8" i="3"/>
  <c r="B16" i="3"/>
  <c r="B10" i="3"/>
  <c r="B8" i="4"/>
  <c r="B15" i="4"/>
  <c r="B13" i="4"/>
  <c r="B12" i="4"/>
  <c r="B11" i="4"/>
  <c r="B10" i="4"/>
  <c r="B9" i="4"/>
  <c r="B7" i="4"/>
  <c r="B4" i="4"/>
  <c r="C4" i="4" s="1"/>
  <c r="H20" i="4" l="1"/>
  <c r="I20" i="4"/>
  <c r="J20" i="4"/>
  <c r="K20" i="4"/>
  <c r="L20" i="4"/>
  <c r="M20" i="4"/>
  <c r="B5" i="1"/>
  <c r="C5" i="1" s="1"/>
  <c r="B7" i="1"/>
  <c r="C7" i="1" s="1"/>
  <c r="B9" i="1"/>
  <c r="C9" i="1" s="1"/>
  <c r="B15" i="1"/>
  <c r="C15" i="1" s="1"/>
  <c r="M26" i="1"/>
  <c r="L26" i="1"/>
  <c r="K26" i="1"/>
  <c r="J26" i="1"/>
  <c r="I26" i="1"/>
  <c r="H26" i="1"/>
  <c r="E26" i="1"/>
  <c r="H26" i="2"/>
  <c r="I26" i="2"/>
  <c r="J26" i="2"/>
  <c r="L26" i="2"/>
  <c r="M26" i="2"/>
  <c r="K26" i="2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0" i="5"/>
  <c r="C50" i="5" s="1"/>
  <c r="B45" i="5"/>
  <c r="C45" i="5" s="1"/>
  <c r="B46" i="5"/>
  <c r="C46" i="5" s="1"/>
  <c r="B47" i="5"/>
  <c r="C47" i="5" s="1"/>
  <c r="B48" i="5"/>
  <c r="C48" i="5" s="1"/>
  <c r="B49" i="5"/>
  <c r="C49" i="5" s="1"/>
  <c r="B44" i="5"/>
  <c r="C44" i="5" s="1"/>
  <c r="B41" i="5"/>
  <c r="B38" i="5"/>
  <c r="C38" i="5" s="1"/>
  <c r="B37" i="5"/>
  <c r="C37" i="5" s="1"/>
  <c r="B32" i="5"/>
  <c r="B30" i="5"/>
  <c r="C30" i="5" s="1"/>
  <c r="B15" i="5"/>
  <c r="C15" i="5" s="1"/>
  <c r="B12" i="5"/>
  <c r="B9" i="5"/>
  <c r="C9" i="5" s="1"/>
  <c r="B5" i="5"/>
  <c r="C5" i="5" s="1"/>
  <c r="B6" i="5"/>
  <c r="C6" i="5" s="1"/>
  <c r="B7" i="5"/>
  <c r="C7" i="5" s="1"/>
  <c r="B8" i="5"/>
  <c r="C8" i="5" s="1"/>
  <c r="B10" i="5"/>
  <c r="C10" i="5" s="1"/>
  <c r="B11" i="5"/>
  <c r="C11" i="5" s="1"/>
  <c r="B13" i="5"/>
  <c r="B14" i="5"/>
  <c r="C14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1" i="5"/>
  <c r="C31" i="5" s="1"/>
  <c r="B33" i="5"/>
  <c r="C33" i="5" s="1"/>
  <c r="B34" i="5"/>
  <c r="C34" i="5" s="1"/>
  <c r="B35" i="5"/>
  <c r="C35" i="5" s="1"/>
  <c r="B36" i="5"/>
  <c r="C36" i="5" s="1"/>
  <c r="B39" i="5"/>
  <c r="C39" i="5" s="1"/>
  <c r="B40" i="5"/>
  <c r="C40" i="5" s="1"/>
  <c r="B42" i="5"/>
  <c r="C42" i="5" s="1"/>
  <c r="B43" i="5"/>
  <c r="C43" i="5" s="1"/>
  <c r="B51" i="5"/>
  <c r="C51" i="5" s="1"/>
  <c r="B4" i="5"/>
  <c r="C4" i="5" s="1"/>
  <c r="B7" i="6"/>
  <c r="C7" i="6" s="1"/>
  <c r="B14" i="6"/>
  <c r="C14" i="6" s="1"/>
  <c r="B13" i="6"/>
  <c r="C13" i="6" s="1"/>
  <c r="C12" i="6"/>
  <c r="C11" i="6"/>
  <c r="C4" i="6"/>
  <c r="C8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C10" i="6"/>
  <c r="E9" i="6"/>
  <c r="E8" i="6"/>
  <c r="E7" i="6"/>
  <c r="E6" i="6"/>
  <c r="B6" i="6"/>
  <c r="C6" i="6" s="1"/>
  <c r="E5" i="6"/>
  <c r="B5" i="6"/>
  <c r="C5" i="6" s="1"/>
  <c r="E4" i="6"/>
  <c r="E20" i="5"/>
  <c r="E21" i="5"/>
  <c r="E22" i="5"/>
  <c r="E23" i="5"/>
  <c r="E24" i="5"/>
  <c r="E25" i="5"/>
  <c r="E26" i="5"/>
  <c r="E27" i="5"/>
  <c r="E28" i="5"/>
  <c r="E29" i="5"/>
  <c r="E30" i="5"/>
  <c r="E31" i="5"/>
  <c r="C32" i="5"/>
  <c r="E32" i="5"/>
  <c r="E34" i="5"/>
  <c r="E35" i="5"/>
  <c r="E36" i="5"/>
  <c r="E37" i="5"/>
  <c r="E38" i="5"/>
  <c r="E39" i="5"/>
  <c r="E40" i="5"/>
  <c r="C41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19" i="5"/>
  <c r="E18" i="5"/>
  <c r="E17" i="5"/>
  <c r="E16" i="5"/>
  <c r="E15" i="5"/>
  <c r="E14" i="5"/>
  <c r="E13" i="5"/>
  <c r="C13" i="5"/>
  <c r="E12" i="5"/>
  <c r="C12" i="5"/>
  <c r="E11" i="5"/>
  <c r="E10" i="5"/>
  <c r="E9" i="5"/>
  <c r="E8" i="5"/>
  <c r="E7" i="5"/>
  <c r="E6" i="5"/>
  <c r="E5" i="5"/>
  <c r="E4" i="5"/>
  <c r="E25" i="4"/>
  <c r="E24" i="4"/>
  <c r="E23" i="4"/>
  <c r="E22" i="4"/>
  <c r="E21" i="4"/>
  <c r="E20" i="4"/>
  <c r="E19" i="4"/>
  <c r="B19" i="4"/>
  <c r="C19" i="4" s="1"/>
  <c r="E18" i="4"/>
  <c r="B18" i="4"/>
  <c r="C18" i="4" s="1"/>
  <c r="E17" i="4"/>
  <c r="B17" i="4"/>
  <c r="C17" i="4" s="1"/>
  <c r="E16" i="4"/>
  <c r="B16" i="4"/>
  <c r="C16" i="4" s="1"/>
  <c r="E15" i="4"/>
  <c r="C15" i="4"/>
  <c r="E14" i="4"/>
  <c r="B14" i="4"/>
  <c r="C14" i="4" s="1"/>
  <c r="E13" i="4"/>
  <c r="C13" i="4"/>
  <c r="E12" i="4"/>
  <c r="C12" i="4"/>
  <c r="E11" i="4"/>
  <c r="C11" i="4"/>
  <c r="E10" i="4"/>
  <c r="C10" i="4"/>
  <c r="E9" i="4"/>
  <c r="C9" i="4"/>
  <c r="C8" i="4"/>
  <c r="E7" i="4"/>
  <c r="C7" i="4"/>
  <c r="E6" i="4"/>
  <c r="B6" i="4"/>
  <c r="C6" i="4" s="1"/>
  <c r="E5" i="4"/>
  <c r="B5" i="4"/>
  <c r="C5" i="4" s="1"/>
  <c r="E4" i="4"/>
  <c r="B24" i="3"/>
  <c r="C24" i="3" s="1"/>
  <c r="E24" i="3"/>
  <c r="B25" i="3"/>
  <c r="C25" i="3" s="1"/>
  <c r="E25" i="3"/>
  <c r="E23" i="3"/>
  <c r="B23" i="3"/>
  <c r="C23" i="3" s="1"/>
  <c r="E22" i="3"/>
  <c r="B22" i="3"/>
  <c r="C22" i="3" s="1"/>
  <c r="E21" i="3"/>
  <c r="B21" i="3"/>
  <c r="C21" i="3" s="1"/>
  <c r="E20" i="3"/>
  <c r="B20" i="3"/>
  <c r="C20" i="3" s="1"/>
  <c r="E19" i="3"/>
  <c r="B19" i="3"/>
  <c r="C19" i="3" s="1"/>
  <c r="E18" i="3"/>
  <c r="B18" i="3"/>
  <c r="C18" i="3" s="1"/>
  <c r="E17" i="3"/>
  <c r="B17" i="3"/>
  <c r="C17" i="3" s="1"/>
  <c r="E16" i="3"/>
  <c r="C16" i="3"/>
  <c r="E15" i="3"/>
  <c r="B15" i="3"/>
  <c r="C15" i="3" s="1"/>
  <c r="E14" i="3"/>
  <c r="B14" i="3"/>
  <c r="C14" i="3" s="1"/>
  <c r="E13" i="3"/>
  <c r="B13" i="3"/>
  <c r="C13" i="3" s="1"/>
  <c r="E12" i="3"/>
  <c r="B12" i="3"/>
  <c r="C12" i="3" s="1"/>
  <c r="E11" i="3"/>
  <c r="B11" i="3"/>
  <c r="C11" i="3" s="1"/>
  <c r="E10" i="3"/>
  <c r="C10" i="3"/>
  <c r="E9" i="3"/>
  <c r="B9" i="3"/>
  <c r="C9" i="3" s="1"/>
  <c r="E8" i="3"/>
  <c r="C8" i="3"/>
  <c r="E7" i="3"/>
  <c r="B7" i="3"/>
  <c r="C7" i="3" s="1"/>
  <c r="E6" i="3"/>
  <c r="B6" i="3"/>
  <c r="C6" i="3" s="1"/>
  <c r="E5" i="3"/>
  <c r="B5" i="3"/>
  <c r="C5" i="3" s="1"/>
  <c r="E4" i="3"/>
  <c r="B4" i="3"/>
  <c r="C4" i="3" s="1"/>
  <c r="E27" i="2"/>
  <c r="B25" i="2"/>
  <c r="C25" i="2" s="1"/>
  <c r="E24" i="2"/>
  <c r="B24" i="2"/>
  <c r="C24" i="2" s="1"/>
  <c r="E23" i="2"/>
  <c r="B23" i="2"/>
  <c r="C23" i="2" s="1"/>
  <c r="E22" i="2"/>
  <c r="B22" i="2"/>
  <c r="C22" i="2" s="1"/>
  <c r="E21" i="2"/>
  <c r="B21" i="2"/>
  <c r="C21" i="2" s="1"/>
  <c r="E20" i="2"/>
  <c r="B20" i="2"/>
  <c r="C20" i="2" s="1"/>
  <c r="E18" i="2"/>
  <c r="C18" i="2"/>
  <c r="E17" i="2"/>
  <c r="C17" i="2"/>
  <c r="E16" i="2"/>
  <c r="B16" i="2"/>
  <c r="C16" i="2" s="1"/>
  <c r="E15" i="2"/>
  <c r="B15" i="2"/>
  <c r="C15" i="2" s="1"/>
  <c r="E14" i="2"/>
  <c r="C14" i="2"/>
  <c r="E13" i="2"/>
  <c r="B13" i="2"/>
  <c r="C13" i="2" s="1"/>
  <c r="E12" i="2"/>
  <c r="B12" i="2"/>
  <c r="C12" i="2" s="1"/>
  <c r="E10" i="2"/>
  <c r="B10" i="2"/>
  <c r="C10" i="2" s="1"/>
  <c r="E9" i="2"/>
  <c r="B9" i="2"/>
  <c r="C9" i="2" s="1"/>
  <c r="E8" i="2"/>
  <c r="B8" i="2"/>
  <c r="C8" i="2" s="1"/>
  <c r="E7" i="2"/>
  <c r="B7" i="2"/>
  <c r="C7" i="2" s="1"/>
  <c r="E6" i="2"/>
  <c r="B6" i="2"/>
  <c r="C6" i="2" s="1"/>
  <c r="E5" i="2"/>
  <c r="B5" i="2"/>
  <c r="C5" i="2" s="1"/>
  <c r="E4" i="2"/>
  <c r="B4" i="2"/>
  <c r="C4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B6" i="1"/>
  <c r="C6" i="1" s="1"/>
  <c r="B8" i="1"/>
  <c r="C8" i="1" s="1"/>
  <c r="B10" i="1"/>
  <c r="C10" i="1" s="1"/>
  <c r="B11" i="1"/>
  <c r="C11" i="1" s="1"/>
  <c r="B12" i="1"/>
  <c r="C12" i="1" s="1"/>
  <c r="B13" i="1"/>
  <c r="C13" i="1" s="1"/>
  <c r="B14" i="1"/>
  <c r="C14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C4" i="1"/>
  <c r="E4" i="1"/>
</calcChain>
</file>

<file path=xl/sharedStrings.xml><?xml version="1.0" encoding="utf-8"?>
<sst xmlns="http://schemas.openxmlformats.org/spreadsheetml/2006/main" count="865" uniqueCount="633">
  <si>
    <t>tr|Q7U3J2|Q7U3J2_SYNPX Putative membrane protein of ABC transport system OS=Synechococcus sp. (strain WH8102) OX=84588 GN=urtC PE=4 SV=1</t>
  </si>
  <si>
    <t>sp|Q7U3E2|CYNS_SYNPX Cyanate hydratase OS=Synechococcus sp. (strain WH8102) OX=84588 GN=cynS PE=3 SV=1</t>
  </si>
  <si>
    <t>tr|Q7U7Y5|Q7U7Y5_SYNPX ABC transporter for amino acids, ATP binding component OS=Synechococcus sp. (strain WH8102) OX=84588 GN=SYNW0843 PE=4 SV=1</t>
  </si>
  <si>
    <t>sp|Q7U3I9|UREG_SYNPX Urease accessory protein UreG OS=Synechococcus sp. (strain WH8102) OX=84588 GN=ureG PE=3 SV=1</t>
  </si>
  <si>
    <t>tr|Q7U3H0|Q7U3H0_SYNPX Nitrate transporter, MFS family OS=Synechococcus sp. (strain WH8102) OX=84588 GN=SYNW2462 PE=4 SV=1</t>
  </si>
  <si>
    <t>sp|Q7U3I7|UREE_SYNPX Urease accessory protein UreE OS=Synechococcus sp. (strain WH8102) OX=84588 GN=ureE PE=3 SV=1</t>
  </si>
  <si>
    <t>tr|Q7U8Z7|Q7U8Z7_SYNPX Nitrogen regulatory protein P-II OS=Synechococcus sp. (strain WH8102) OX=84588 GN=glnB PE=3 SV=1</t>
  </si>
  <si>
    <t>tr|Q7U3J3|Q7U3J3_SYNPX Putative ATP-binding subunit of urea ABC transport system OS=Synechococcus sp. (strain WH8102) OX=84588 GN=urtD PE=4 SV=1</t>
  </si>
  <si>
    <t>tr|Q7U6C3|Q7U6C3_SYNPX ABC transporter, nitrate-like substrate binding protein OS=Synechococcus sp. (strain WH8102) OX=84588 GN=SYNW1415 PE=4 SV=1</t>
  </si>
  <si>
    <t>tr|Q7U3J4|Q7U3J4_SYNPX Putative ATP-binding subunit of urea ABC transport system OS=Synechococcus sp. (strain WH8102) OX=84588 GN=urtE PE=4 SV=1</t>
  </si>
  <si>
    <t>tr|Q7U608|Q7U608_SYNPX Probable glutathione reductase (NADPH) OS=Synechococcus sp. (strain WH8102) OX=84588 GN=gshR PE=3 SV=1</t>
  </si>
  <si>
    <t>sp|Q7U3I3|URE1_SYNPX Urease subunit alpha OS=Synechococcus sp. (strain WH8102) OX=84588 GN=ureC PE=3 SV=1</t>
  </si>
  <si>
    <t>tr|Q7U3E7|Q7U3E7_SYNPX Putative cyanate ABC transporter OS=Synechococcus sp. (strain WH8102) OX=84588 GN=SYNW2485 PE=4 SV=1</t>
  </si>
  <si>
    <t>tr|Q7U3G8|Q7U3G8_SYNPX Nitrate reductase OS=Synechococcus sp. (strain WH8102) OX=84588 GN=narB PE=3 SV=1</t>
  </si>
  <si>
    <t>tr|Q7TTX5|Q7TTX5_SYNPX Global nitrogen regulatory protein, CRP family of transcriptional regulators OS=Synechococcus sp. (strain WH8102) OX=84588 GN=ntcA PE=4 SV=1</t>
  </si>
  <si>
    <t>tr|Q7U3E5|Q7U3E5_SYNPX Putative cyanate ABC transporter OS=Synechococcus sp. (strain WH8102) OX=84588 GN=SYNW2487 PE=4 SV=1</t>
  </si>
  <si>
    <t>tr|Q7U447|Q7U447_SYNPX Possible porin OS=Synechococcus sp. (strain WH8102) OX=84588 GN=som PE=3 SV=1</t>
  </si>
  <si>
    <t>tr|Q7U7Y8|Q7U7Y8_SYNPX ABC transporter, substrate binding protein for amino acids OS=Synechococcus sp. (strain WH8102) OX=84588 GN=SYNW0840 PE=4 SV=1</t>
  </si>
  <si>
    <t>tr|Q7U3F5|Q7U3F5_SYNPX Ferredoxin--nitrite reductase OS=Synechococcus sp. (strain WH8102) OX=84588 GN=nirA PE=4 SV=1</t>
  </si>
  <si>
    <t>tr|Q7U3J0|Q7U3J0_SYNPX Putative urea ABC transporter, urea binding protein OS=Synechococcus sp. (strain WH8102) OX=84588 GN=urtA1 PE=4 SV=1</t>
  </si>
  <si>
    <t>tr|Q7U984|Q7U984_SYNPX Putative urea binding protein OS=Synechococcus sp. (strain WH8102) OX=84588 GN=urtA2 PE=4 SV=1</t>
  </si>
  <si>
    <t>tr|Q7U7B2|Q7U7B2_SYNPX Glutamine synthetase OS=Synechococcus sp. (strain WH8102) OX=84588 GN=glnA PE=3 SV=1</t>
  </si>
  <si>
    <t>tr|Q7U6R5|Q7U6R5_SYNPX Phosphate transport system permease protein PstA OS=Synechococcus sp. (strain WH8102) OX=84588 GN=pstA,phoT PE=3 SV=1</t>
  </si>
  <si>
    <t>tr|Q7U7N3|Q7U7N3_SYNPX Two-component sensor histidine kinase, phosphate sensing OS=Synechococcus sp. (strain WH8102) OX=84588 GN=phoR PE=4 SV=1</t>
  </si>
  <si>
    <t>tr|Q7U9U3|Q7U9U3_SYNPX Uncharacterized protein OS=Synechococcus sp. (strain WH8102) OX=84588 GN=SYNW0160 PE=4 SV=1</t>
  </si>
  <si>
    <t>tr|Q7U6K5|Q7U6K5_SYNPX Conserved hypothetical OS=Synechococcus sp. (strain WH8102) OX=84588 GN=SYNW1333 PE=4 SV=1</t>
  </si>
  <si>
    <t>tr|Q7U7G5|Q7U7G5_SYNPX Possible transcriptional regulator OS=Synechococcus sp. (strain WH8102) OX=84588 GN=SYNW1019 PE=4 SV=1</t>
  </si>
  <si>
    <t>tr|Q7U6R6|Q7U6R6_SYNPX Phosphate transport system permease protein OS=Synechococcus sp. (strain WH8102) OX=84588 GN=pstC,phoW PE=3 SV=1</t>
  </si>
  <si>
    <t>tr|Q7U716|Q7U716_SYNPX Putative phosphonate binding protein for ABC transporter OS=Synechococcus sp. (strain WH8102) OX=84588 GN=SYNW1170 PE=3 SV=1</t>
  </si>
  <si>
    <t>tr|Q7U592|Q7U592_SYNPX Phosphate-binding protein OS=Synechococcus sp. (strain WH8102) OX=84588 GN=SYNW1815 PE=3 SV=1</t>
  </si>
  <si>
    <t>tr|Q7U7N4|Q7U7N4_SYNPX Two-component response regulator, phosphate OS=Synechococcus sp. (strain WH8102) OX=84588 GN=phoB PE=4 SV=1</t>
  </si>
  <si>
    <t>sp|Q7U6R4|PSTB_SYNPX Phosphate import ATP-binding protein PstB OS=Synechococcus sp. (strain WH8102) OX=84588 GN=pstB PE=3 SV=1</t>
  </si>
  <si>
    <t>tr|Q7U6Q2|Q7U6Q2_SYNPX Phosphate-binding protein OS=Synechococcus sp. (strain WH8102) OX=84588 GN=SYNW1286 PE=3 SV=1</t>
  </si>
  <si>
    <t>tr|Q7U3C5|Q7U3C5_SYNPX Phosphate-binding protein OS=Synechococcus sp. (strain WH8102) OX=84588 GN=SYNW2507 PE=3 SV=1</t>
  </si>
  <si>
    <t>sp|Q7U3D7|PPK1_SYNPX Polyphosphate kinase OS=Synechococcus sp. (strain WH8102) OX=84588 GN=ppk PE=3 SV=1</t>
  </si>
  <si>
    <t>tr|Q7U9Q7|Q7U9Q7_SYNPX Putative alkaline phosphatase OS=Synechococcus sp. (strain WH8102) OX=84588 GN=SYNW0196 PE=4 SV=1</t>
  </si>
  <si>
    <t>tr|Q7U9T8|Q7U9T8_SYNPX Conserved hypothetical OS=Synechococcus sp. (strain WH8102) OX=84588 GN=SYNW0165 PE=4 SV=1</t>
  </si>
  <si>
    <t>tr|Q7U862|Q7U862_SYNPX Conserved hypothetical OS=Synechococcus sp. (strain WH8102) OX=84588 GN=SYNW0762 PE=4 SV=1</t>
  </si>
  <si>
    <t>tr|Q7U7G6|Q7U7G6_SYNPX Phosphate-binding protein OS=Synechococcus sp. (strain WH8102) OX=84588 GN=SYNW1018 PE=3 SV=1</t>
  </si>
  <si>
    <t>tr|Q7U448|Q7U448_SYNPX Possible porin OS=Synechococcus sp. (strain WH8102) OX=84588 GN=som PE=3 SV=1</t>
  </si>
  <si>
    <t>tr|Q7U3N9|Q7U3N9_SYNPX Putative alkaline phosphatase OS=Synechococcus sp. (strain WH8102) OX=84588 GN=SYNW2391 PE=4 SV=1</t>
  </si>
  <si>
    <t>tr|Q7U9U7|Q7U9U7_SYNPX Alpha-1,4 glucan phosphorylase OS=Synechococcus sp. (strain WH8102) OX=84588 GN=SYNW0156 PE=3 SV=1</t>
  </si>
  <si>
    <t>tr|Q7U4R3|Q7U4R3_SYNPX Possible phycobilisome linker polypeptide OS=Synechococcus sp. (strain WH8102) OX=84588 GN=cpeE PE=3 SV=1</t>
  </si>
  <si>
    <t>tr|Q7U6V7|Q7U6V7_SYNPX Allophycocyanin alpha-B chain OS=Synechococcus sp. (strain WH8102) OX=84588 GN=apcD PE=3 SV=1</t>
  </si>
  <si>
    <t>sp|Q7U4P6|PEBB_SYNPX Phycoerythrobilin:ferredoxin oxidoreductase OS=Synechococcus sp. (strain WH8102) OX=84588 GN=pebB PE=3 SV=1</t>
  </si>
  <si>
    <t>tr|Q7TTT2|Q7TTT2_SYNPX Bilin biosynthesis protein MpeU (PBS lyase HEAT-like repeat) OS=Synechococcus sp. (strain WH8102) OX=84588 GN=mpeU PE=3 SV=1</t>
  </si>
  <si>
    <t>sp|P0A316|PHEA2_SYNPX C-phycoerythrin class 2 subunit alpha OS=Synechococcus sp. (strain WH8102) OX=84588 GN=mpeA PE=3 SV=1</t>
  </si>
  <si>
    <t>tr|Q7U8X4|Q7U8X4_SYNPX Allophycocyanin alpha chain OS=Synechococcus sp. (strain WH8102) OX=84588 GN=apcA PE=3 SV=1</t>
  </si>
  <si>
    <t>tr|Q7U4Q6|Q7U4Q6_SYNPX C-phycoerythrin class II gamma chain, linker polypeptide OS=Synechococcus sp. (strain WH8102) OX=84588 GN=mpeC PE=3 SV=1</t>
  </si>
  <si>
    <t>tr|Q7U8X5|Q7U8X5_SYNPX Allophycocyanin beta chain OS=Synechococcus sp. (strain WH8102) OX=84588 GN=apcB PE=3 SV=1</t>
  </si>
  <si>
    <t>tr|Q7U4P4|Q7U4P4_SYNPX R-phycocyanin II alpha chain OS=Synechococcus sp. (strain WH8102) OX=84588 GN=rpcA PE=3 SV=1</t>
  </si>
  <si>
    <t>tr|Q7U4P5|Q7U4P5_SYNPX R-phycocyanin II beta chain OS=Synechococcus sp. (strain WH8102) OX=84588 GN=rpcB PE=3 SV=1</t>
  </si>
  <si>
    <t>sp|P0A318|PHEB2_SYNPX C-phycoerythrin class 2 subunit beta OS=Synechococcus sp. (strain WH8102) OX=84588 GN=mpeB PE=3 SV=1</t>
  </si>
  <si>
    <t>tr|Q7U4Q1|Q7U4Q1_SYNPX C-phycoerythrin class I alpha chain OS=Synechococcus sp. (strain WH8102) OX=84588 GN=cpeA PE=3 SV=1</t>
  </si>
  <si>
    <t>tr|Q7U4R5|Q7U4R5_SYNPX Phycobilisome linker polypeptide OS=Synechococcus sp. (strain WH8102) OX=84588 GN=cpeC PE=3 SV=1</t>
  </si>
  <si>
    <t>tr|Q7U4Q0|Q7U4Q0_SYNPX C-phycoerythrin class I beta chain OS=Synechococcus sp. (strain WH8102) OX=84588 GN=cpeB PE=3 SV=1</t>
  </si>
  <si>
    <t>tr|Q7U7B1|Q7U7B1_SYNPX Phycobilisome core component-allophycocyanin beta-18 subunit OS=Synechococcus sp. (strain WH8102) OX=84588 GN=apcF PE=3 SV=1</t>
  </si>
  <si>
    <t>tr|Q7U6H1|Q7U6H1_SYNPX Carotenoid binding protein OS=Synechococcus sp. (strain WH8102) OX=84588 GN=SYNW1367 PE=3 SV=1</t>
  </si>
  <si>
    <t>tr|Q7U9E4|Q7U9E4_SYNPX Phycobilisome rod-core linker polypeptide cpcG (L-RC 28.5) OS=Synechococcus sp. (strain WH8102) OX=84588 GN=cpcG1 PE=3 SV=1</t>
  </si>
  <si>
    <t>tr|Q7U4S4|Q7U4S4_SYNPX Possible phycobilisome linker polypeptide OS=Synechococcus sp. (strain WH8102) OX=84588 GN=SYNW1989 PE=3 SV=1</t>
  </si>
  <si>
    <t>tr|Q7U4R4|Q7U4R4_SYNPX Phycobilisome linker polypeptide OS=Synechococcus sp. (strain WH8102) OX=84588 GN=SYNW2000 PE=3 SV=1</t>
  </si>
  <si>
    <t>tr|Q7U8X3|Q7U8X3_SYNPX Phycobiliprotein ApcE OS=Synechococcus sp. (strain WH8102) OX=84588 GN=apcE PE=3 SV=1</t>
  </si>
  <si>
    <t>tr|Q7U8X6|Q7U8X6_SYNPX Phycobilisome 7.8 kDa linker polypeptide, allophycocyanin-associated, core OS=Synechococcus sp. (strain WH8102) OX=84588 GN=apcC PE=3 SV=1</t>
  </si>
  <si>
    <t>tr|Q7U4Q5|Q7U4Q5_SYNPX Putative bilin biosynthesis protein cpeZ OS=Synechococcus sp. (strain WH8102) OX=84588 GN=cpeZ PE=4 SV=1</t>
  </si>
  <si>
    <t>sp|P0A418|PSAC_SYNPX Photosystem I iron-sulfur center OS=Synechococcus sp. (strain WH8102) OX=84588 GN=psaC PE=3 SV=2</t>
  </si>
  <si>
    <t>tr|Q7U7Q4|Q7U7Q4_SYNPX Putative photosystem II oxygen-evolving complex 23K protein PsbP OS=Synechococcus sp. (strain WH8102) OX=84588 GN=psbP PE=4 SV=1</t>
  </si>
  <si>
    <t>tr|Q7U5D5|Q7U5D5_SYNPX Photosystem II lipoprotein Psb27 OS=Synechococcus sp. (strain WH8102) OX=84588 GN=psb27 PE=3 SV=1</t>
  </si>
  <si>
    <t>sp|Q7U669|PSBA2_SYNPX Photosystem II protein D1 2 OS=Synechococcus sp. (strain WH8102) OX=84588 GN=psbA2 PE=3 SV=1</t>
  </si>
  <si>
    <t>Group of sp|Q7TTJ7|PSBA1_SYNPX Photosystem II protein D1 1 OS=Synechococcus sp. (strain WH8102) OX=84588 GN=psbA1 PE=3 SV=1</t>
  </si>
  <si>
    <t>sp|Q7U7C0|PSB28_SYNPX Photosystem II reaction center Psb28 protein OS=Synechococcus sp. (strain WH8102) OX=84588 GN=psb28 PE=3 SV=1</t>
  </si>
  <si>
    <t>sp|Q7U4E5|PSAB_SYNPX Photosystem I P700 chlorophyll a apoprotein A2 OS=Synechococcus sp. (strain WH8102) OX=84588 GN=psaB PE=3 SV=1</t>
  </si>
  <si>
    <t>sp|Q7U4E4|PSAA_SYNPX Photosystem I P700 chlorophyll a apoprotein A1 OS=Synechococcus sp. (strain WH8102) OX=84588 GN=psaA PE=3 SV=1</t>
  </si>
  <si>
    <t>sp|Q7TTI2|PSBD_SYNPX Photosystem II D2 protein OS=Synechococcus sp. (strain WH8102) OX=84588 GN=psbD1 PE=3 SV=1</t>
  </si>
  <si>
    <t>sp|Q7U435|YCF3_SYNPX Photosystem I assembly protein Ycf3 OS=Synechococcus sp. (strain WH8102) OX=84588 GN=ycf3 PE=3 SV=1</t>
  </si>
  <si>
    <t>tr|Q7U4M3|Q7U4M3_SYNPX Photosystem I 16 kDa polypeptide OS=Synechococcus sp. (strain WH8102) OX=84588 GN=psaD PE=3 SV=1</t>
  </si>
  <si>
    <t>sp|Q7U480|PSBU_SYNPX Photosystem II 12 kDa extrinsic protein OS=Synechococcus sp. (strain WH8102) OX=84588 GN=psbU PE=3 SV=1</t>
  </si>
  <si>
    <t>tr|Q7U8D8|Q7U8D8_SYNPX Putative chaperon-like protein for quinone binding in photosystem II OS=Synechococcus sp. (strain WH8102) OX=84588 GN=ycf39 PE=4 SV=1</t>
  </si>
  <si>
    <t>tr|Q7U8E4|Q7U8E4_SYNPX Photosystem II CP43 reaction center protein OS=Synechococcus sp. (strain WH8102) OX=84588 GN=psbC PE=3 SV=1</t>
  </si>
  <si>
    <t>tr|Q7U9F5|Q7U9F5_SYNPX Photosystem II manganese-stabilizing polypeptide OS=Synechococcus sp. (strain WH8102) OX=84588 GN=psbO PE=3 SV=1</t>
  </si>
  <si>
    <t>tr|Q7U4T1|Q7U4T1_SYNPX Photosystem II CP47 reaction center protein OS=Synechococcus sp. (strain WH8102) OX=84588 GN=psbB PE=3 SV=1</t>
  </si>
  <si>
    <t>sp|Q7U4J2|RL29_SYNPX 50S ribosomal protein L29 OS=Synechococcus sp. (strain WH8102) OX=84588 GN=rpmC PE=3 SV=1</t>
  </si>
  <si>
    <t>sp|Q7U8K6|RS20_SYNPX 30S ribosomal protein S20 OS=Synechococcus sp. (strain WH8102) OX=84588 GN=rpsT PE=3 SV=1</t>
  </si>
  <si>
    <t>sp|Q7U7F1|RS15_SYNPX 30S ribosomal protein S15 OS=Synechococcus sp. (strain WH8102) OX=84588 GN=rpsO PE=3 SV=1</t>
  </si>
  <si>
    <t>sp|Q7U6X6|RL32_SYNPX 50S ribosomal protein L32 OS=Synechococcus sp. (strain WH8102) OX=84588 GN=rpmF PE=3 SV=1</t>
  </si>
  <si>
    <t>sp|Q7U9V4|RIMM_SYNPX Ribosome maturation factor RimM OS=Synechococcus sp. (strain WH8102) OX=84588 GN=rimM PE=3 SV=1</t>
  </si>
  <si>
    <t>tr|Q7U730|Q7U730_SYNPX Ribosomal RNA small subunit methyltransferase E OS=Synechococcus sp. (strain WH8102) OX=84588 GN=SYNW1156 PE=3 SV=1</t>
  </si>
  <si>
    <t>sp|Q7U8L5|RIMP_SYNPX Ribosome maturation factor RimP OS=Synechococcus sp. (strain WH8102) OX=84588 GN=rimP PE=3 SV=2</t>
  </si>
  <si>
    <t>sp|Q7U697|RS21_SYNPX 30S ribosomal protein S21 OS=Synechococcus sp. (strain WH8102) OX=84588 GN=rpsU PE=3 SV=1</t>
  </si>
  <si>
    <t>tr|Q7U8F3|Q7U8F3_SYNPX Ribosome hibernation promoting factor OS=Synechococcus sp. (strain WH8102) OX=84588 GN=lrtA PE=3 SV=1</t>
  </si>
  <si>
    <t>sp|Q7U8J1|RSMG_SYNPX Ribosomal RNA small subunit methyltransferase G OS=Synechococcus sp. (strain WH8102) OX=84588 GN=rsmG PE=3 SV=1</t>
  </si>
  <si>
    <t>sp|Q7U8R7|RL27_SYNPX 50S ribosomal protein L27 OS=Synechococcus sp. (strain WH8102) OX=84588 GN=rpmA PE=3 SV=1</t>
  </si>
  <si>
    <t>sp|Q7U4I7|RS8_SYNPX 30S ribosomal protein S8 OS=Synechococcus sp. (strain WH8102) OX=84588 GN=rpsH PE=3 SV=1</t>
  </si>
  <si>
    <t>sp|Q7UA43|RL20_SYNPX 50S ribosomal protein L20 OS=Synechococcus sp. (strain WH8102) OX=84588 GN=rplT PE=3 SV=1</t>
  </si>
  <si>
    <t>sp|Q7U6W1|RS18_SYNPX 30S ribosomal protein S18 OS=Synechococcus sp. (strain WH8102) OX=84588 GN=rpsR PE=3 SV=1</t>
  </si>
  <si>
    <t>sp|Q7U4J8|RL23_SYNPX 50S ribosomal protein L23 OS=Synechococcus sp. (strain WH8102) OX=84588 GN=rplW PE=3 SV=1</t>
  </si>
  <si>
    <t>sp|Q7U8R6|RL21_SYNPX 50S ribosomal protein L21 OS=Synechococcus sp. (strain WH8102) OX=84588 GN=rplU PE=3 SV=1</t>
  </si>
  <si>
    <t>sp|Q7U4H6|RL17_SYNPX 50S ribosomal protein L17 OS=Synechococcus sp. (strain WH8102) OX=84588 GN=rplQ PE=3 SV=1</t>
  </si>
  <si>
    <t>sp|Q7U4I5|RL18_SYNPX 50S ribosomal protein L18 OS=Synechococcus sp. (strain WH8102) OX=84588 GN=rplR PE=3 SV=1</t>
  </si>
  <si>
    <t>sp|Q7U4J6|RS19_SYNPX 30S ribosomal protein S19 OS=Synechococcus sp. (strain WH8102) OX=84588 GN=rpsS PE=3 SV=1</t>
  </si>
  <si>
    <t>sp|Q7U6Q8|RL28_SYNPX 50S ribosomal protein L28 OS=Synechococcus sp. (strain WH8102) OX=84588 GN=rpmB PE=3 SV=1</t>
  </si>
  <si>
    <t>sp|Q7U4J3|RL16_SYNPX 50S ribosomal protein L16 OS=Synechococcus sp. (strain WH8102) OX=84588 GN=rplP PE=3 SV=1</t>
  </si>
  <si>
    <t>sp|Q7U4H8|RS11_SYNPX 30S ribosomal protein S11 OS=Synechococcus sp. (strain WH8102) OX=84588 GN=rpsK PE=3 SV=1</t>
  </si>
  <si>
    <t>sp|Q7TTU5|RS16_SYNPX 30S ribosomal protein S16 OS=Synechococcus sp. (strain WH8102) OX=84588 GN=rpsP PE=3 SV=1</t>
  </si>
  <si>
    <t>sp|Q7U3T6|RL11_SYNPX 50S ribosomal protein L11 OS=Synechococcus sp. (strain WH8102) OX=84588 GN=rplK PE=3 SV=1</t>
  </si>
  <si>
    <t>sp|Q7U7D3|RSMA_SYNPX Ribosomal RNA small subunit methyltransferase A OS=Synechococcus sp. (strain WH8102) OX=84588 GN=rsmA PE=3 SV=1</t>
  </si>
  <si>
    <t>sp|Q7U4J1|RS17_SYNPX 30S ribosomal protein S17 OS=Synechococcus sp. (strain WH8102) OX=84588 GN=rpsQ PE=3 SV=1</t>
  </si>
  <si>
    <t>sp|Q7U3C1|RS6_SYNPX 30S ribosomal protein S6 OS=Synechococcus sp. (strain WH8102) OX=84588 GN=rpsF PE=3 SV=1</t>
  </si>
  <si>
    <t>sp|Q7U4D0|RS10_SYNPX 30S ribosomal protein S10 OS=Synechococcus sp. (strain WH8102) OX=84588 GN=rpsJ PE=3 SV=1</t>
  </si>
  <si>
    <t>tr|Q7U8U9|Q7U8U9_SYNPX Probable 30S ribosomal protein PSRP-3 OS=Synechococcus sp. (strain WH8102) OX=84588 GN=SYNW0510 PE=3 SV=1</t>
  </si>
  <si>
    <t>sp|Q7TTX0|PRMA_SYNPX Ribosomal protein L11 methyltransferase OS=Synechococcus sp. (strain WH8102) OX=84588 GN=prmA PE=3 SV=1</t>
  </si>
  <si>
    <t>sp|Q7TTS8|RBFA_SYNPX Ribosome-binding factor A OS=Synechococcus sp. (strain WH8102) OX=84588 GN=rbfA PE=3 SV=1</t>
  </si>
  <si>
    <t>sp|Q7U4I9|RL24_SYNPX 50S ribosomal protein L24 OS=Synechococcus sp. (strain WH8102) OX=84588 GN=rplX PE=3 SV=1</t>
  </si>
  <si>
    <t>sp|Q7U4J0|RL14_SYNPX 50S ribosomal protein L14 OS=Synechococcus sp. (strain WH8102) OX=84588 GN=rplN PE=3 SV=1</t>
  </si>
  <si>
    <t>sp|Q7U4K0|RL3_SYNPX 50S ribosomal protein L3 OS=Synechococcus sp. (strain WH8102) OX=84588 GN=rplC PE=3 SV=1</t>
  </si>
  <si>
    <t>sp|Q7U5K9|RS4_SYNPX 30S ribosomal protein S4 OS=Synechococcus sp. (strain WH8102) OX=84588 GN=rpsD PE=3 SV=1</t>
  </si>
  <si>
    <t>sp|Q7U4I3|RL15_SYNPX 50S ribosomal protein L15 OS=Synechococcus sp. (strain WH8102) OX=84588 GN=rplO PE=3 SV=1</t>
  </si>
  <si>
    <t>sp|Q7U3T8|RL10_SYNPX 50S ribosomal protein L10 OS=Synechococcus sp. (strain WH8102) OX=84588 GN=rplJ PE=3 SV=1</t>
  </si>
  <si>
    <t>sp|Q7U4I4|RS5_SYNPX 30S ribosomal protein S5 OS=Synechococcus sp. (strain WH8102) OX=84588 GN=rpsE PE=3 SV=1</t>
  </si>
  <si>
    <t>sp|Q7U4H9|RS13_SYNPX 30S ribosomal protein S13 OS=Synechococcus sp. (strain WH8102) OX=84588 GN=rpsM PE=3 SV=1</t>
  </si>
  <si>
    <t>sp|Q7U4H5|RL13_SYNPX 50S ribosomal protein L13 OS=Synechococcus sp. (strain WH8102) OX=84588 GN=rplM PE=3 SV=1</t>
  </si>
  <si>
    <t>sp|Q7U4I8|RL5_SYNPX 50S ribosomal protein L5 OS=Synechococcus sp. (strain WH8102) OX=84588 GN=rplE PE=3 SV=1</t>
  </si>
  <si>
    <t>sp|Q7U3T9|RL7_SYNPX 50S ribosomal protein L7/L12 OS=Synechococcus sp. (strain WH8102) OX=84588 GN=rplL PE=3 SV=1</t>
  </si>
  <si>
    <t>sp|Q7U4I6|RL6_SYNPX 50S ribosomal protein L6 OS=Synechococcus sp. (strain WH8102) OX=84588 GN=rplF PE=3 SV=1</t>
  </si>
  <si>
    <t>sp|Q7U3T7|RL1_SYNPX 50S ribosomal protein L1 OS=Synechococcus sp. (strain WH8102) OX=84588 GN=rplA PE=3 SV=1</t>
  </si>
  <si>
    <t>sp|Q7U4J9|RL4_SYNPX 50S ribosomal protein L4 OS=Synechococcus sp. (strain WH8102) OX=84588 GN=rplD PE=3 SV=1</t>
  </si>
  <si>
    <t>sp|Q7U795|RS2_SYNPX 30S ribosomal protein S2 OS=Synechococcus sp. (strain WH8102) OX=84588 GN=rpsB PE=3 SV=1</t>
  </si>
  <si>
    <t>sp|Q7U5F4|RRF_SYNPX Ribosome-recycling factor OS=Synechococcus sp. (strain WH8102) OX=84588 GN=frr PE=3 SV=1</t>
  </si>
  <si>
    <t>sp|Q7U583|RL19_SYNPX 50S ribosomal protein L19 OS=Synechococcus sp. (strain WH8102) OX=84588 GN=rplS PE=3 SV=1</t>
  </si>
  <si>
    <t>sp|Q7U4D3|RS7_SYNPX 30S ribosomal protein S7 OS=Synechococcus sp. (strain WH8102) OX=84588 GN=rpsG PE=3 SV=1</t>
  </si>
  <si>
    <t>tr|Q7U5G7|Q7U5G7_SYNPX 30S ribosomal protein S1 homolog B, putative Nbp1 OS=Synechococcus sp. (strain WH8102) OX=84588 GN=nbp1 PE=4 SV=1</t>
  </si>
  <si>
    <t>sp|Q7U4J7|RL2_SYNPX 50S ribosomal protein L2 OS=Synechococcus sp. (strain WH8102) OX=84588 GN=rplB PE=3 SV=1</t>
  </si>
  <si>
    <t>tr|Q7U8B7|Q7U8B7_SYNPX Ribosome-binding ATPase YchF OS=Synechococcus sp. (strain WH8102) OX=84588 GN=ychF PE=3 SV=1</t>
  </si>
  <si>
    <t>sp|Q7U3Q2|RL9_SYNPX 50S ribosomal protein L9 OS=Synechococcus sp. (strain WH8102) OX=84588 GN=rplI PE=3 SV=1</t>
  </si>
  <si>
    <t>sp|Q7U4J4|RS3_SYNPX 30S ribosomal protein S3 OS=Synechococcus sp. (strain WH8102) OX=84588 GN=rpsC PE=3 SV=1</t>
  </si>
  <si>
    <t>tr|Q7U4S8|Q7U4S8_SYNPX 30S ribosomal protein S1, homolog A OS=Synechococcus sp. (strain WH8102) OX=84588 GN=rps1a PE=4 SV=1</t>
  </si>
  <si>
    <t>sp|Q7UA76|DNAJ_SYNPX Chaperone protein DnaJ OS=Synechococcus sp. (strain WH8102) OX=84588 GN=dnaJ PE=3 SV=1</t>
  </si>
  <si>
    <t>tr|Q7U3R4|Q7U3R4_SYNPX Putative small heat shock protein OS=Synechococcus sp. (strain WH8102) OX=84588 GN=SYNW2365 PE=3 SV=1</t>
  </si>
  <si>
    <t>sp|Q7TTX2|CH10_SYNPX 10 kDa chaperonin OS=Synechococcus sp. (strain WH8102) OX=84588 GN=groS PE=3 SV=1</t>
  </si>
  <si>
    <t>sp|Q7U6R7|DNAK1_SYNPX Chaperone protein dnaK1 OS=Synechococcus sp. (strain WH8102) OX=84588 GN=dnaK1 PE=3 SV=1</t>
  </si>
  <si>
    <t>sp|Q7U3T3|CLPB2_SYNPX Chaperone protein ClpB 2 OS=Synechococcus sp. (strain WH8102) OX=84588 GN=clpB2 PE=3 SV=1</t>
  </si>
  <si>
    <t>tr|Q7U6Q9|Q7U6Q9_SYNPX Heat shock protein HtpG OS=Synechococcus sp. (strain WH8102) OX=84588 GN=htpG PE=3 SV=1</t>
  </si>
  <si>
    <t>sp|Q7U637|CLPB1_SYNPX Chaperone protein ClpB 1 OS=Synechococcus sp. (strain WH8102) OX=84588 GN=clpB1 PE=3 SV=2</t>
  </si>
  <si>
    <t>sp|Q7U3C4|DNAK2_SYNPX Chaperone protein dnaK2 OS=Synechococcus sp. (strain WH8102) OX=84588 GN=dnaK2 PE=3 SV=1</t>
  </si>
  <si>
    <t>sp|Q7TTT6|CH602_SYNPX 60 kDa chaperonin 2 OS=Synechococcus sp. (strain WH8102) OX=84588 GN=groL2 PE=3 SV=1</t>
  </si>
  <si>
    <t>sp|Q7TTX1|CH601_SYNPX 60 kDa chaperonin 1 OS=Synechococcus sp. (strain WH8102) OX=84588 GN=groL1 PE=3 SV=1</t>
  </si>
  <si>
    <t>mass (Kd)</t>
  </si>
  <si>
    <t>Total</t>
  </si>
  <si>
    <t>Peak height intensity (% of total)</t>
  </si>
  <si>
    <t>Name</t>
  </si>
  <si>
    <t>ID</t>
  </si>
  <si>
    <t>tr|Q7UA16|Q7UA16_SYNPX Cell-surface-associated polypeptide SwmA OS=Synechococcus sp. (strain WH8102) OX=84588 GN=swmA PE=4 SV=1</t>
  </si>
  <si>
    <t>tr|Q7U953|Q7U953_SYNPX Uncharacterized protein</t>
  </si>
  <si>
    <t>tr|Q7U3R0|Q7U3R0_SYNPX Rubrerythrin OS=Synechococcus sp. (strain WH8102) OX=84588 GN=SYNW2369 PE=4 SV=1</t>
  </si>
  <si>
    <t>tr|Q7U8M9|Q7U8M9_SYNPX DNA binding protein HU OS=Synechococcus sp. (strain WH8102) OX=84588 GN=SYNW0587 PE=3 SV=1</t>
  </si>
  <si>
    <t>tr|Q7UA70|Q7UA70_SYNPX Glyceraldehyde-3-phosphate dehydrogenase OS=Synechococcus sp. (strain WH8102) OX=84588 GN=gap2 PE=3 SV=1</t>
  </si>
  <si>
    <t>tr|Q7U5B0|Q7U5B0_SYNPX Putative iron ABC transporter, substrate binding protein OS=Synechococcus sp. (strain WH8102) OX=84588 GN=futA,sfuA PE=3 SV=1</t>
  </si>
  <si>
    <t>tr|Q7U622|Q7U622_SYNPX SpoVT-AbrB domain-containing protein OS=Synechococcus sp. (strain WH8102) OX=84588 GN=SYNW1518 PE=4 SV=1</t>
  </si>
  <si>
    <t>sp|Q7U4D1|EFTU_SYNPX Elongation factor Tu OS=Synechococcus sp. (strain WH8102) OX=84588 GN=tuf PE=3 SV=1</t>
  </si>
  <si>
    <t>sp|Q7U5I8|RBL_SYNPX Ribulose bisphosphate carboxylase large chain OS=Synechococcus sp. (strain WH8102) OX=84588 GN=cbbL PE=3 SV=1</t>
  </si>
  <si>
    <t>tr|Q7U833|Q7U833_SYNPX Fructose-1,6-bisphosphate aldolase OS=Synechococcus sp. (strain WH8102) OX=84588 GN=cbbA,cfxA,fbaA,fda PE=3 SV=1</t>
  </si>
  <si>
    <t>tr|Q7U739|Q7U739_SYNPX Ribonucleotide reductase (Class II) OS=Synechococcus sp. (strain WH8102) OX=84588 GN=nrdJ PE=4 SV=1</t>
  </si>
  <si>
    <t>sp|Q7U8U7|ATPB_SYNPX ATP synthase subunit beta OS=Synechococcus sp. (strain WH8102) OX=84588 GN=atpD PE=3 SV=1</t>
  </si>
  <si>
    <t>sp|Q7U8K4|RPOB_SYNPX DNA-directed RNA polymerase subunit beta OS=Synechococcus sp. (strain WH8102) OX=84588 GN=rpoB PE=3 SV=1</t>
  </si>
  <si>
    <t>tr|Q7U6X3|Q7U6X3_SYNPX Thioredoxin peroxidase OS=Synechococcus sp. (strain WH8102) OX=84588 GN=tpx PE=3 SV=1</t>
  </si>
  <si>
    <t>sp|Q7U515|PNP_SYNPX Polyribonucleotide nucleotidyltransferase OS=Synechococcus sp. (strain WH8102) OX=84588 GN=pnp PE=3 SV=1</t>
  </si>
  <si>
    <t>sp|Q7U8K2|RPOC2_SYNPX DNA-directed RNA polymerase subunit beta' OS=Synechococcus sp. (strain WH8102) OX=84588 GN=rpoC2 PE=3 SV=1</t>
  </si>
  <si>
    <t>sp|Q7U8W5|ATPA_SYNPX ATP synthase subunit alpha OS=Synechococcus sp. (strain WH8102) OX=84588 GN=atpA PE=3 SV=1</t>
  </si>
  <si>
    <t>tr|Q7U484|Q7U484_SYNPX Putative RND family outer membrane efflux protein OS=Synechococcus sp. (strain WH8102) OX=84588 GN=SYNW2187 PE=3 SV=1</t>
  </si>
  <si>
    <t>sp|Q7U4D2|EFG_SYNPX Elongation factor G OS=Synechococcus sp. (strain WH8102) OX=84588 GN=fusA PE=3 SV=1</t>
  </si>
  <si>
    <t>sp|Q7U4H7|RPOA_SYNPX DNA-directed RNA polymerase subunit alpha OS=Synechococcus sp. (strain WH8102) OX=84588 GN=rpoA PE=3 SV=1</t>
  </si>
  <si>
    <t>tr|Q7U9W1|Q7U9W1_SYNPX Transketolase OS=Synechococcus sp. (strain WH8102) OX=84588 GN=cbbT PE=3 SV=1</t>
  </si>
  <si>
    <t>tr|Q7U4E1|Q7U4E1_SYNPX Possible porin OS=Synechococcus sp. (strain WH8102) OX=84588 GN=som PE=3 SV=1</t>
  </si>
  <si>
    <t>tr|Q7U3F1|Q7U3F1_SYNPX Putative zinc transport system substrate-binding protein OS=Synechococcus sp. (strain WH8102) OX=84588 GN=SYNW2481 PE=3 SV=1</t>
  </si>
  <si>
    <t>tr|Q7U5Q6|Q7U5Q6_SYNPX Cell division protein FtsZ OS=Synechococcus sp. (strain WH8102) OX=84588 GN=ftsZ PE=3 SV=1</t>
  </si>
  <si>
    <t>tr|Q7U9Y0|Q7U9Y0_SYNPX Cell shape-determining protein MreB OS=Synechococcus sp. (strain WH8102) OX=84588 GN=mreB PE=3 SV=1</t>
  </si>
  <si>
    <t>tr|Q7U767|Q7U767_SYNPX 6-phosphogluconate dehydrogenase, decarboxylating OS=Synechococcus sp. (strain WH8102) OX=84588 GN=gnd PE=3 SV=1</t>
  </si>
  <si>
    <t>tr|Q7U8S7|Q7U8S7_SYNPX Ferredoxin OS=Synechococcus sp. (strain WH8102) OX=84588 GN=petF4 PE=3 SV=1</t>
  </si>
  <si>
    <t>sp|Q7U598|GSA_SYNPX Glutamate-1-semialdehyde 2,1-aminomutase OS=Synechococcus sp. (strain WH8102) OX=84588 GN=hemL PE=3 SV=1</t>
  </si>
  <si>
    <t>sp|Q7U6T0|G6PI_SYNPX Glucose-6-phosphate isomerase OS=Synechococcus sp. (strain WH8102) OX=84588 GN=pgi PE=3 SV=1</t>
  </si>
  <si>
    <t>tr|Q7U7P3|Q7U7P3_SYNPX Endopeptidase Clp ATP-binding chain C OS=Synechococcus sp. (strain WH8102) OX=84588 GN=clpC PE=3 SV=1</t>
  </si>
  <si>
    <t>tr|Q7TTV8|Q7TTV8_SYNPX Putative O-Acetyl homoserine sulfhydrylase OS=Synechococcus sp. (strain WH8102) OX=84588 GN=cysD PE=3 SV=1</t>
  </si>
  <si>
    <t>tr|Q7U9M9|Q7U9M9_SYNPX Enoyl-[acyl-carrier-protein] reductase [NADH] OS=Synechococcus sp. (strain WH8102) OX=84588 GN=fabI PE=3 SV=1</t>
  </si>
  <si>
    <t>sp|P0A329|CSOS1_SYNPX Carboxysome shell protein CsoS1 OS=Synechococcus sp. (strain WH8102) OX=84588 GN=csoS1 PE=3 SV=1</t>
  </si>
  <si>
    <t>sp|Q7U3V0|PGK_SYNPX Phosphoglycerate kinase OS=Synechococcus sp. (strain WH8102) OX=84588 GN=pgk PE=3 SV=1</t>
  </si>
  <si>
    <t>sp|Q7U8K3|RPOC1_SYNPX DNA-directed RNA polymerase subunit gamma OS=Synechococcus sp. (strain WH8102) OX=84588 GN=rpoC1 PE=3 SV=1</t>
  </si>
  <si>
    <t>tr|Q7U768|Q7U768_SYNPX Glucose-1-phosphate adenylyltransferase OS=Synechococcus sp. (strain WH8102) OX=84588 GN=agp PE=3 SV=1</t>
  </si>
  <si>
    <t>sp|Q7U5E8|TAL_SYNPX Transaldolase OS=Synechococcus sp. (strain WH8102) OX=84588 GN=tal PE=3 SV=1</t>
  </si>
  <si>
    <t>tr|Q7U8Q8|Q7U8Q8_SYNPX Chloroplast outer envelope membrane protein homolog OS=Synechococcus sp. (strain WH8102) OX=84588 GN=SYNW0555 PE=4 SV=1</t>
  </si>
  <si>
    <t>sp|Q7U3S1|NDK_SYNPX Nucleoside diphosphate kinase OS=Synechococcus sp. (strain WH8102) OX=84588 GN=ndk PE=3 SV=1</t>
  </si>
  <si>
    <t>tr|Q7U897|Q7U897_SYNPX Putative IMP dehydrogenase OS=Synechococcus sp. (strain WH8102) OX=84588 GN=guaB PE=4 SV=1</t>
  </si>
  <si>
    <t>tr|Q7U5S1|Q7U5S1_SYNPX Putative nickel-containing superoxide dismutase (NISOD) OS=Synechococcus sp. (strain WH8102) OX=84588 GN=SYNW1626 PE=4 SV=1</t>
  </si>
  <si>
    <t>tr|Q7U466|Q7U466_SYNPX Putative glutathione S-transferase OS=Synechococcus sp. (strain WH8102) OX=84588 GN=SYNW2205 PE=4 SV=1</t>
  </si>
  <si>
    <t>sp|Q7U9J7|GLYA_SYNPX Serine hydroxymethyltransferase OS=Synechococcus sp. (strain WH8102) OX=84588 GN=glyA PE=3 SV=1</t>
  </si>
  <si>
    <t>tr|Q7U5I9|Q7U5I9_SYNPX Putative carboxysome structural peptide CsoS2 OS=Synechococcus sp. (strain WH8102) OX=84588 GN=csoS2 PE=4 SV=1</t>
  </si>
  <si>
    <t>tr|Q7U898|Q7U898_SYNPX Thioredoxin OS=Synechococcus sp. (strain WH8102) OX=84588 GN=trxA PE=3 SV=1</t>
  </si>
  <si>
    <t>tr|Q7U873|Q7U873_SYNPX Ferredoxin--NADP reductase OS=Synechococcus sp. (strain WH8102) OX=84588 GN=petH PE=3 SV=1</t>
  </si>
  <si>
    <t>tr|Q7U5V4|Q7U5V4_SYNPX ATP-dependent zinc metalloprotease FtsH OS=Synechococcus sp. (strain WH8102) OX=84588 GN=ftsH3 PE=3 SV=1</t>
  </si>
  <si>
    <t>sp|Q7U4S6|METK_SYNPX S-adenosylmethionine synthase OS=Synechococcus sp. (strain WH8102) OX=84588 GN=metK PE=3 SV=1</t>
  </si>
  <si>
    <t>sp|Q7U770|FBSB_SYNPX D-fructose 1,6-bisphosphatase class 2/sedoheptulose 1,7-bisphosphatase OS=Synechococcus sp. (strain WH8102) OX=84588 GN=SYNW1116 PE=3 SV=1</t>
  </si>
  <si>
    <t>tr|Q7U8E7|Q7U8E7_SYNPX Cysteine synthase OS=Synechococcus sp. (strain WH8102) OX=84588 GN=cysK1 PE=3 SV=1</t>
  </si>
  <si>
    <t>tr|Q7U9T7|Q7U9T7_SYNPX Isocitrate dehydrogenase [NADP] OS=Synechococcus sp. (strain WH8102) OX=84588 GN=icd PE=3 SV=1</t>
  </si>
  <si>
    <t>tr|Q7U8F0|Q7U8F0_SYNPX Uncharacterized protein OS=Synechococcus sp. (strain WH8102) OX=84588 GN=SYNW0670 PE=1 SV=1</t>
  </si>
  <si>
    <t>tr|Q7U7S3|Q7U7S3_SYNPX Uncharacterized protein OS=Synechococcus sp. (strain WH8102) OX=84588 GN=SYNW0908 PE=4 SV=1</t>
  </si>
  <si>
    <t>tr|Q7U4D7|Q7U4D7_SYNPX Ferredoxin-dependent glutamate synthase, Fd-GOGAT OS=Synechococcus sp. (strain WH8102) OX=84588 GN=glsF PE=3 SV=1</t>
  </si>
  <si>
    <t>sp|Q7U8W4|ATPG_SYNPX ATP synthase gamma chain OS=Synechococcus sp. (strain WH8102) OX=84588 GN=atpG PE=3 SV=1</t>
  </si>
  <si>
    <t>tr|Q7U429|Q7U429_SYNPX Two-component response regulator OS=Synechococcus sp. (strain WH8102) OX=84588 GN=rpaB PE=4 SV=1</t>
  </si>
  <si>
    <t>sp|Q7UA35|TIG_SYNPX Trigger factor OS=Synechococcus sp. (strain WH8102) OX=84588 GN=tig PE=3 SV=1</t>
  </si>
  <si>
    <t>20℃</t>
  </si>
  <si>
    <t>24℃</t>
  </si>
  <si>
    <t>28℃</t>
  </si>
  <si>
    <t>N-limited</t>
  </si>
  <si>
    <t>P-limited</t>
  </si>
  <si>
    <t>tr|Q7U6R8|Q7U6R8_SYNPX DnaJ2 protein OS=Synechococcus sp. (strain WH8102) OX=84588 GN=dnaJ2 PE=4 SV=1</t>
  </si>
  <si>
    <t>tr|Q7U6L0|Q7U6L0_SYNPX J domain-containing protein OS=Synechococcus sp. (strain WH8102) OX=84588 GN=SYNW1328 PE=4 SV=1</t>
  </si>
  <si>
    <t>tr|Q7U6V6|Q7U6V6_SYNPX Possible DnaJ domain OS=Synechococcus sp. (strain WH8102) OX=84588 GN=SYNW1230 PE=4 SV=1</t>
  </si>
  <si>
    <t>tr|Q7U4X9|Q7U4X9_SYNPX DnaJ3 protein OS=Synechococcus sp. (strain WH8102) OX=84588 GN=dnaJ3 PE=4 SV=1</t>
  </si>
  <si>
    <t>tr|Q7U819|Q7U819_SYNPX PPK2 domain-containing protein OS=Synechococcus sp. (strain WH8102) OX=84588 GN=SYNW0806 PE=3 SV=1</t>
  </si>
  <si>
    <t>tr|Q7U562|Q7U562_SYNPX Putative exopolyphosphatase OS=Synechococcus sp. (strain WH8102) OX=84588 GN=ppx PE=4 SV=1</t>
  </si>
  <si>
    <t>sp|Q7UA77|GRPE_SYNPX Protein GrpE OS=Synechococcus sp. (strain WH8102) OX=84588 GN=grpE PE=3 SV=1</t>
  </si>
  <si>
    <t xml:space="preserve">ABC transporter for amino acids, ATP binding component </t>
  </si>
  <si>
    <t xml:space="preserve">Urease accessory protein UreG </t>
  </si>
  <si>
    <t xml:space="preserve">Nitrate transporter, MFS family </t>
  </si>
  <si>
    <t xml:space="preserve">Urease accessory protein UreE </t>
  </si>
  <si>
    <t xml:space="preserve">ABC transporter, nitrate-like substrate binding protein </t>
  </si>
  <si>
    <t xml:space="preserve">Putative cyanate ABC transporter </t>
  </si>
  <si>
    <t xml:space="preserve">Possible porin </t>
  </si>
  <si>
    <t xml:space="preserve">ABC transporter, substrate binding protein for amino acids </t>
  </si>
  <si>
    <t>Nitrogen regulatory protein P-II GlnB</t>
  </si>
  <si>
    <t>Global nitrogen regulatory protein, CRP family of transcriptional regulators NtcA</t>
  </si>
  <si>
    <t>Glutamine synthetase GlnA</t>
  </si>
  <si>
    <t>Putative urea binding protein UrtA2</t>
  </si>
  <si>
    <t>Putative urea ABC transporter, urea binding protein UrtA1</t>
  </si>
  <si>
    <t>Ferredoxin--nitrite reductase NirA</t>
  </si>
  <si>
    <t>Nitrate reductase NarB</t>
  </si>
  <si>
    <t>Putative cyanate ABC transporter SYNW2485</t>
  </si>
  <si>
    <t>Putative ATP-binding subunit of urea ABC transport system UrtD</t>
  </si>
  <si>
    <t>SYNW2439</t>
  </si>
  <si>
    <t>SYNW2490</t>
  </si>
  <si>
    <t>Cyanate hydratase CynS</t>
  </si>
  <si>
    <t>SYNW2440</t>
  </si>
  <si>
    <t>Putative membrane protein of ABC transport system UrtC</t>
  </si>
  <si>
    <t>SYNW0843</t>
  </si>
  <si>
    <t>SYNW2443</t>
  </si>
  <si>
    <t>SYNW2462</t>
  </si>
  <si>
    <t>SYNW2445</t>
  </si>
  <si>
    <t>SYNW0462</t>
  </si>
  <si>
    <t>SYNW1415</t>
  </si>
  <si>
    <t>Putative ATP-binding subunit of urea ABC transport system UrtE</t>
  </si>
  <si>
    <t>SYNW2438</t>
  </si>
  <si>
    <t>Probable glutathione reductase (NADPH) GshR</t>
  </si>
  <si>
    <t>SYNW1533</t>
  </si>
  <si>
    <t>SYNW2449</t>
  </si>
  <si>
    <t>Urease subunit alpha UreC</t>
  </si>
  <si>
    <t>SYNW2485</t>
  </si>
  <si>
    <t>SYNW2464</t>
  </si>
  <si>
    <t>SYNW0275</t>
  </si>
  <si>
    <t>SYNW2487</t>
  </si>
  <si>
    <t>SYNW2227</t>
  </si>
  <si>
    <t>SYNW0840</t>
  </si>
  <si>
    <t>SYNW2477</t>
  </si>
  <si>
    <t>SYNW2442</t>
  </si>
  <si>
    <t>SYNW0374</t>
  </si>
  <si>
    <t>SYNW1073</t>
  </si>
  <si>
    <t>Alt ID</t>
  </si>
  <si>
    <t xml:space="preserve">Phosphate transport system permease protein PstA </t>
  </si>
  <si>
    <t xml:space="preserve">Two-component sensor histidine kinase, phosphate sensing </t>
  </si>
  <si>
    <t xml:space="preserve">Uncharacterized protein </t>
  </si>
  <si>
    <t xml:space="preserve">Conserved hypothetical </t>
  </si>
  <si>
    <t xml:space="preserve">Possible transcriptional regulator </t>
  </si>
  <si>
    <t xml:space="preserve">Phosphate transport system permease protein </t>
  </si>
  <si>
    <t xml:space="preserve">Putative phosphonate binding protein for ABC transporter </t>
  </si>
  <si>
    <t xml:space="preserve">Phosphate-binding protein </t>
  </si>
  <si>
    <t xml:space="preserve">Two-component response regulator, phosphate </t>
  </si>
  <si>
    <t xml:space="preserve">Phosphate import ATP-binding protein PstB </t>
  </si>
  <si>
    <t xml:space="preserve">Putative alkaline phosphatase </t>
  </si>
  <si>
    <t xml:space="preserve">Alpha-1,4 glucan phosphorylase </t>
  </si>
  <si>
    <t>SYNW1271</t>
  </si>
  <si>
    <t>SYNW0948</t>
  </si>
  <si>
    <t>SYNW0160</t>
  </si>
  <si>
    <t>SYNW1333</t>
  </si>
  <si>
    <t>SYNW1019</t>
  </si>
  <si>
    <t>SYNW1270</t>
  </si>
  <si>
    <t>SYNW1170</t>
  </si>
  <si>
    <t>SYNW1815</t>
  </si>
  <si>
    <t>SYNW0947</t>
  </si>
  <si>
    <t>SYNW1272</t>
  </si>
  <si>
    <t>SYNW1286</t>
  </si>
  <si>
    <t>SYNW2507</t>
  </si>
  <si>
    <t>SYNW2495</t>
  </si>
  <si>
    <t>SYNW0196</t>
  </si>
  <si>
    <t>SYNW0165</t>
  </si>
  <si>
    <t>SYNW0762</t>
  </si>
  <si>
    <t>SYNW1018</t>
  </si>
  <si>
    <t>SYNW2224</t>
  </si>
  <si>
    <t>SYNW2391</t>
  </si>
  <si>
    <t>SYNW0156</t>
  </si>
  <si>
    <t>Possible porin Som</t>
  </si>
  <si>
    <t xml:space="preserve">PPK2 domain-containing protein </t>
  </si>
  <si>
    <t>SYNW0806</t>
  </si>
  <si>
    <t>Polyphosphate kinase  Ppk1</t>
  </si>
  <si>
    <t>Putative exopolyphosphatase Ppx</t>
  </si>
  <si>
    <t>SYNW0024</t>
  </si>
  <si>
    <t>SYNW1503</t>
  </si>
  <si>
    <t>SYNW2346</t>
  </si>
  <si>
    <t>SYNW0023</t>
  </si>
  <si>
    <t>SYNW1268</t>
  </si>
  <si>
    <t>SYNW1328</t>
  </si>
  <si>
    <t>SYNW1230</t>
  </si>
  <si>
    <t>SYNW1934</t>
  </si>
  <si>
    <t>SYNW2365</t>
  </si>
  <si>
    <t>SYNW0683</t>
  </si>
  <si>
    <t xml:space="preserve">DnaJ2 protein </t>
  </si>
  <si>
    <t xml:space="preserve">J domain-containing protein </t>
  </si>
  <si>
    <t xml:space="preserve">Possible DnaJ domain </t>
  </si>
  <si>
    <t xml:space="preserve">Chaperone protein DnaJ </t>
  </si>
  <si>
    <t xml:space="preserve">Putative small heat shock protein </t>
  </si>
  <si>
    <t xml:space="preserve">DnaJ3 protein </t>
  </si>
  <si>
    <t xml:space="preserve">Protein GrpE </t>
  </si>
  <si>
    <t xml:space="preserve">Chaperone protein dnaK1 </t>
  </si>
  <si>
    <t xml:space="preserve">Chaperone protein ClpB 2 </t>
  </si>
  <si>
    <t xml:space="preserve">Heat shock protein HtpG </t>
  </si>
  <si>
    <t xml:space="preserve">Chaperone protein ClpB 1 </t>
  </si>
  <si>
    <t xml:space="preserve">Chaperone protein dnaK2 </t>
  </si>
  <si>
    <t>Putative chaperon-like protein for quinone binding in photosystem II Ycf39</t>
  </si>
  <si>
    <t>SYNW0513</t>
  </si>
  <si>
    <t>10 kDa chaperonin GroS, GroES</t>
  </si>
  <si>
    <t>SYNW1269</t>
  </si>
  <si>
    <t>SYNW1278</t>
  </si>
  <si>
    <t>SYNW2508</t>
  </si>
  <si>
    <t>SYNW1854</t>
  </si>
  <si>
    <t>60 kDa chaperonin 2 GroL2, GroEL2</t>
  </si>
  <si>
    <t>SYNW0514</t>
  </si>
  <si>
    <t>60 kDa chaperonin 1 GroL1, GroEL1</t>
  </si>
  <si>
    <t>SYNW0144</t>
  </si>
  <si>
    <t xml:space="preserve">Putative photosystem II oxygen-evolving complex 23K protein PsbP </t>
  </si>
  <si>
    <t xml:space="preserve">Photosystem II lipoprotein Psb27 </t>
  </si>
  <si>
    <t xml:space="preserve">Photosystem II reaction center Psb28 protein </t>
  </si>
  <si>
    <t xml:space="preserve">Photosystem I assembly protein Ycf3 </t>
  </si>
  <si>
    <t>Photosystem I iron-sulfur center PsaC</t>
  </si>
  <si>
    <t>SYNW0927</t>
  </si>
  <si>
    <t>SYNW1772</t>
  </si>
  <si>
    <t>SYNW1470</t>
  </si>
  <si>
    <t>Photosystem II protein D1 2 PsbA2</t>
  </si>
  <si>
    <t>SYNW0983</t>
  </si>
  <si>
    <t>Photosystem II protein D1 1 PsbA1, PsbA2, PsbA3</t>
  </si>
  <si>
    <t>SYNW1065</t>
  </si>
  <si>
    <t>SYNW2123</t>
  </si>
  <si>
    <t>Photosystem I P700 chlorophyll a apoprotein A2 PsaB</t>
  </si>
  <si>
    <t>SYNW2124</t>
  </si>
  <si>
    <t>Photosystem I P700 chlorophyll a apoprotein A1 PsaA</t>
  </si>
  <si>
    <t>SYNW0677</t>
  </si>
  <si>
    <t>Photosystem II D2 protein PsbD1</t>
  </si>
  <si>
    <t>SYNW2240</t>
  </si>
  <si>
    <t>SYNW2044</t>
  </si>
  <si>
    <t>Photosystem I 16 kDa polypeptide PsaD</t>
  </si>
  <si>
    <t>SYNW2191</t>
  </si>
  <si>
    <t>Photosystem II 12 kDa extrinsic protein PsbU</t>
  </si>
  <si>
    <t>SYNW0676</t>
  </si>
  <si>
    <t>Photosystem II CP43 reaction center protein PsbC</t>
  </si>
  <si>
    <t>Photosystem II manganese-stabilizing polypeptide PsbO</t>
  </si>
  <si>
    <t>SYNW0303</t>
  </si>
  <si>
    <t>Photosystem II CP47 reaction center protein PsbB</t>
  </si>
  <si>
    <t>SYNW1982</t>
  </si>
  <si>
    <t>SYNW0483</t>
  </si>
  <si>
    <t xml:space="preserve">Putative bilin biosynthesis protein cpeZ </t>
  </si>
  <si>
    <t xml:space="preserve">Possible phycobilisome linker polypeptide </t>
  </si>
  <si>
    <t xml:space="preserve">C-phycoerythrin class I alpha chain </t>
  </si>
  <si>
    <t xml:space="preserve">Phycobilisome linker polypeptide </t>
  </si>
  <si>
    <t xml:space="preserve">Carotenoid binding protein </t>
  </si>
  <si>
    <t xml:space="preserve">Phycobilisome rod-core linker polypeptide cpcG (L-RC 28.5) </t>
  </si>
  <si>
    <t xml:space="preserve">Phycobiliprotein ApcE </t>
  </si>
  <si>
    <t>SYNW2012</t>
  </si>
  <si>
    <t>SYNW2001</t>
  </si>
  <si>
    <t>Possible phycobilisome linker polypeptide CpeE</t>
  </si>
  <si>
    <t>SYNW1229</t>
  </si>
  <si>
    <t>Allophycocyanin alpha-B chain ApcD</t>
  </si>
  <si>
    <t>SYNW2021</t>
  </si>
  <si>
    <t>Phycoerythrobilin:ferredoxin oxidoreductase PebB</t>
  </si>
  <si>
    <t>SYNW2011</t>
  </si>
  <si>
    <t>SYNW2009</t>
  </si>
  <si>
    <t>C-phycoerythrin class 2 subunit alpha MpeA</t>
  </si>
  <si>
    <t>SYNW0485</t>
  </si>
  <si>
    <t>Allophycocyanin alpha chain ApcA</t>
  </si>
  <si>
    <t>SYNW2010</t>
  </si>
  <si>
    <t>C-phycoerythrin class II gamma chain, linker polypeptide MpeC</t>
  </si>
  <si>
    <t>SYNW0484</t>
  </si>
  <si>
    <t>Allophycocyanin beta chain ApcB</t>
  </si>
  <si>
    <t>SYNW2023</t>
  </si>
  <si>
    <t>R-phycocyanin II alpha chain RpcA</t>
  </si>
  <si>
    <t>SYNW2022</t>
  </si>
  <si>
    <t>R-phycocyanin II beta chain RpcB</t>
  </si>
  <si>
    <t>SYNW2008</t>
  </si>
  <si>
    <t>C-phycoerythrin class 2 subunit beta MpeB</t>
  </si>
  <si>
    <t>SYNW2016</t>
  </si>
  <si>
    <t>C-phycoerythrin class I alpha chain CpeA</t>
  </si>
  <si>
    <t>SYNW1999</t>
  </si>
  <si>
    <t>Phycobilisome linker polypeptide CpeC</t>
  </si>
  <si>
    <t>SYNW2017</t>
  </si>
  <si>
    <t>C-phycoerythrin class I beta chain CpeB</t>
  </si>
  <si>
    <t>SYNW1074</t>
  </si>
  <si>
    <t>Phycobilisome core component-allophycocyanin beta-18 subunit ApcF</t>
  </si>
  <si>
    <t>SYNW1367</t>
  </si>
  <si>
    <t>SYNW0314</t>
  </si>
  <si>
    <t>SYNW1989</t>
  </si>
  <si>
    <t>SYNW2000</t>
  </si>
  <si>
    <t>SYNW0486</t>
  </si>
  <si>
    <t>Phycobiliprotein ApcE</t>
  </si>
  <si>
    <t>Bilin biosynthesis protein (PBS lyase HEAT-like repeat) MpeU</t>
  </si>
  <si>
    <t>Phycobilisome 7.8 kDa linker polypeptide, allophycocyanin-associated, core ApcC</t>
  </si>
  <si>
    <t xml:space="preserve">Carboxysome shell protein CsoS1 </t>
  </si>
  <si>
    <t xml:space="preserve">Rubrerythrin </t>
  </si>
  <si>
    <t xml:space="preserve">Chloroplast outer envelope membrane protein homolog </t>
  </si>
  <si>
    <t xml:space="preserve">Putative iron ABC transporter, substrate binding protein </t>
  </si>
  <si>
    <t xml:space="preserve">DNA binding protein HU </t>
  </si>
  <si>
    <t>Uncharacterized protein</t>
  </si>
  <si>
    <t xml:space="preserve">SpoVT-AbrB domain-containing protein </t>
  </si>
  <si>
    <t xml:space="preserve">Cell-surface-associated polypeptide SwmA </t>
  </si>
  <si>
    <t xml:space="preserve">Putative RND family outer membrane efflux protein </t>
  </si>
  <si>
    <t xml:space="preserve">D-fructose 1,6-bisphosphatase class 2/sedoheptulose 1,7-bisphosphatase </t>
  </si>
  <si>
    <t xml:space="preserve">Putative nickel-containing superoxide dismutase (NISOD) </t>
  </si>
  <si>
    <t xml:space="preserve">Cell shape-determining protein MreB </t>
  </si>
  <si>
    <t xml:space="preserve">Putative glutathione S-transferase </t>
  </si>
  <si>
    <t xml:space="preserve">Cell division protein FtsZ </t>
  </si>
  <si>
    <t xml:space="preserve">Putative carboxysome structural peptide CsoS2 </t>
  </si>
  <si>
    <t>SYNW0724</t>
  </si>
  <si>
    <t>Thioredoxin TrxA</t>
  </si>
  <si>
    <t>SYNW1753</t>
  </si>
  <si>
    <t>Ribosome-recycling factor Frr</t>
  </si>
  <si>
    <t>SYNW1719</t>
  </si>
  <si>
    <t>SYNW0614</t>
  </si>
  <si>
    <t>DNA-directed RNA polymerase subunit gamma RpoC1</t>
  </si>
  <si>
    <t>SYNW0613</t>
  </si>
  <si>
    <t>DNA-directed RNA polymerase subunit beta RpoB</t>
  </si>
  <si>
    <t>SYNW0615</t>
  </si>
  <si>
    <t>DNA-directed RNA polymerase subunit beta' RpoC2</t>
  </si>
  <si>
    <t>SYNW2090</t>
  </si>
  <si>
    <t>DNA-directed RNA polymerase subunit alpha RpoA</t>
  </si>
  <si>
    <t>SYNW0225</t>
  </si>
  <si>
    <t>Enoyl-[acyl-carrier-protein] reductase [NADH] FabI</t>
  </si>
  <si>
    <t>SYNW0938</t>
  </si>
  <si>
    <t>Endopeptidase Clp ATP-binding chain C ClpC</t>
  </si>
  <si>
    <t>SYNW2128</t>
  </si>
  <si>
    <t>SYNW1985</t>
  </si>
  <si>
    <t>30S ribosomal protein S1, homolog A Rps1A, RpsA1</t>
  </si>
  <si>
    <t>SYNW2073</t>
  </si>
  <si>
    <t>30S ribosomal protein S3 RpsC Rps3</t>
  </si>
  <si>
    <t>SYNW1897</t>
  </si>
  <si>
    <t>Polyribonucleotide nucleotidyltransferase Pnp</t>
  </si>
  <si>
    <t>SYNW2342</t>
  </si>
  <si>
    <t>50S ribosomal protein L1 RplA, Rpl1</t>
  </si>
  <si>
    <t>SYNW2083</t>
  </si>
  <si>
    <t>30S ribosomal protein S5 RpsE, Rps5</t>
  </si>
  <si>
    <t>SYNW2088</t>
  </si>
  <si>
    <t>30S ribosomal protein S13 RpsM, Rps13</t>
  </si>
  <si>
    <t>SYNW1694</t>
  </si>
  <si>
    <t>30S ribosomal protein S4 RpsD, Rps4</t>
  </si>
  <si>
    <t>SYNW2136</t>
  </si>
  <si>
    <t>30S ribosomal protein S7 RpsG, Rps7</t>
  </si>
  <si>
    <t>SYNW0065</t>
  </si>
  <si>
    <t>Trigger factor Tig</t>
  </si>
  <si>
    <t>Photosystem II reaction center Psb28 protein Psb28</t>
  </si>
  <si>
    <t>SYNW2378</t>
  </si>
  <si>
    <t>50S ribosomal protein L9 RplI, Rpl9</t>
  </si>
  <si>
    <t>SYNW2132</t>
  </si>
  <si>
    <t>Ferredoxin-dependent glutamate synthase, Fd-GOGAT GlsF, GltS</t>
  </si>
  <si>
    <t>SYNW2340</t>
  </si>
  <si>
    <t>50S ribosomal protein L7/L12 RplL, Rpl12</t>
  </si>
  <si>
    <t>SYNW2068</t>
  </si>
  <si>
    <t>50S ribosomal protein L4 RplD, Rpl4</t>
  </si>
  <si>
    <t>SYNW2369</t>
  </si>
  <si>
    <t>SYNW0555</t>
  </si>
  <si>
    <t>SYNW0908</t>
  </si>
  <si>
    <t>SYNW0725</t>
  </si>
  <si>
    <t>Putative IMP dehydrogenase GuaB</t>
  </si>
  <si>
    <t>SYNW0166</t>
  </si>
  <si>
    <t>Isocitrate dehydrogenase [NADP] Icd</t>
  </si>
  <si>
    <t>SYNW1797</t>
  </si>
  <si>
    <t>Putative zinc transport system substrate-binding protein FutA, SfuA, IdiA</t>
  </si>
  <si>
    <t>SYNW0587</t>
  </si>
  <si>
    <t>SYNW0406</t>
  </si>
  <si>
    <t>SYNW1518</t>
  </si>
  <si>
    <t>SYNW0751</t>
  </si>
  <si>
    <t>Ferredoxin--NADP reductase PetH</t>
  </si>
  <si>
    <t>SYNW2138</t>
  </si>
  <si>
    <t>SYNW0085</t>
  </si>
  <si>
    <t>Elongation factor Tu TuF</t>
  </si>
  <si>
    <t>SYNW2187</t>
  </si>
  <si>
    <t>Phycobilisome rod-core linker polypeptide cpcG (L-RC 28.5) CpcG1</t>
  </si>
  <si>
    <t>SYNW1213</t>
  </si>
  <si>
    <t>Thioredoxin peroxidase TpX</t>
  </si>
  <si>
    <t>SYNW1116</t>
  </si>
  <si>
    <t>SYNW1626</t>
  </si>
  <si>
    <t>SYNW1587</t>
  </si>
  <si>
    <t>ATP-dependent zinc metalloprotease FtsH3,FtsH</t>
  </si>
  <si>
    <t>SYNW1118</t>
  </si>
  <si>
    <t>Glucose-1-phosphate adenylyltransferase Agp, GlgC</t>
  </si>
  <si>
    <t>SYNW2246</t>
  </si>
  <si>
    <t>Two-component response regulator RpaB</t>
  </si>
  <si>
    <t>SYNW0259</t>
  </si>
  <si>
    <t>Serine hydroxymethyltransferase GlyA</t>
  </si>
  <si>
    <t>SYNW0670</t>
  </si>
  <si>
    <t>SYNW0122</t>
  </si>
  <si>
    <t>SYNW2205</t>
  </si>
  <si>
    <t>SYNW1644</t>
  </si>
  <si>
    <t>SYNW1987</t>
  </si>
  <si>
    <t>S-adenosylmethionine synthase MetK</t>
  </si>
  <si>
    <t>SYNW1716</t>
  </si>
  <si>
    <t>SYNW1809</t>
  </si>
  <si>
    <t>Glutamate-1-semialdehyde 2,1-aminomutase HemL</t>
  </si>
  <si>
    <t>SYNW2358</t>
  </si>
  <si>
    <t>Nucleoside diphosphate kinase NdK</t>
  </si>
  <si>
    <t>SYNW0673</t>
  </si>
  <si>
    <t>Cysteine synthase CysK1</t>
  </si>
  <si>
    <t>SYNW0851</t>
  </si>
  <si>
    <t>Putative O-Acetyl homoserine sulfhydrylase CysD</t>
  </si>
  <si>
    <t>SYNW0030</t>
  </si>
  <si>
    <t>Glyceraldehyde-3-phosphate dehydrogenase Gap2</t>
  </si>
  <si>
    <t>SYNW1256</t>
  </si>
  <si>
    <t>Glucose-6-phosphate isomerase Pgi</t>
  </si>
  <si>
    <t>SYNW1759</t>
  </si>
  <si>
    <t>Transaldolase Tal</t>
  </si>
  <si>
    <t>SYNW0494</t>
  </si>
  <si>
    <t>ATP synthase subunit alpha AtpA</t>
  </si>
  <si>
    <t>SYNW0141</t>
  </si>
  <si>
    <t>Transketolase CbbT, TktA</t>
  </si>
  <si>
    <t>SYNW1718</t>
  </si>
  <si>
    <t>Ribulose bisphosphate carboxylase large chain CbbL, RbcL</t>
  </si>
  <si>
    <t>SYNW0791</t>
  </si>
  <si>
    <t>Fructose-1,6-bisphosphate aldolase CbbA, CfxA, FbaA, Fda</t>
  </si>
  <si>
    <t>SYNW1119</t>
  </si>
  <si>
    <t>6-phosphogluconate dehydrogenase, decarboxylating GnD</t>
  </si>
  <si>
    <t>SYNW0495</t>
  </si>
  <si>
    <t>ATP synthase gamma chain AtpG, AtpC</t>
  </si>
  <si>
    <t>SYNW0512</t>
  </si>
  <si>
    <t>ATP synthase subunit beta AtpD, AtpB</t>
  </si>
  <si>
    <t>SYNW1147</t>
  </si>
  <si>
    <t>Ribonucleotide reductase (Class II) NrdJ</t>
  </si>
  <si>
    <t>SYNW2137</t>
  </si>
  <si>
    <t>Elongation factor G FusA</t>
  </si>
  <si>
    <t>SYNW2329</t>
  </si>
  <si>
    <t>osphoglycerate kinase Pgk</t>
  </si>
  <si>
    <t>SYNW0535</t>
  </si>
  <si>
    <t>Ferredoxin PetF4</t>
  </si>
  <si>
    <t>SYNW2075</t>
  </si>
  <si>
    <t xml:space="preserve">Ribosome maturation factor RimM </t>
  </si>
  <si>
    <t xml:space="preserve">Ribosomal RNA small subunit methyltransferase E </t>
  </si>
  <si>
    <t xml:space="preserve">Ribosome maturation factor RimP </t>
  </si>
  <si>
    <t xml:space="preserve">Probable 30S ribosomal protein PSRP-3 </t>
  </si>
  <si>
    <t xml:space="preserve">Ribosome-binding ATPase YchF </t>
  </si>
  <si>
    <t>50S ribosomal protein L29 RpmC, Rpl29</t>
  </si>
  <si>
    <t>SYNW0611</t>
  </si>
  <si>
    <t>30S ribosomal protein S20 RpsT, Rps20</t>
  </si>
  <si>
    <t>SYNW1034</t>
  </si>
  <si>
    <t>30S ribosomal protein S15 RpsO, Rps15</t>
  </si>
  <si>
    <t>SYNW1210</t>
  </si>
  <si>
    <t>50S ribosomal protein L32 RpmF, Rpl32</t>
  </si>
  <si>
    <t>SYNW0149</t>
  </si>
  <si>
    <t>SYNW1156</t>
  </si>
  <si>
    <t>SYNW0601</t>
  </si>
  <si>
    <t>SYNW1442</t>
  </si>
  <si>
    <t>30S ribosomal protein S21 RpsU, Rps21</t>
  </si>
  <si>
    <t>SYNW0667</t>
  </si>
  <si>
    <t>Ribosome hibernation promoting factor IrtA Hpf</t>
  </si>
  <si>
    <t>SYNW0626</t>
  </si>
  <si>
    <t>Ribosomal RNA small subunit methyltransferase G RsmG</t>
  </si>
  <si>
    <t>SYNW0546</t>
  </si>
  <si>
    <t>50S ribosomal protein L27 RpmA, Rpl27</t>
  </si>
  <si>
    <t>SYNW2080</t>
  </si>
  <si>
    <t>30S ribosomal protein S8 RpsH, Rps8</t>
  </si>
  <si>
    <t>SYNW0057</t>
  </si>
  <si>
    <t>50S ribosomal protein L20 RplT, Rpl20</t>
  </si>
  <si>
    <t>SYNW1225</t>
  </si>
  <si>
    <t>30S ribosomal protein S18 RpsR, Rps18</t>
  </si>
  <si>
    <t>SYNW2069</t>
  </si>
  <si>
    <t>50S ribosomal protein L23 RplW, Rpl23</t>
  </si>
  <si>
    <t>SYNW0547</t>
  </si>
  <si>
    <t>50S ribosomal protein L21 RplU, Rpl21</t>
  </si>
  <si>
    <t>SYNW2091</t>
  </si>
  <si>
    <t>50S ribosomal protein L17 RplQ, Rpl17</t>
  </si>
  <si>
    <t>SYNW2082</t>
  </si>
  <si>
    <t>50S ribosomal protein L18 RplR, Rpl18</t>
  </si>
  <si>
    <t>SYNW2071</t>
  </si>
  <si>
    <t>30S ribosomal protein S19 RpsS, Rps19</t>
  </si>
  <si>
    <t>SYNW1279</t>
  </si>
  <si>
    <t>50S ribosomal protein L28 RpmB, Rpl28</t>
  </si>
  <si>
    <t>SYNW2074</t>
  </si>
  <si>
    <t>50S ribosomal protein L16 RplP, Rpl16</t>
  </si>
  <si>
    <t>SYNW2089</t>
  </si>
  <si>
    <t>30S ribosomal protein S11 RpsK, Rps11</t>
  </si>
  <si>
    <t>SYNW1617</t>
  </si>
  <si>
    <t>30S ribosomal protein S16  RpsP, Rps16</t>
  </si>
  <si>
    <t>SYNW2343</t>
  </si>
  <si>
    <t>50S ribosomal protein L11 RplK, Rpl11</t>
  </si>
  <si>
    <t>SYNW1052</t>
  </si>
  <si>
    <t xml:space="preserve">Ribosomal RNA small subunit methyltransferase A RsmA, KsgA </t>
  </si>
  <si>
    <t>SYNW2076</t>
  </si>
  <si>
    <t>30S ribosomal protein S17 RpsQ, Rps17</t>
  </si>
  <si>
    <t>SYNW2511</t>
  </si>
  <si>
    <t>30S ribosomal protein S6 RpsF, Rps6</t>
  </si>
  <si>
    <t>SYNW2139</t>
  </si>
  <si>
    <t>30S ribosomal protein S10 RpsJ, Rps10</t>
  </si>
  <si>
    <t>SYNW0510</t>
  </si>
  <si>
    <t>SYNW0534</t>
  </si>
  <si>
    <t>Ribosomal protein L11 methyltransferase  PrmA</t>
  </si>
  <si>
    <t>SYNW2207</t>
  </si>
  <si>
    <t>Ribosome-binding factor A RbfA</t>
  </si>
  <si>
    <t>SYNW2078</t>
  </si>
  <si>
    <t>50S ribosomal protein L24 RplX, Rpl234</t>
  </si>
  <si>
    <t>SYNW2077</t>
  </si>
  <si>
    <t>50S ribosomal protein L14 RplN, Rpl14</t>
  </si>
  <si>
    <t>SYNW2067</t>
  </si>
  <si>
    <t>50S ribosomal protein L3 RplC, Rpl3</t>
  </si>
  <si>
    <t>SYNW2084</t>
  </si>
  <si>
    <t>50S ribosomal protein L15 RplO, Rpl15</t>
  </si>
  <si>
    <t>SYNW2341</t>
  </si>
  <si>
    <t>50S ribosomal protein L10 RplJ, Rpl10</t>
  </si>
  <si>
    <t>SYNW2093</t>
  </si>
  <si>
    <t>50S ribosomal protein L13 RplM, Rpl13</t>
  </si>
  <si>
    <t>SYNW2079</t>
  </si>
  <si>
    <t>50S ribosomal protein L5 RplE, Rpl5</t>
  </si>
  <si>
    <t>SYNW2081</t>
  </si>
  <si>
    <t>50S ribosomal protein L6 RplF, Rpl6</t>
  </si>
  <si>
    <t>SYNW1090</t>
  </si>
  <si>
    <t>30S ribosomal protein S2 RpsB, Rps2</t>
  </si>
  <si>
    <t>SYNW1824</t>
  </si>
  <si>
    <t>50S ribosomal protein L19 RplS, Rpl19</t>
  </si>
  <si>
    <t>SYNW1740</t>
  </si>
  <si>
    <t>30S ribosomal protein S1 homolog B, putative Nbp1 Rps1B, RpsA2</t>
  </si>
  <si>
    <t>SYNW2070</t>
  </si>
  <si>
    <t>50S ribosomal protein L2 RplB, Rpl2</t>
  </si>
  <si>
    <t>SYNW0704</t>
  </si>
  <si>
    <t>30S ribosomal protein S3 RpsC, Rps3</t>
  </si>
  <si>
    <t>SYXZG1985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</si>
</sst>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1" xfId="0" applyBorder="1"/>
    <xf numFmtId="166" fontId="0" fillId="0" borderId="0" xfId="0" applyNumberFormat="1"/>
    <xf numFmtId="1" fontId="0" fillId="0" borderId="0" xfId="0" applyNumberFormat="1"/>
    <xf numFmtId="0" fontId="0" fillId="0" borderId="0" xfId="0" applyFill="1"/>
    <xf numFmtId="0" fontId="0" fillId="0" borderId="1" xfId="0" applyFill="1" applyBorder="1"/>
    <xf numFmtId="165" fontId="0" fillId="0" borderId="0" xfId="0" applyNumberFormat="1" applyFill="1"/>
    <xf numFmtId="2" fontId="0" fillId="0" borderId="1" xfId="0" applyNumberFormat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0" fillId="0" borderId="0" xfId="0" applyFont="1"/>
    <xf numFmtId="0" fontId="0" fillId="0" borderId="1" xfId="0" applyFont="1" applyFill="1" applyBorder="1"/>
    <xf numFmtId="0" fontId="0" fillId="0" borderId="0" xfId="0" applyFont="1" applyFill="1"/>
    <xf numFmtId="0" fontId="0" fillId="0" borderId="0" xfId="0" applyFont="1" applyBorder="1"/>
    <xf numFmtId="0" fontId="0" fillId="0" borderId="0" xfId="0" applyFont="1" applyFill="1" applyBorder="1"/>
    <xf numFmtId="0" fontId="0" fillId="0" borderId="1" xfId="0" applyFont="1" applyBorder="1"/>
    <xf numFmtId="165" fontId="0" fillId="0" borderId="1" xfId="0" applyNumberFormat="1" applyBorder="1"/>
    <xf numFmtId="1" fontId="0" fillId="0" borderId="0" xfId="0" applyNumberFormat="1" applyBorder="1"/>
    <xf numFmtId="165" fontId="0" fillId="0" borderId="0" xfId="0" applyNumberFormat="1" applyBorder="1"/>
    <xf numFmtId="164" fontId="0" fillId="0" borderId="0" xfId="0" applyNumberFormat="1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D6BDF-709B-3845-8CA8-861F4C6ADBC2}">
  <sheetPr>
    <pageSetUpPr fitToPage="1"/>
  </sheetPr>
  <dimension ref="A2:P105"/>
  <sheetViews>
    <sheetView topLeftCell="A61" workbookViewId="0">
      <selection activeCell="F111" sqref="F111"/>
    </sheetView>
  </sheetViews>
  <sheetFormatPr baseColWidth="10" defaultRowHeight="16" x14ac:dyDescent="0.2"/>
  <cols>
    <col min="1" max="2" width="3.83203125" customWidth="1"/>
    <col min="3" max="3" width="3.33203125" customWidth="1"/>
    <col min="4" max="4" width="0.1640625" customWidth="1"/>
    <col min="5" max="5" width="3.6640625" customWidth="1"/>
    <col min="6" max="6" width="59" customWidth="1"/>
    <col min="7" max="7" width="8.6640625" bestFit="1" customWidth="1"/>
    <col min="8" max="8" width="8.6640625" customWidth="1"/>
    <col min="9" max="9" width="9.33203125" bestFit="1" customWidth="1"/>
    <col min="10" max="15" width="5.83203125" bestFit="1" customWidth="1"/>
  </cols>
  <sheetData>
    <row r="2" spans="1:15" x14ac:dyDescent="0.2">
      <c r="J2" s="12" t="s">
        <v>147</v>
      </c>
      <c r="K2" s="12"/>
      <c r="L2" s="12"/>
      <c r="M2" s="12"/>
      <c r="N2" s="12"/>
      <c r="O2" s="12"/>
    </row>
    <row r="3" spans="1:15" x14ac:dyDescent="0.2">
      <c r="J3" s="13" t="s">
        <v>210</v>
      </c>
      <c r="K3" s="13"/>
      <c r="L3" s="14"/>
      <c r="M3" s="13" t="s">
        <v>211</v>
      </c>
      <c r="N3" s="13"/>
      <c r="O3" s="13"/>
    </row>
    <row r="4" spans="1:15" x14ac:dyDescent="0.2">
      <c r="E4" s="4" t="s">
        <v>148</v>
      </c>
      <c r="F4" s="4" t="s">
        <v>148</v>
      </c>
      <c r="G4" s="4" t="s">
        <v>149</v>
      </c>
      <c r="H4" s="4" t="s">
        <v>263</v>
      </c>
      <c r="I4" s="4" t="s">
        <v>145</v>
      </c>
      <c r="J4" s="11" t="s">
        <v>207</v>
      </c>
      <c r="K4" s="11" t="s">
        <v>208</v>
      </c>
      <c r="L4" s="11" t="s">
        <v>209</v>
      </c>
      <c r="M4" s="11" t="s">
        <v>207</v>
      </c>
      <c r="N4" s="11" t="s">
        <v>208</v>
      </c>
      <c r="O4" s="11" t="s">
        <v>209</v>
      </c>
    </row>
    <row r="5" spans="1:15" x14ac:dyDescent="0.2">
      <c r="A5" t="s">
        <v>194</v>
      </c>
      <c r="B5" t="str">
        <f>RIGHT(A5,(LEN(A5)-23))</f>
        <v>Thioredoxin OS=Synechococcus sp. (strain WH8102) OX=84588 GN=trxA PE=3 SV=1</v>
      </c>
      <c r="C5">
        <v>81</v>
      </c>
      <c r="D5">
        <v>1</v>
      </c>
      <c r="E5" t="str">
        <f>LEFT(B5,FIND(" OS",B5))</f>
        <v xml:space="preserve">Thioredoxin </v>
      </c>
      <c r="F5" t="s">
        <v>425</v>
      </c>
      <c r="G5" t="str">
        <f>(RIGHT(LEFT(A5,9),6))</f>
        <v>Q7U898</v>
      </c>
      <c r="H5" s="17" t="s">
        <v>424</v>
      </c>
      <c r="I5">
        <v>12</v>
      </c>
      <c r="J5" s="3">
        <v>0.29577212831662397</v>
      </c>
      <c r="K5" s="3">
        <v>0.27001189049788599</v>
      </c>
      <c r="L5" s="3">
        <v>0.22448397938590101</v>
      </c>
      <c r="M5" s="3">
        <v>0.235704627822763</v>
      </c>
      <c r="N5" s="3">
        <v>0.210968569304335</v>
      </c>
      <c r="O5" s="3">
        <v>0.20792776747556399</v>
      </c>
    </row>
    <row r="6" spans="1:15" x14ac:dyDescent="0.2">
      <c r="A6" t="s">
        <v>126</v>
      </c>
      <c r="B6" t="str">
        <f>RIGHT(A6,(LEN(A6)-20))</f>
        <v>Ribosome-recycling factor OS=Synechococcus sp. (strain WH8102) OX=84588 GN=frr PE=3 SV=1</v>
      </c>
      <c r="C6">
        <v>94</v>
      </c>
      <c r="D6">
        <v>2</v>
      </c>
      <c r="E6" t="str">
        <f>LEFT(B6,FIND(" OS",B6))</f>
        <v xml:space="preserve">Ribosome-recycling factor </v>
      </c>
      <c r="F6" t="s">
        <v>427</v>
      </c>
      <c r="G6" t="str">
        <f>(RIGHT(LEFT(A6,9),6))</f>
        <v>Q7U5F4</v>
      </c>
      <c r="H6" s="17" t="s">
        <v>426</v>
      </c>
      <c r="I6">
        <v>20</v>
      </c>
      <c r="J6" s="3">
        <v>0.21016924902964301</v>
      </c>
      <c r="K6" s="3">
        <v>0.20251842675273801</v>
      </c>
      <c r="L6" s="3">
        <v>0.200968912628047</v>
      </c>
      <c r="M6" s="3">
        <v>0.18159655108143499</v>
      </c>
      <c r="N6" s="3">
        <v>0.18751710713417999</v>
      </c>
      <c r="O6" s="3">
        <v>0.20271677738319899</v>
      </c>
    </row>
    <row r="7" spans="1:15" x14ac:dyDescent="0.2">
      <c r="A7" t="s">
        <v>64</v>
      </c>
      <c r="B7" t="str">
        <f>RIGHT(A7,(LEN(A7)-21))</f>
        <v>Photosystem I iron-sulfur center OS=Synechococcus sp. (strain WH8102) OX=84588 GN=psaC PE=3 SV=2</v>
      </c>
      <c r="C7">
        <v>51</v>
      </c>
      <c r="D7">
        <v>3</v>
      </c>
      <c r="E7" t="str">
        <f>LEFT(B7,FIND(" OS",B7))</f>
        <v xml:space="preserve">Photosystem I iron-sulfur center </v>
      </c>
      <c r="F7" t="s">
        <v>338</v>
      </c>
      <c r="G7" t="str">
        <f>(RIGHT(LEFT(A7,9),6))</f>
        <v>P0A418</v>
      </c>
      <c r="H7" s="17" t="s">
        <v>333</v>
      </c>
      <c r="I7">
        <v>9</v>
      </c>
      <c r="J7" s="3">
        <v>0.35707136161365999</v>
      </c>
      <c r="K7" s="3">
        <v>0.45300916828183202</v>
      </c>
      <c r="L7" s="3">
        <v>0.40985096753335998</v>
      </c>
      <c r="M7" s="3">
        <v>0.42365922148190599</v>
      </c>
      <c r="N7" s="3">
        <v>0.48719016340711202</v>
      </c>
      <c r="O7" s="3">
        <v>0.43225278621075702</v>
      </c>
    </row>
    <row r="8" spans="1:15" x14ac:dyDescent="0.2">
      <c r="A8" t="s">
        <v>182</v>
      </c>
      <c r="B8" t="str">
        <f>RIGHT(A8,(LEN(A8)-22))</f>
        <v>Carboxysome shell protein CsoS1 OS=Synechococcus sp. (strain WH8102) OX=84588 GN=csoS1 PE=3 SV=1</v>
      </c>
      <c r="C8">
        <v>63</v>
      </c>
      <c r="D8">
        <v>4</v>
      </c>
      <c r="E8" t="str">
        <f>LEFT(B8,FIND(" OS",B8))</f>
        <v xml:space="preserve">Carboxysome shell protein CsoS1 </v>
      </c>
      <c r="F8" t="s">
        <v>409</v>
      </c>
      <c r="G8" t="str">
        <f>(RIGHT(LEFT(A8,9),6))</f>
        <v>P0A329</v>
      </c>
      <c r="H8" s="17" t="s">
        <v>428</v>
      </c>
      <c r="I8">
        <v>11</v>
      </c>
      <c r="J8" s="3">
        <v>0.34887341509343101</v>
      </c>
      <c r="K8" s="3">
        <v>0.27339059626706602</v>
      </c>
      <c r="L8" s="3">
        <v>0.23332769631154199</v>
      </c>
      <c r="M8" s="3">
        <v>0.31110017626223901</v>
      </c>
      <c r="N8" s="3">
        <v>0.32086278543242702</v>
      </c>
      <c r="O8" s="3">
        <v>0.30905636085625698</v>
      </c>
    </row>
    <row r="9" spans="1:15" x14ac:dyDescent="0.2">
      <c r="A9" t="s">
        <v>184</v>
      </c>
      <c r="B9" t="str">
        <f>RIGHT(A9,(LEN(A9)-22))</f>
        <v>DNA-directed RNA polymerase subunit gamma OS=Synechococcus sp. (strain WH8102) OX=84588 GN=rpoC1 PE=3 SV=1</v>
      </c>
      <c r="C9">
        <v>66</v>
      </c>
      <c r="D9">
        <v>5</v>
      </c>
      <c r="E9" t="str">
        <f>LEFT(B9,FIND(" OS",B9))</f>
        <v xml:space="preserve">DNA-directed RNA polymerase subunit gamma </v>
      </c>
      <c r="F9" t="s">
        <v>430</v>
      </c>
      <c r="G9" t="str">
        <f>(RIGHT(LEFT(A9,9),6))</f>
        <v>Q7U8K3</v>
      </c>
      <c r="H9" s="17" t="s">
        <v>429</v>
      </c>
      <c r="I9">
        <v>72</v>
      </c>
      <c r="J9" s="3">
        <v>0.36657477634667801</v>
      </c>
      <c r="K9" s="3">
        <v>0.27579468285335701</v>
      </c>
      <c r="L9" s="3">
        <v>0.192231749547954</v>
      </c>
      <c r="M9" s="3">
        <v>0.39043845254336101</v>
      </c>
      <c r="N9" s="3">
        <v>0.32174387737175297</v>
      </c>
      <c r="O9" s="3">
        <v>0.208991845993692</v>
      </c>
    </row>
    <row r="10" spans="1:15" x14ac:dyDescent="0.2">
      <c r="A10" t="s">
        <v>162</v>
      </c>
      <c r="B10" t="str">
        <f>RIGHT(A10,(LEN(A10)-21))</f>
        <v>DNA-directed RNA polymerase subunit beta OS=Synechococcus sp. (strain WH8102) OX=84588 GN=rpoB PE=3 SV=1</v>
      </c>
      <c r="C10">
        <v>28</v>
      </c>
      <c r="D10">
        <v>6</v>
      </c>
      <c r="E10" t="str">
        <f>LEFT(B10,FIND(" OS",B10))</f>
        <v xml:space="preserve">DNA-directed RNA polymerase subunit beta </v>
      </c>
      <c r="F10" t="s">
        <v>432</v>
      </c>
      <c r="G10" t="str">
        <f>(RIGHT(LEFT(A10,9),6))</f>
        <v>Q7U8K4</v>
      </c>
      <c r="H10" s="17" t="s">
        <v>431</v>
      </c>
      <c r="I10">
        <v>12</v>
      </c>
      <c r="J10" s="3">
        <v>1.0016115084338999</v>
      </c>
      <c r="K10" s="3">
        <v>0.76368922491985003</v>
      </c>
      <c r="L10" s="3">
        <v>0.50971641377126597</v>
      </c>
      <c r="M10" s="3">
        <v>0.89401241021840905</v>
      </c>
      <c r="N10" s="3">
        <v>0.83310416543481303</v>
      </c>
      <c r="O10" s="3">
        <v>0.57369147206076299</v>
      </c>
    </row>
    <row r="11" spans="1:15" x14ac:dyDescent="0.2">
      <c r="A11" t="s">
        <v>165</v>
      </c>
      <c r="B11" t="str">
        <f>RIGHT(A11,(LEN(A11)-22))</f>
        <v>DNA-directed RNA polymerase subunit beta' OS=Synechococcus sp. (strain WH8102) OX=84588 GN=rpoC2 PE=3 SV=1</v>
      </c>
      <c r="C11">
        <v>32</v>
      </c>
      <c r="D11">
        <v>7</v>
      </c>
      <c r="E11" t="str">
        <f>LEFT(B11,FIND(" OS",B11))</f>
        <v xml:space="preserve">DNA-directed RNA polymerase subunit beta' </v>
      </c>
      <c r="F11" t="s">
        <v>434</v>
      </c>
      <c r="G11" t="str">
        <f>(RIGHT(LEFT(A11,9),6))</f>
        <v>Q7U8K2</v>
      </c>
      <c r="H11" s="17" t="s">
        <v>433</v>
      </c>
      <c r="I11">
        <v>14</v>
      </c>
      <c r="J11" s="3">
        <v>0.93037664925018904</v>
      </c>
      <c r="K11" s="3">
        <v>0.69189081869811198</v>
      </c>
      <c r="L11" s="3">
        <v>0.47239649304925002</v>
      </c>
      <c r="M11" s="3">
        <v>0.83321308392514004</v>
      </c>
      <c r="N11" s="3">
        <v>0.725800827065743</v>
      </c>
      <c r="O11" s="3">
        <v>0.53241887444569302</v>
      </c>
    </row>
    <row r="12" spans="1:15" x14ac:dyDescent="0.2">
      <c r="A12" t="s">
        <v>169</v>
      </c>
      <c r="B12" t="str">
        <f>RIGHT(A12,(LEN(A12)-21))</f>
        <v>DNA-directed RNA polymerase subunit alpha OS=Synechococcus sp. (strain WH8102) OX=84588 GN=rpoA PE=3 SV=1</v>
      </c>
      <c r="C12">
        <v>38</v>
      </c>
      <c r="D12">
        <v>8</v>
      </c>
      <c r="E12" t="str">
        <f>LEFT(B12,FIND(" OS",B12))</f>
        <v xml:space="preserve">DNA-directed RNA polymerase subunit alpha </v>
      </c>
      <c r="F12" t="s">
        <v>436</v>
      </c>
      <c r="G12" t="str">
        <f>(RIGHT(LEFT(A12,9),6))</f>
        <v>Q7U4H7</v>
      </c>
      <c r="H12" s="17" t="s">
        <v>435</v>
      </c>
      <c r="I12">
        <v>34</v>
      </c>
      <c r="J12" s="3">
        <v>0.71693441230021004</v>
      </c>
      <c r="K12" s="3">
        <v>0.65902672709941501</v>
      </c>
      <c r="L12" s="3">
        <v>0.49406877613912598</v>
      </c>
      <c r="M12" s="3">
        <v>0.700245426345947</v>
      </c>
      <c r="N12" s="3">
        <v>0.65793785658270398</v>
      </c>
      <c r="O12" s="3">
        <v>0.48964403932312101</v>
      </c>
    </row>
    <row r="13" spans="1:15" x14ac:dyDescent="0.2">
      <c r="A13" t="s">
        <v>181</v>
      </c>
      <c r="B13" t="str">
        <f>RIGHT(A13,(LEN(A13)-23))</f>
        <v>Enoyl-[acyl-carrier-protein] reductase [NADH] OS=Synechococcus sp. (strain WH8102) OX=84588 GN=fabI PE=3 SV=1</v>
      </c>
      <c r="C13">
        <v>62</v>
      </c>
      <c r="D13">
        <v>9</v>
      </c>
      <c r="E13" t="str">
        <f>LEFT(B13,FIND(" OS",B13))</f>
        <v xml:space="preserve">Enoyl-[acyl-carrier-protein] reductase [NADH] </v>
      </c>
      <c r="F13" t="s">
        <v>438</v>
      </c>
      <c r="G13" t="str">
        <f>(RIGHT(LEFT(A13,9),6))</f>
        <v>Q7U9M9</v>
      </c>
      <c r="H13" s="17" t="s">
        <v>437</v>
      </c>
      <c r="I13">
        <v>27</v>
      </c>
      <c r="J13" s="3">
        <v>0.33075707389594899</v>
      </c>
      <c r="K13" s="3">
        <v>0.31234501920292501</v>
      </c>
      <c r="L13" s="3">
        <v>0.282410121175248</v>
      </c>
      <c r="M13" s="3">
        <v>0.34702392514755698</v>
      </c>
      <c r="N13" s="3">
        <v>0.285049710292616</v>
      </c>
      <c r="O13" s="3">
        <v>0.26946556162781898</v>
      </c>
    </row>
    <row r="14" spans="1:15" x14ac:dyDescent="0.2">
      <c r="A14" t="s">
        <v>179</v>
      </c>
      <c r="B14" t="str">
        <f>RIGHT(A14,(LEN(A14)-23))</f>
        <v>Endopeptidase Clp ATP-binding chain C OS=Synechococcus sp. (strain WH8102) OX=84588 GN=clpC PE=3 SV=1</v>
      </c>
      <c r="C14">
        <v>58</v>
      </c>
      <c r="D14">
        <v>10</v>
      </c>
      <c r="E14" t="str">
        <f>LEFT(B14,FIND(" OS",B14))</f>
        <v xml:space="preserve">Endopeptidase Clp ATP-binding chain C </v>
      </c>
      <c r="F14" t="s">
        <v>440</v>
      </c>
      <c r="G14" t="str">
        <f>(RIGHT(LEFT(A14,9),6))</f>
        <v>Q7U7P3</v>
      </c>
      <c r="H14" s="17" t="s">
        <v>439</v>
      </c>
      <c r="I14">
        <v>93</v>
      </c>
      <c r="J14" s="3">
        <v>0.39566797181473701</v>
      </c>
      <c r="K14" s="3">
        <v>0.332257342360682</v>
      </c>
      <c r="L14" s="3">
        <v>0.31854452316066101</v>
      </c>
      <c r="M14" s="3">
        <v>0.36008101904288697</v>
      </c>
      <c r="N14" s="3">
        <v>0.32686268812536201</v>
      </c>
      <c r="O14" s="3">
        <v>0.30103061171793899</v>
      </c>
    </row>
    <row r="15" spans="1:15" x14ac:dyDescent="0.2">
      <c r="A15" t="s">
        <v>171</v>
      </c>
      <c r="B15" t="str">
        <f>RIGHT(A15,(LEN(A15)-23))</f>
        <v>Possible porin OS=Synechococcus sp. (strain WH8102) OX=84588 GN=som PE=3 SV=1</v>
      </c>
      <c r="C15">
        <v>40</v>
      </c>
      <c r="D15">
        <v>11</v>
      </c>
      <c r="E15" t="str">
        <f>LEFT(B15,FIND(" OS",B15))</f>
        <v xml:space="preserve">Possible porin </v>
      </c>
      <c r="F15" t="s">
        <v>296</v>
      </c>
      <c r="G15" t="str">
        <f>(RIGHT(LEFT(A15,9),6))</f>
        <v>Q7U4E1</v>
      </c>
      <c r="H15" s="17" t="s">
        <v>441</v>
      </c>
      <c r="I15">
        <v>54</v>
      </c>
      <c r="J15" s="3">
        <v>0.88155190346342305</v>
      </c>
      <c r="K15" s="3">
        <v>0.61598827549145596</v>
      </c>
      <c r="L15" s="3">
        <v>0.42675356457846098</v>
      </c>
      <c r="M15" s="3">
        <v>0.57853994536479003</v>
      </c>
      <c r="N15" s="3">
        <v>0.44278368511300797</v>
      </c>
      <c r="O15" s="3">
        <v>0.45110067390595499</v>
      </c>
    </row>
    <row r="16" spans="1:15" x14ac:dyDescent="0.2">
      <c r="A16" t="s">
        <v>134</v>
      </c>
      <c r="B16" t="str">
        <f>RIGHT(A16,(LEN(A16)-23))</f>
        <v>30S ribosomal protein S1, homolog A OS=Synechococcus sp. (strain WH8102) OX=84588 GN=rps1a PE=4 SV=1</v>
      </c>
      <c r="C16">
        <v>71</v>
      </c>
      <c r="D16">
        <v>12</v>
      </c>
      <c r="E16" t="str">
        <f>LEFT(B16,FIND(" OS",B16))</f>
        <v xml:space="preserve">30S ribosomal protein S1, homolog A </v>
      </c>
      <c r="F16" t="s">
        <v>443</v>
      </c>
      <c r="G16" t="str">
        <f>(RIGHT(LEFT(A16,9),6))</f>
        <v>Q7U4S8</v>
      </c>
      <c r="H16" s="17" t="s">
        <v>442</v>
      </c>
      <c r="I16">
        <v>41</v>
      </c>
      <c r="J16" s="3">
        <v>0.41924236069648102</v>
      </c>
      <c r="K16" s="3">
        <v>0.29702628579330198</v>
      </c>
      <c r="L16" s="3">
        <v>0.25908954820347102</v>
      </c>
      <c r="M16" s="3">
        <v>0.26888749047419502</v>
      </c>
      <c r="N16" s="3">
        <v>0.21926765666020401</v>
      </c>
      <c r="O16" s="3">
        <v>0.16761835921563101</v>
      </c>
    </row>
    <row r="17" spans="1:15" x14ac:dyDescent="0.2">
      <c r="A17" t="s">
        <v>133</v>
      </c>
      <c r="B17" t="str">
        <f>RIGHT(A17,(LEN(A17)-20))</f>
        <v>30S ribosomal protein S3 OS=Synechococcus sp. (strain WH8102) OX=84588 GN=rpsC PE=3 SV=1</v>
      </c>
      <c r="C17">
        <v>100</v>
      </c>
      <c r="D17">
        <v>13</v>
      </c>
      <c r="E17" s="15" t="str">
        <f>LEFT(B17,FIND(" OS",B17))</f>
        <v xml:space="preserve">30S ribosomal protein S3 </v>
      </c>
      <c r="F17" s="15" t="s">
        <v>445</v>
      </c>
      <c r="G17" s="15" t="str">
        <f>(RIGHT(LEFT(A17,9),6))</f>
        <v>Q7U4J4</v>
      </c>
      <c r="H17" s="20" t="s">
        <v>444</v>
      </c>
      <c r="I17" s="15">
        <v>27</v>
      </c>
      <c r="J17" s="16">
        <v>0.27784605580543598</v>
      </c>
      <c r="K17" s="16">
        <v>0.20171433495813701</v>
      </c>
      <c r="L17" s="16">
        <v>0.17942158448110501</v>
      </c>
      <c r="M17" s="16">
        <v>0.17535660169447501</v>
      </c>
      <c r="N17" s="16">
        <v>0.124194459265978</v>
      </c>
      <c r="O17" s="16">
        <v>0.100100246331082</v>
      </c>
    </row>
    <row r="18" spans="1:15" x14ac:dyDescent="0.2">
      <c r="A18" t="s">
        <v>164</v>
      </c>
      <c r="B18" t="str">
        <f>RIGHT(A18,(LEN(A18)-20))</f>
        <v>Polyribonucleotide nucleotidyltransferase OS=Synechococcus sp. (strain WH8102) OX=84588 GN=pnp PE=3 SV=1</v>
      </c>
      <c r="C18">
        <v>30</v>
      </c>
      <c r="D18">
        <v>14</v>
      </c>
      <c r="E18" t="str">
        <f>LEFT(B18,FIND(" OS",B18))</f>
        <v xml:space="preserve">Polyribonucleotide nucleotidyltransferase </v>
      </c>
      <c r="F18" t="s">
        <v>447</v>
      </c>
      <c r="G18" t="str">
        <f>(RIGHT(LEFT(A18,9),6))</f>
        <v>Q7U515</v>
      </c>
      <c r="H18" s="21" t="s">
        <v>446</v>
      </c>
      <c r="I18">
        <v>78</v>
      </c>
      <c r="J18" s="3">
        <v>1.04706396775717</v>
      </c>
      <c r="K18" s="3">
        <v>0.83765482893268794</v>
      </c>
      <c r="L18" s="3">
        <v>0.67307852513384603</v>
      </c>
      <c r="M18" s="3">
        <v>0.76671960742523704</v>
      </c>
      <c r="N18" s="3">
        <v>0.569629656052133</v>
      </c>
      <c r="O18" s="3">
        <v>0.50931756850363596</v>
      </c>
    </row>
    <row r="19" spans="1:15" x14ac:dyDescent="0.2">
      <c r="A19" t="s">
        <v>123</v>
      </c>
      <c r="B19" t="str">
        <f>RIGHT(A19,(LEN(A19)-20))</f>
        <v>50S ribosomal protein L1 OS=Synechococcus sp. (strain WH8102) OX=84588 GN=rplA PE=3 SV=1</v>
      </c>
      <c r="C19">
        <v>86</v>
      </c>
      <c r="D19">
        <v>15</v>
      </c>
      <c r="E19" t="str">
        <f>LEFT(B19,FIND(" OS",B19))</f>
        <v xml:space="preserve">50S ribosomal protein L1 </v>
      </c>
      <c r="F19" t="s">
        <v>449</v>
      </c>
      <c r="G19" t="str">
        <f>(RIGHT(LEFT(A19,9),6))</f>
        <v>Q7U3T7</v>
      </c>
      <c r="H19" s="21" t="s">
        <v>448</v>
      </c>
      <c r="I19">
        <v>25</v>
      </c>
      <c r="J19" s="3">
        <v>0.30876665590680002</v>
      </c>
      <c r="K19" s="3">
        <v>0.26259551228283401</v>
      </c>
      <c r="L19" s="3">
        <v>0.23973464938290401</v>
      </c>
      <c r="M19" s="3">
        <v>0.22445567688451401</v>
      </c>
      <c r="N19" s="3">
        <v>0.170201939696073</v>
      </c>
      <c r="O19" s="3">
        <v>0.13439557206226599</v>
      </c>
    </row>
    <row r="20" spans="1:15" x14ac:dyDescent="0.2">
      <c r="A20" t="s">
        <v>117</v>
      </c>
      <c r="B20" t="str">
        <f>RIGHT(A20,(LEN(A20)-20))</f>
        <v>30S ribosomal protein S5 OS=Synechococcus sp. (strain WH8102) OX=84588 GN=rpsE PE=3 SV=1</v>
      </c>
      <c r="C20">
        <v>76</v>
      </c>
      <c r="D20">
        <v>16</v>
      </c>
      <c r="E20" t="str">
        <f>LEFT(B20,FIND(" OS",B20))</f>
        <v xml:space="preserve">30S ribosomal protein S5 </v>
      </c>
      <c r="F20" t="s">
        <v>451</v>
      </c>
      <c r="G20" t="str">
        <f>(RIGHT(LEFT(A20,9),6))</f>
        <v>Q7U4I4</v>
      </c>
      <c r="H20" s="21" t="s">
        <v>450</v>
      </c>
      <c r="I20">
        <v>23</v>
      </c>
      <c r="J20" s="3">
        <v>0.34229001760412398</v>
      </c>
      <c r="K20" s="3">
        <v>0.29396200868793398</v>
      </c>
      <c r="L20" s="3">
        <v>0.24792341074173099</v>
      </c>
      <c r="M20" s="3">
        <v>0.26111135548495801</v>
      </c>
      <c r="N20" s="3">
        <v>0.21122083868576699</v>
      </c>
      <c r="O20" s="3">
        <v>0.15920470762015701</v>
      </c>
    </row>
    <row r="21" spans="1:15" x14ac:dyDescent="0.2">
      <c r="A21" t="s">
        <v>118</v>
      </c>
      <c r="B21" t="str">
        <f>RIGHT(A21,(LEN(A21)-21))</f>
        <v>30S ribosomal protein S13 OS=Synechococcus sp. (strain WH8102) OX=84588 GN=rpsM PE=3 SV=1</v>
      </c>
      <c r="C21">
        <v>97</v>
      </c>
      <c r="D21">
        <v>17</v>
      </c>
      <c r="E21" t="str">
        <f>LEFT(B21,FIND(" OS",B21))</f>
        <v xml:space="preserve">30S ribosomal protein S13 </v>
      </c>
      <c r="F21" t="s">
        <v>453</v>
      </c>
      <c r="G21" t="str">
        <f>(RIGHT(LEFT(A21,9),6))</f>
        <v>Q7U4H9</v>
      </c>
      <c r="H21" s="21" t="s">
        <v>452</v>
      </c>
      <c r="I21">
        <v>14</v>
      </c>
      <c r="J21" s="3">
        <v>0.257305193009426</v>
      </c>
      <c r="K21" s="3">
        <v>0.20582909315803</v>
      </c>
      <c r="L21" s="3">
        <v>0.180423153109014</v>
      </c>
      <c r="M21" s="3">
        <v>0.19118081101960799</v>
      </c>
      <c r="N21" s="3">
        <v>0.13903651794798499</v>
      </c>
      <c r="O21" s="3">
        <v>0.108015664402453</v>
      </c>
    </row>
    <row r="22" spans="1:15" x14ac:dyDescent="0.2">
      <c r="A22" t="s">
        <v>114</v>
      </c>
      <c r="B22" t="str">
        <f>RIGHT(A22,(LEN(A22)-20))</f>
        <v>30S ribosomal protein S4 OS=Synechococcus sp. (strain WH8102) OX=84588 GN=rpsD PE=3 SV=1</v>
      </c>
      <c r="C22">
        <v>89</v>
      </c>
      <c r="D22">
        <v>18</v>
      </c>
      <c r="E22" t="str">
        <f>LEFT(B22,FIND(" OS",B22))</f>
        <v xml:space="preserve">30S ribosomal protein S4 </v>
      </c>
      <c r="F22" t="s">
        <v>455</v>
      </c>
      <c r="G22" t="str">
        <f>(RIGHT(LEFT(A22,9),6))</f>
        <v>Q7U5K9</v>
      </c>
      <c r="H22" s="21" t="s">
        <v>454</v>
      </c>
      <c r="I22">
        <v>23</v>
      </c>
      <c r="J22" s="3">
        <v>0.320425022368376</v>
      </c>
      <c r="K22" s="3">
        <v>0.240655035696935</v>
      </c>
      <c r="L22" s="3">
        <v>0.209531421699054</v>
      </c>
      <c r="M22" s="3">
        <v>0.21943500767579799</v>
      </c>
      <c r="N22" s="3">
        <v>0.16348193620837601</v>
      </c>
      <c r="O22" s="3">
        <v>0.13320588174927001</v>
      </c>
    </row>
    <row r="23" spans="1:15" x14ac:dyDescent="0.2">
      <c r="A23" t="s">
        <v>128</v>
      </c>
      <c r="B23" t="str">
        <f>RIGHT(A23,(LEN(A23)-20))</f>
        <v>30S ribosomal protein S7 OS=Synechococcus sp. (strain WH8102) OX=84588 GN=rpsG PE=3 SV=1</v>
      </c>
      <c r="C23">
        <v>72</v>
      </c>
      <c r="D23">
        <v>19</v>
      </c>
      <c r="E23" t="str">
        <f>LEFT(B23,FIND(" OS",B23))</f>
        <v xml:space="preserve">30S ribosomal protein S7 </v>
      </c>
      <c r="F23" t="s">
        <v>457</v>
      </c>
      <c r="G23" t="str">
        <f>(RIGHT(LEFT(A23,9),6))</f>
        <v>Q7U4D3</v>
      </c>
      <c r="H23" s="21" t="s">
        <v>456</v>
      </c>
      <c r="I23">
        <v>17</v>
      </c>
      <c r="J23" s="3">
        <v>0.40478226660760003</v>
      </c>
      <c r="K23" s="3">
        <v>0.28898792294401299</v>
      </c>
      <c r="L23" s="3">
        <v>0.253894351770941</v>
      </c>
      <c r="M23" s="3">
        <v>0.28962557495158597</v>
      </c>
      <c r="N23" s="3">
        <v>0.21603477209134</v>
      </c>
      <c r="O23" s="3">
        <v>0.16331891152087499</v>
      </c>
    </row>
    <row r="24" spans="1:15" x14ac:dyDescent="0.2">
      <c r="A24" t="s">
        <v>206</v>
      </c>
      <c r="B24" t="str">
        <f>RIGHT(A24,(LEN(A24)-20))</f>
        <v>Trigger factor OS=Synechococcus sp. (strain WH8102) OX=84588 GN=tig PE=3 SV=1</v>
      </c>
      <c r="C24">
        <v>99</v>
      </c>
      <c r="D24">
        <v>20</v>
      </c>
      <c r="E24" t="str">
        <f>LEFT(B24,FIND(" OS",B24))</f>
        <v xml:space="preserve">Trigger factor </v>
      </c>
      <c r="F24" t="s">
        <v>459</v>
      </c>
      <c r="G24" t="str">
        <f>(RIGHT(LEFT(A24,9),6))</f>
        <v>Q7UA35</v>
      </c>
      <c r="H24" s="21" t="s">
        <v>458</v>
      </c>
      <c r="I24">
        <v>51</v>
      </c>
      <c r="J24" s="3">
        <v>0.338220715474565</v>
      </c>
      <c r="K24" s="3">
        <v>0.23476891979902501</v>
      </c>
      <c r="L24" s="3">
        <v>0.15677727233640601</v>
      </c>
      <c r="M24" s="3">
        <v>0.16152086707841301</v>
      </c>
      <c r="N24" s="3">
        <v>9.2281894171661993E-2</v>
      </c>
      <c r="O24" s="3">
        <v>8.5135965747903206E-2</v>
      </c>
    </row>
    <row r="25" spans="1:15" x14ac:dyDescent="0.2">
      <c r="A25" t="s">
        <v>69</v>
      </c>
      <c r="B25" t="str">
        <f>RIGHT(A25,(LEN(A25)-22))</f>
        <v>Photosystem II reaction center Psb28 protein OS=Synechococcus sp. (strain WH8102) OX=84588 GN=psb28 PE=3 SV=1</v>
      </c>
      <c r="C25">
        <v>75</v>
      </c>
      <c r="D25">
        <v>21</v>
      </c>
      <c r="E25" t="str">
        <f>LEFT(B25,FIND(" OS",B25))</f>
        <v xml:space="preserve">Photosystem II reaction center Psb28 protein </v>
      </c>
      <c r="F25" t="s">
        <v>460</v>
      </c>
      <c r="G25" t="str">
        <f>(RIGHT(LEFT(A25,9),6))</f>
        <v>Q7U7C0</v>
      </c>
      <c r="H25" s="17" t="s">
        <v>345</v>
      </c>
      <c r="I25">
        <v>14</v>
      </c>
      <c r="J25" s="3">
        <v>0.38726894518428601</v>
      </c>
      <c r="K25" s="3">
        <v>0.28356501831237302</v>
      </c>
      <c r="L25" s="3">
        <v>0.19159248315236299</v>
      </c>
      <c r="M25" s="3">
        <v>0.28436572200059201</v>
      </c>
      <c r="N25" s="3">
        <v>0.214227915855733</v>
      </c>
      <c r="O25" s="3">
        <v>0.168075090024462</v>
      </c>
    </row>
    <row r="26" spans="1:15" x14ac:dyDescent="0.2">
      <c r="A26" t="s">
        <v>132</v>
      </c>
      <c r="B26" t="str">
        <f>RIGHT(A26,(LEN(A26)-20))</f>
        <v>50S ribosomal protein L9 OS=Synechococcus sp. (strain WH8102) OX=84588 GN=rplI PE=3 SV=1</v>
      </c>
      <c r="C26">
        <v>95</v>
      </c>
      <c r="D26">
        <v>22</v>
      </c>
      <c r="E26" t="str">
        <f>LEFT(B26,FIND(" OS",B26))</f>
        <v xml:space="preserve">50S ribosomal protein L9 </v>
      </c>
      <c r="F26" t="s">
        <v>462</v>
      </c>
      <c r="G26" t="str">
        <f>(RIGHT(LEFT(A26,9),6))</f>
        <v>Q7U3Q2</v>
      </c>
      <c r="H26" s="17" t="s">
        <v>461</v>
      </c>
      <c r="I26">
        <v>17</v>
      </c>
      <c r="J26" s="3">
        <v>0.25044808642601402</v>
      </c>
      <c r="K26" s="3">
        <v>0.20872374940640401</v>
      </c>
      <c r="L26" s="3">
        <v>0.19501547878961001</v>
      </c>
      <c r="M26" s="3">
        <v>0.21464113390959799</v>
      </c>
      <c r="N26" s="3">
        <v>0.17033771926798499</v>
      </c>
      <c r="O26" s="3">
        <v>0.13005374348551699</v>
      </c>
    </row>
    <row r="27" spans="1:15" x14ac:dyDescent="0.2">
      <c r="A27" t="s">
        <v>203</v>
      </c>
      <c r="B27" t="str">
        <f>RIGHT(A27,(LEN(A27)-23))</f>
        <v>Ferredoxin-dependent glutamate synthase, Fd-GOGAT OS=Synechococcus sp. (strain WH8102) OX=84588 GN=glsF PE=3 SV=1</v>
      </c>
      <c r="C27">
        <v>93</v>
      </c>
      <c r="D27">
        <v>23</v>
      </c>
      <c r="E27" t="str">
        <f>LEFT(B27,FIND(" OS",B27))</f>
        <v xml:space="preserve">Ferredoxin-dependent glutamate synthase, Fd-GOGAT </v>
      </c>
      <c r="F27" t="s">
        <v>464</v>
      </c>
      <c r="G27" t="str">
        <f>(RIGHT(LEFT(A27,9),6))</f>
        <v>Q7U4D7</v>
      </c>
      <c r="H27" s="17" t="s">
        <v>463</v>
      </c>
      <c r="I27">
        <v>16</v>
      </c>
      <c r="J27" s="3">
        <v>0.26807366069512301</v>
      </c>
      <c r="K27" s="3">
        <v>0.220208071066335</v>
      </c>
      <c r="L27" s="3">
        <v>0.23041442217708299</v>
      </c>
      <c r="M27" s="3">
        <v>0.17628751813619301</v>
      </c>
      <c r="N27" s="3">
        <v>0.14098212770959001</v>
      </c>
      <c r="O27" s="3">
        <v>0.151706730920149</v>
      </c>
    </row>
    <row r="28" spans="1:15" x14ac:dyDescent="0.2">
      <c r="A28" t="s">
        <v>121</v>
      </c>
      <c r="B28" t="str">
        <f>RIGHT(A28,(LEN(A28)-20))</f>
        <v>50S ribosomal protein L7/L12 OS=Synechococcus sp. (strain WH8102) OX=84588 GN=rplL PE=3 SV=1</v>
      </c>
      <c r="C28">
        <v>45</v>
      </c>
      <c r="D28">
        <v>24</v>
      </c>
      <c r="E28" t="str">
        <f>LEFT(B28,FIND(" OS",B28))</f>
        <v xml:space="preserve">50S ribosomal protein L7/L12 </v>
      </c>
      <c r="F28" t="s">
        <v>466</v>
      </c>
      <c r="G28" t="str">
        <f>(RIGHT(LEFT(A28,9),6))</f>
        <v>Q7U3T9</v>
      </c>
      <c r="H28" s="17" t="s">
        <v>465</v>
      </c>
      <c r="I28">
        <v>13</v>
      </c>
      <c r="J28" s="3">
        <v>0.74032143400861194</v>
      </c>
      <c r="K28" s="3">
        <v>0.63412363501899305</v>
      </c>
      <c r="L28" s="3">
        <v>0.59517373288652398</v>
      </c>
      <c r="M28" s="3">
        <v>0.47595051330204002</v>
      </c>
      <c r="N28" s="3">
        <v>0.39426792347693201</v>
      </c>
      <c r="O28" s="3">
        <v>0.26622115016791698</v>
      </c>
    </row>
    <row r="29" spans="1:15" x14ac:dyDescent="0.2">
      <c r="A29" t="s">
        <v>124</v>
      </c>
      <c r="B29" t="str">
        <f>RIGHT(A29,(LEN(A29)-20))</f>
        <v>50S ribosomal protein L4 OS=Synechococcus sp. (strain WH8102) OX=84588 GN=rplD PE=3 SV=1</v>
      </c>
      <c r="C29">
        <v>64</v>
      </c>
      <c r="D29">
        <v>25</v>
      </c>
      <c r="E29" t="str">
        <f>LEFT(B29,FIND(" OS",B29))</f>
        <v xml:space="preserve">50S ribosomal protein L4 </v>
      </c>
      <c r="F29" t="s">
        <v>468</v>
      </c>
      <c r="G29" t="str">
        <f>(RIGHT(LEFT(A29,9),6))</f>
        <v>Q7U4J9</v>
      </c>
      <c r="H29" s="17" t="s">
        <v>467</v>
      </c>
      <c r="I29">
        <v>23</v>
      </c>
      <c r="J29" s="3">
        <v>0.38715166697738401</v>
      </c>
      <c r="K29" s="3">
        <v>0.32467348370651</v>
      </c>
      <c r="L29" s="3">
        <v>0.32011648807246901</v>
      </c>
      <c r="M29" s="3">
        <v>0.31104997670972201</v>
      </c>
      <c r="N29" s="3">
        <v>0.23827169503460999</v>
      </c>
      <c r="O29" s="3">
        <v>0.20613065019073801</v>
      </c>
    </row>
    <row r="30" spans="1:15" x14ac:dyDescent="0.2">
      <c r="A30" t="s">
        <v>152</v>
      </c>
      <c r="B30" t="str">
        <f>RIGHT(A30,(LEN(A30)-23))</f>
        <v>Rubrerythrin OS=Synechococcus sp. (strain WH8102) OX=84588 GN=SYNW2369 PE=4 SV=1</v>
      </c>
      <c r="C30">
        <v>11</v>
      </c>
      <c r="D30">
        <v>26</v>
      </c>
      <c r="E30" t="str">
        <f>LEFT(B30,FIND(" OS",B30))</f>
        <v xml:space="preserve">Rubrerythrin </v>
      </c>
      <c r="F30" t="s">
        <v>410</v>
      </c>
      <c r="G30" t="str">
        <f>(RIGHT(LEFT(A30,9),6))</f>
        <v>Q7U3R0</v>
      </c>
      <c r="H30" s="17" t="s">
        <v>469</v>
      </c>
      <c r="I30">
        <v>26</v>
      </c>
      <c r="J30" s="3">
        <v>1.92295484940961</v>
      </c>
      <c r="K30" s="3">
        <v>1.5387644799932501</v>
      </c>
      <c r="L30" s="3">
        <v>1.67346814884363</v>
      </c>
      <c r="M30" s="3">
        <v>1.79269356822887</v>
      </c>
      <c r="N30" s="3">
        <v>1.4819914488144701</v>
      </c>
      <c r="O30" s="3">
        <v>1.60182167477646</v>
      </c>
    </row>
    <row r="31" spans="1:15" x14ac:dyDescent="0.2">
      <c r="A31" t="s">
        <v>50</v>
      </c>
      <c r="B31" t="str">
        <f>RIGHT(A31,(LEN(A31)-23))</f>
        <v>R-phycocyanin II alpha chain OS=Synechococcus sp. (strain WH8102) OX=84588 GN=rpcA PE=3 SV=1</v>
      </c>
      <c r="C31">
        <v>20</v>
      </c>
      <c r="D31">
        <v>27</v>
      </c>
      <c r="E31" t="str">
        <f>LEFT(B31,FIND(" OS",B31))</f>
        <v xml:space="preserve">R-phycocyanin II alpha chain </v>
      </c>
      <c r="F31" t="s">
        <v>388</v>
      </c>
      <c r="G31" t="str">
        <f>(RIGHT(LEFT(A31,9),6))</f>
        <v>Q7U4P4</v>
      </c>
      <c r="H31" s="17" t="s">
        <v>387</v>
      </c>
      <c r="I31">
        <v>17</v>
      </c>
      <c r="J31" s="3">
        <v>1.0109976989701499</v>
      </c>
      <c r="K31" s="3">
        <v>1.2274903829483099</v>
      </c>
      <c r="L31" s="3">
        <v>1.38081485503097</v>
      </c>
      <c r="M31" s="3">
        <v>0.90623051189037196</v>
      </c>
      <c r="N31" s="3">
        <v>0.85318401998165905</v>
      </c>
      <c r="O31" s="3">
        <v>1.22239187799866</v>
      </c>
    </row>
    <row r="32" spans="1:15" x14ac:dyDescent="0.2">
      <c r="A32" t="s">
        <v>56</v>
      </c>
      <c r="B32" t="str">
        <f>RIGHT(A32,(LEN(A32)-23))</f>
        <v>Phycobilisome core component-allophycocyanin beta-18 subunit OS=Synechococcus sp. (strain WH8102) OX=84588 GN=apcF PE=3 SV=1</v>
      </c>
      <c r="C32">
        <v>79</v>
      </c>
      <c r="D32">
        <v>28</v>
      </c>
      <c r="E32" t="str">
        <f>LEFT(B32,FIND(" OS",B32))</f>
        <v xml:space="preserve">Phycobilisome core component-allophycocyanin beta-18 subunit </v>
      </c>
      <c r="F32" t="s">
        <v>400</v>
      </c>
      <c r="G32" t="str">
        <f>(RIGHT(LEFT(A32,9),6))</f>
        <v>Q7U7B1</v>
      </c>
      <c r="H32" s="17" t="s">
        <v>399</v>
      </c>
      <c r="I32">
        <v>19</v>
      </c>
      <c r="J32" s="3">
        <v>0.25900790267796497</v>
      </c>
      <c r="K32" s="3">
        <v>0.30000786612863001</v>
      </c>
      <c r="L32" s="3">
        <v>0.285720855989681</v>
      </c>
      <c r="M32" s="3">
        <v>0.17029298149151101</v>
      </c>
      <c r="N32" s="3">
        <v>0.20626624225865001</v>
      </c>
      <c r="O32" s="3">
        <v>0.262052915625822</v>
      </c>
    </row>
    <row r="33" spans="1:15" x14ac:dyDescent="0.2">
      <c r="A33" t="s">
        <v>187</v>
      </c>
      <c r="B33" t="str">
        <f>RIGHT(A33,(LEN(A33)-23))</f>
        <v>Chloroplast outer envelope membrane protein homolog OS=Synechococcus sp. (strain WH8102) OX=84588 GN=SYNW0555 PE=4 SV=1</v>
      </c>
      <c r="C33">
        <v>69</v>
      </c>
      <c r="D33">
        <v>29</v>
      </c>
      <c r="E33" t="str">
        <f>LEFT(B33,FIND(" OS",B33))</f>
        <v xml:space="preserve">Chloroplast outer envelope membrane protein homolog </v>
      </c>
      <c r="F33" t="s">
        <v>411</v>
      </c>
      <c r="G33" t="str">
        <f>(RIGHT(LEFT(A33,9),6))</f>
        <v>Q7U8Q8</v>
      </c>
      <c r="H33" s="17" t="s">
        <v>470</v>
      </c>
      <c r="I33">
        <v>80</v>
      </c>
      <c r="J33" s="3">
        <v>0.27212271619046302</v>
      </c>
      <c r="K33" s="3">
        <v>0.325571483756744</v>
      </c>
      <c r="L33" s="3">
        <v>0.278728349518713</v>
      </c>
      <c r="M33" s="3">
        <v>0.22285362234393899</v>
      </c>
      <c r="N33" s="3">
        <v>0.28094372049921501</v>
      </c>
      <c r="O33" s="3">
        <v>0.31248481068917</v>
      </c>
    </row>
    <row r="34" spans="1:15" x14ac:dyDescent="0.2">
      <c r="A34" t="s">
        <v>202</v>
      </c>
      <c r="B34" t="str">
        <f>RIGHT(A34,(LEN(A34)-23))</f>
        <v>Uncharacterized protein OS=Synechococcus sp. (strain WH8102) OX=84588 GN=SYNW0908 PE=4 SV=1</v>
      </c>
      <c r="C34">
        <v>91</v>
      </c>
      <c r="D34">
        <v>30</v>
      </c>
      <c r="E34" t="str">
        <f>LEFT(B34,FIND(" OS",B34))</f>
        <v xml:space="preserve">Uncharacterized protein </v>
      </c>
      <c r="F34" t="s">
        <v>266</v>
      </c>
      <c r="G34" t="str">
        <f>(RIGHT(LEFT(A34,9),6))</f>
        <v>Q7U7S3</v>
      </c>
      <c r="H34" s="17" t="s">
        <v>471</v>
      </c>
      <c r="I34">
        <v>19</v>
      </c>
      <c r="J34" s="3">
        <v>0.20048551870786399</v>
      </c>
      <c r="K34" s="3">
        <v>0.23668549930744801</v>
      </c>
      <c r="L34" s="3">
        <v>0.22307211726550599</v>
      </c>
      <c r="M34" s="3">
        <v>0.14878309143902499</v>
      </c>
      <c r="N34" s="3">
        <v>0.18815317095926901</v>
      </c>
      <c r="O34" s="3">
        <v>0.24196899232382399</v>
      </c>
    </row>
    <row r="35" spans="1:15" x14ac:dyDescent="0.2">
      <c r="A35" t="s">
        <v>189</v>
      </c>
      <c r="B35" t="str">
        <f>RIGHT(A35,(LEN(A35)-23))</f>
        <v>Putative IMP dehydrogenase OS=Synechococcus sp. (strain WH8102) OX=84588 GN=guaB PE=4 SV=1</v>
      </c>
      <c r="C35">
        <v>73</v>
      </c>
      <c r="D35">
        <v>31</v>
      </c>
      <c r="E35" t="str">
        <f>LEFT(B35,FIND(" OS",B35))</f>
        <v xml:space="preserve">Putative IMP dehydrogenase </v>
      </c>
      <c r="F35" t="s">
        <v>473</v>
      </c>
      <c r="G35" t="str">
        <f>(RIGHT(LEFT(A35,9),6))</f>
        <v>Q7U897</v>
      </c>
      <c r="H35" s="17" t="s">
        <v>472</v>
      </c>
      <c r="I35">
        <v>40</v>
      </c>
      <c r="J35" s="3">
        <v>0.27058980364619001</v>
      </c>
      <c r="K35" s="3">
        <v>0.27187646715825498</v>
      </c>
      <c r="L35" s="3">
        <v>0.33737495408962698</v>
      </c>
      <c r="M35" s="3">
        <v>0.20612319615619201</v>
      </c>
      <c r="N35" s="3">
        <v>0.19576960014599401</v>
      </c>
      <c r="O35" s="3">
        <v>0.283769539620709</v>
      </c>
    </row>
    <row r="36" spans="1:15" x14ac:dyDescent="0.2">
      <c r="A36" t="s">
        <v>200</v>
      </c>
      <c r="B36" t="str">
        <f>RIGHT(A36,(LEN(A36)-23))</f>
        <v>Isocitrate dehydrogenase [NADP] OS=Synechococcus sp. (strain WH8102) OX=84588 GN=icd PE=3 SV=1</v>
      </c>
      <c r="C36">
        <v>88</v>
      </c>
      <c r="D36">
        <v>32</v>
      </c>
      <c r="E36" t="str">
        <f>LEFT(B36,FIND(" OS",B36))</f>
        <v xml:space="preserve">Isocitrate dehydrogenase [NADP] </v>
      </c>
      <c r="F36" t="s">
        <v>475</v>
      </c>
      <c r="G36" t="str">
        <f>(RIGHT(LEFT(A36,9),6))</f>
        <v>Q7U9T7</v>
      </c>
      <c r="H36" s="17" t="s">
        <v>474</v>
      </c>
      <c r="I36">
        <v>52</v>
      </c>
      <c r="J36" s="3">
        <v>0.247395959824671</v>
      </c>
      <c r="K36" s="3">
        <v>0.25334007081180199</v>
      </c>
      <c r="L36" s="3">
        <v>0.29478764813908598</v>
      </c>
      <c r="M36" s="3">
        <v>0.146993048448359</v>
      </c>
      <c r="N36" s="3">
        <v>0.15738118045777499</v>
      </c>
      <c r="O36" s="3">
        <v>0.19818573053216201</v>
      </c>
    </row>
    <row r="37" spans="1:15" x14ac:dyDescent="0.2">
      <c r="A37" t="s">
        <v>1</v>
      </c>
      <c r="B37" t="str">
        <f>RIGHT(A37,(LEN(A37)-21))</f>
        <v>Cyanate hydratase OS=Synechococcus sp. (strain WH8102) OX=84588 GN=cynS PE=3 SV=1</v>
      </c>
      <c r="C37">
        <v>92</v>
      </c>
      <c r="D37">
        <v>33</v>
      </c>
      <c r="E37" t="str">
        <f>LEFT(B37,FIND(" OS",B37))</f>
        <v xml:space="preserve">Cyanate hydratase </v>
      </c>
      <c r="F37" t="s">
        <v>238</v>
      </c>
      <c r="G37" t="str">
        <f>(RIGHT(LEFT(A37,9),6))</f>
        <v>Q7U3E2</v>
      </c>
      <c r="H37" s="17" t="s">
        <v>237</v>
      </c>
      <c r="I37">
        <v>16</v>
      </c>
      <c r="J37" s="3">
        <v>0.38211507918697402</v>
      </c>
      <c r="K37" s="3">
        <v>0.403923844514056</v>
      </c>
      <c r="L37" s="3">
        <v>0.35771959788228902</v>
      </c>
      <c r="M37" s="3">
        <v>9.9713984802813106E-3</v>
      </c>
      <c r="N37" s="3">
        <v>1.0291833725929799E-2</v>
      </c>
      <c r="O37" s="3">
        <v>5.5538551241206997E-2</v>
      </c>
    </row>
    <row r="38" spans="1:15" x14ac:dyDescent="0.2">
      <c r="A38" t="s">
        <v>16</v>
      </c>
      <c r="B38" t="str">
        <f>RIGHT(A38,(LEN(A38)-23))</f>
        <v>Possible porin OS=Synechococcus sp. (strain WH8102) OX=84588 GN=som PE=3 SV=1</v>
      </c>
      <c r="C38">
        <v>3</v>
      </c>
      <c r="D38">
        <v>34</v>
      </c>
      <c r="E38" t="str">
        <f>LEFT(B38,FIND(" OS",B38))</f>
        <v xml:space="preserve">Possible porin </v>
      </c>
      <c r="F38" t="s">
        <v>296</v>
      </c>
      <c r="G38" t="str">
        <f>(RIGHT(LEFT(A38,9),6))</f>
        <v>Q7U447</v>
      </c>
      <c r="H38" s="17" t="s">
        <v>257</v>
      </c>
      <c r="I38">
        <v>51</v>
      </c>
      <c r="J38" s="3">
        <v>6.5115336585010004</v>
      </c>
      <c r="K38" s="3">
        <v>8.2673643602102302</v>
      </c>
      <c r="L38" s="3">
        <v>5.7055079012535996</v>
      </c>
      <c r="M38" s="3">
        <v>1.73583706988455</v>
      </c>
      <c r="N38" s="3">
        <v>1.4565883118480201</v>
      </c>
      <c r="O38" s="3">
        <v>2.8047877686228602</v>
      </c>
    </row>
    <row r="39" spans="1:15" x14ac:dyDescent="0.2">
      <c r="A39" t="s">
        <v>19</v>
      </c>
      <c r="B39" t="str">
        <f>RIGHT(A39,(LEN(A39)-23))</f>
        <v>Putative urea ABC transporter, urea binding protein OS=Synechococcus sp. (strain WH8102) OX=84588 GN=urtA1 PE=4 SV=1</v>
      </c>
      <c r="C39">
        <v>44</v>
      </c>
      <c r="D39">
        <v>35</v>
      </c>
      <c r="E39" t="str">
        <f>LEFT(B39,FIND(" OS",B39))</f>
        <v xml:space="preserve">Putative urea ABC transporter, urea binding protein </v>
      </c>
      <c r="F39" t="s">
        <v>231</v>
      </c>
      <c r="G39" t="str">
        <f>(RIGHT(LEFT(A39,9),6))</f>
        <v>Q7U3J0</v>
      </c>
      <c r="H39" s="17" t="s">
        <v>260</v>
      </c>
      <c r="I39">
        <v>48</v>
      </c>
      <c r="J39" s="3">
        <v>0.63288448260594099</v>
      </c>
      <c r="K39" s="3">
        <v>0.750764567328845</v>
      </c>
      <c r="L39" s="3">
        <v>0.57636605582606204</v>
      </c>
      <c r="M39" s="3">
        <v>0.38618036586818</v>
      </c>
      <c r="N39" s="3">
        <v>0.36059502956182499</v>
      </c>
      <c r="O39" s="3">
        <v>0.39962712875209899</v>
      </c>
    </row>
    <row r="40" spans="1:15" x14ac:dyDescent="0.2">
      <c r="A40" t="s">
        <v>21</v>
      </c>
      <c r="B40" t="str">
        <f>RIGHT(A40,(LEN(A40)-23))</f>
        <v>Glutamine synthetase OS=Synechococcus sp. (strain WH8102) OX=84588 GN=glnA PE=3 SV=1</v>
      </c>
      <c r="C40">
        <v>15</v>
      </c>
      <c r="D40">
        <v>36</v>
      </c>
      <c r="E40" t="str">
        <f>LEFT(B40,FIND(" OS",B40))</f>
        <v xml:space="preserve">Glutamine synthetase </v>
      </c>
      <c r="F40" t="s">
        <v>229</v>
      </c>
      <c r="G40" t="str">
        <f>(RIGHT(LEFT(A40,9),6))</f>
        <v>Q7U7B2</v>
      </c>
      <c r="H40" s="17" t="s">
        <v>262</v>
      </c>
      <c r="I40">
        <v>52</v>
      </c>
      <c r="J40" s="3">
        <v>1.7591531390417801</v>
      </c>
      <c r="K40" s="3">
        <v>1.78350442095415</v>
      </c>
      <c r="L40" s="3">
        <v>1.42343841879139</v>
      </c>
      <c r="M40" s="3">
        <v>1.1545683411890499</v>
      </c>
      <c r="N40" s="3">
        <v>0.957916473391213</v>
      </c>
      <c r="O40" s="3">
        <v>1.1383617349861299</v>
      </c>
    </row>
    <row r="41" spans="1:15" x14ac:dyDescent="0.2">
      <c r="A41" t="s">
        <v>155</v>
      </c>
      <c r="B41" t="str">
        <f>RIGHT(A41,(LEN(A41)-23))</f>
        <v>Putative iron ABC transporter, substrate binding protein OS=Synechococcus sp. (strain WH8102) OX=84588 GN=futA,sfuA PE=3 SV=1</v>
      </c>
      <c r="C41">
        <v>17</v>
      </c>
      <c r="D41">
        <v>37</v>
      </c>
      <c r="E41" t="str">
        <f>LEFT(B41,FIND(" OS",B41))</f>
        <v xml:space="preserve">Putative iron ABC transporter, substrate binding protein </v>
      </c>
      <c r="F41" t="s">
        <v>412</v>
      </c>
      <c r="G41" t="str">
        <f>(RIGHT(LEFT(A41,9),6))</f>
        <v>Q7U5B0</v>
      </c>
      <c r="H41" s="17" t="s">
        <v>476</v>
      </c>
      <c r="I41">
        <v>38</v>
      </c>
      <c r="J41" s="3">
        <v>1.4005257807963301</v>
      </c>
      <c r="K41" s="3">
        <v>1.7330826937831401</v>
      </c>
      <c r="L41" s="3">
        <v>1.30543149784178</v>
      </c>
      <c r="M41" s="3">
        <v>1.1593546404706401</v>
      </c>
      <c r="N41" s="3">
        <v>1.11052635444241</v>
      </c>
      <c r="O41" s="3">
        <v>0.76826992402479899</v>
      </c>
    </row>
    <row r="42" spans="1:15" x14ac:dyDescent="0.2">
      <c r="A42" t="s">
        <v>172</v>
      </c>
      <c r="B42" t="str">
        <f>RIGHT(A42,(LEN(A42)-23))</f>
        <v>Putative zinc transport system substrate-binding protein OS=Synechococcus sp. (strain WH8102) OX=84588 GN=SYNW2481 PE=3 SV=1</v>
      </c>
      <c r="C42">
        <v>43</v>
      </c>
      <c r="D42">
        <v>38</v>
      </c>
      <c r="E42" t="str">
        <f>LEFT(B42,FIND(" OS",B42))</f>
        <v xml:space="preserve">Putative zinc transport system substrate-binding protein </v>
      </c>
      <c r="F42" t="s">
        <v>477</v>
      </c>
      <c r="G42" t="str">
        <f>(RIGHT(LEFT(A42,9),6))</f>
        <v>Q7U3F1</v>
      </c>
      <c r="H42" s="17" t="s">
        <v>476</v>
      </c>
      <c r="I42">
        <v>33</v>
      </c>
      <c r="J42" s="3">
        <v>0.63231632046365704</v>
      </c>
      <c r="K42" s="3">
        <v>0.77069529491391797</v>
      </c>
      <c r="L42" s="3">
        <v>0.50364120709496996</v>
      </c>
      <c r="M42" s="3">
        <v>0.50772619434404298</v>
      </c>
      <c r="N42" s="3">
        <v>0.44072385120840502</v>
      </c>
      <c r="O42" s="3">
        <v>0.36324589306094901</v>
      </c>
    </row>
    <row r="43" spans="1:15" x14ac:dyDescent="0.2">
      <c r="A43" t="s">
        <v>15</v>
      </c>
      <c r="B43" t="str">
        <f>RIGHT(A43,(LEN(A43)-23))</f>
        <v>Putative cyanate ABC transporter OS=Synechococcus sp. (strain WH8102) OX=84588 GN=SYNW2487 PE=4 SV=1</v>
      </c>
      <c r="C43">
        <v>48</v>
      </c>
      <c r="D43">
        <v>39</v>
      </c>
      <c r="E43" t="str">
        <f>LEFT(B43,FIND(" OS",B43))</f>
        <v xml:space="preserve">Putative cyanate ABC transporter </v>
      </c>
      <c r="F43" t="s">
        <v>224</v>
      </c>
      <c r="G43" t="str">
        <f>(RIGHT(LEFT(A43,9),6))</f>
        <v>Q7U3E5</v>
      </c>
      <c r="H43" s="17" t="s">
        <v>256</v>
      </c>
      <c r="I43">
        <v>61</v>
      </c>
      <c r="J43" s="3">
        <v>0.65762404334343205</v>
      </c>
      <c r="K43" s="3">
        <v>1.0068609133344999</v>
      </c>
      <c r="L43" s="3">
        <v>0.47101892998182199</v>
      </c>
      <c r="M43" s="3">
        <v>0.25234958190402601</v>
      </c>
      <c r="N43" s="3">
        <v>0.32853219537957501</v>
      </c>
      <c r="O43" s="3">
        <v>0.26156167088473198</v>
      </c>
    </row>
    <row r="44" spans="1:15" x14ac:dyDescent="0.2">
      <c r="A44" t="s">
        <v>153</v>
      </c>
      <c r="B44" t="str">
        <f>RIGHT(A44,(LEN(A44)-23))</f>
        <v>DNA binding protein HU OS=Synechococcus sp. (strain WH8102) OX=84588 GN=SYNW0587 PE=3 SV=1</v>
      </c>
      <c r="C44">
        <v>13</v>
      </c>
      <c r="D44">
        <v>40</v>
      </c>
      <c r="E44" t="str">
        <f>LEFT(B44,FIND(" OS",B44))</f>
        <v xml:space="preserve">DNA binding protein HU </v>
      </c>
      <c r="F44" t="s">
        <v>413</v>
      </c>
      <c r="G44" t="str">
        <f>(RIGHT(LEFT(A44,9),6))</f>
        <v>Q7U8M9</v>
      </c>
      <c r="H44" s="17" t="s">
        <v>478</v>
      </c>
      <c r="I44">
        <v>10</v>
      </c>
      <c r="J44" s="3">
        <v>1.6036462900650199</v>
      </c>
      <c r="K44" s="3">
        <v>2.4649083946906098</v>
      </c>
      <c r="L44" s="3">
        <v>1.5718411255171501</v>
      </c>
      <c r="M44" s="3">
        <v>1.1736964073274201</v>
      </c>
      <c r="N44" s="3">
        <v>1.3381670591891199</v>
      </c>
      <c r="O44" s="3">
        <v>1.3775557040053299</v>
      </c>
    </row>
    <row r="45" spans="1:15" x14ac:dyDescent="0.2">
      <c r="A45" t="s">
        <v>151</v>
      </c>
      <c r="B45" t="str">
        <f>RIGHT(A45,(LEN(A45)-23))</f>
        <v>Uncharacterized protein</v>
      </c>
      <c r="C45">
        <v>9</v>
      </c>
      <c r="D45">
        <v>41</v>
      </c>
      <c r="E45" t="str">
        <f>B45</f>
        <v>Uncharacterized protein</v>
      </c>
      <c r="F45" t="s">
        <v>414</v>
      </c>
      <c r="G45" t="str">
        <f>(RIGHT(LEFT(A45,9),6))</f>
        <v>Q7U953</v>
      </c>
      <c r="H45" s="17" t="s">
        <v>479</v>
      </c>
      <c r="I45">
        <v>23</v>
      </c>
      <c r="J45" s="3">
        <v>1.8606852113188601</v>
      </c>
      <c r="K45" s="3">
        <v>3.0003562479931398</v>
      </c>
      <c r="L45" s="3">
        <v>1.81717423351702</v>
      </c>
      <c r="M45" s="3">
        <v>2.4050620274881198</v>
      </c>
      <c r="N45" s="3">
        <v>1.88381150910814</v>
      </c>
      <c r="O45" s="3">
        <v>1.5204375284265199</v>
      </c>
    </row>
    <row r="46" spans="1:15" x14ac:dyDescent="0.2">
      <c r="A46" t="s">
        <v>156</v>
      </c>
      <c r="B46" t="str">
        <f>RIGHT(A46,(LEN(A46)-23))</f>
        <v>SpoVT-AbrB domain-containing protein OS=Synechococcus sp. (strain WH8102) OX=84588 GN=SYNW1518 PE=4 SV=1</v>
      </c>
      <c r="C46">
        <v>18</v>
      </c>
      <c r="D46">
        <v>42</v>
      </c>
      <c r="E46" t="str">
        <f>LEFT(B46,FIND(" OS",B46))</f>
        <v xml:space="preserve">SpoVT-AbrB domain-containing protein </v>
      </c>
      <c r="F46" t="s">
        <v>415</v>
      </c>
      <c r="G46" t="str">
        <f>(RIGHT(LEFT(A46,9),6))</f>
        <v>Q7U622</v>
      </c>
      <c r="H46" s="17" t="s">
        <v>480</v>
      </c>
      <c r="I46">
        <v>13</v>
      </c>
      <c r="J46" s="3">
        <v>1.1680284459611801</v>
      </c>
      <c r="K46" s="3">
        <v>1.65551030245635</v>
      </c>
      <c r="L46" s="3">
        <v>0.80083365551044705</v>
      </c>
      <c r="M46" s="3">
        <v>1.03285487998634</v>
      </c>
      <c r="N46" s="3">
        <v>0.98604787349985601</v>
      </c>
      <c r="O46" s="3">
        <v>0.99486327914876604</v>
      </c>
    </row>
    <row r="47" spans="1:15" x14ac:dyDescent="0.2">
      <c r="A47" t="s">
        <v>51</v>
      </c>
      <c r="B47" t="str">
        <f>RIGHT(A47,(LEN(A47)-23))</f>
        <v>R-phycocyanin II beta chain OS=Synechococcus sp. (strain WH8102) OX=84588 GN=rpcB PE=3 SV=1</v>
      </c>
      <c r="C47">
        <v>10</v>
      </c>
      <c r="D47">
        <v>43</v>
      </c>
      <c r="E47" t="str">
        <f>LEFT(B47,FIND(" OS",B47))</f>
        <v xml:space="preserve">R-phycocyanin II beta chain </v>
      </c>
      <c r="F47" t="s">
        <v>390</v>
      </c>
      <c r="G47" t="str">
        <f>(RIGHT(LEFT(A47,9),6))</f>
        <v>Q7U4P5</v>
      </c>
      <c r="H47" s="17" t="s">
        <v>389</v>
      </c>
      <c r="I47">
        <v>18</v>
      </c>
      <c r="J47" s="3">
        <v>1.6817729661913801</v>
      </c>
      <c r="K47" s="3">
        <v>2.6009562102124399</v>
      </c>
      <c r="L47" s="3">
        <v>1.6911558806851701</v>
      </c>
      <c r="M47" s="3">
        <v>2.0240431733231601</v>
      </c>
      <c r="N47" s="3">
        <v>2.10367603701479</v>
      </c>
      <c r="O47" s="3">
        <v>1.45849421018285</v>
      </c>
    </row>
    <row r="48" spans="1:15" x14ac:dyDescent="0.2">
      <c r="A48" t="s">
        <v>195</v>
      </c>
      <c r="B48" t="str">
        <f>RIGHT(A48,(LEN(A48)-23))</f>
        <v>Ferredoxin--NADP reductase OS=Synechococcus sp. (strain WH8102) OX=84588 GN=petH PE=3 SV=1</v>
      </c>
      <c r="C48">
        <v>82</v>
      </c>
      <c r="D48">
        <v>44</v>
      </c>
      <c r="E48" t="str">
        <f>LEFT(B48,FIND(" OS",B48))</f>
        <v xml:space="preserve">Ferredoxin--NADP reductase </v>
      </c>
      <c r="F48" t="s">
        <v>482</v>
      </c>
      <c r="G48" t="str">
        <f>(RIGHT(LEFT(A48,9),6))</f>
        <v>Q7U873</v>
      </c>
      <c r="H48" s="17" t="s">
        <v>481</v>
      </c>
      <c r="I48">
        <v>42</v>
      </c>
      <c r="J48" s="3">
        <v>0.25144480982147499</v>
      </c>
      <c r="K48" s="3">
        <v>0.29323882993120698</v>
      </c>
      <c r="L48" s="3">
        <v>0.186320308294497</v>
      </c>
      <c r="M48" s="3">
        <v>0.248755695988741</v>
      </c>
      <c r="N48" s="3">
        <v>0.270195530682725</v>
      </c>
      <c r="O48" s="3">
        <v>0.182776924381579</v>
      </c>
    </row>
    <row r="49" spans="1:15" x14ac:dyDescent="0.2">
      <c r="A49" t="s">
        <v>157</v>
      </c>
      <c r="B49" t="str">
        <f>RIGHT(A49,(LEN(A49)-21))</f>
        <v>Elongation factor Tu OS=Synechococcus sp. (strain WH8102) OX=84588 GN=tuf PE=3 SV=1</v>
      </c>
      <c r="C49">
        <v>19</v>
      </c>
      <c r="D49">
        <v>45</v>
      </c>
      <c r="E49" t="str">
        <f>LEFT(B49,FIND(" OS",B49))</f>
        <v xml:space="preserve">Elongation factor Tu </v>
      </c>
      <c r="F49" t="s">
        <v>485</v>
      </c>
      <c r="G49" t="str">
        <f>(RIGHT(LEFT(A49,9),6))</f>
        <v>Q7U4D1</v>
      </c>
      <c r="H49" s="17" t="s">
        <v>483</v>
      </c>
      <c r="I49">
        <v>44</v>
      </c>
      <c r="J49" s="3">
        <v>1.22486393723294</v>
      </c>
      <c r="K49" s="3">
        <v>1.2230431476184001</v>
      </c>
      <c r="L49" s="3">
        <v>0.92641293134599101</v>
      </c>
      <c r="M49" s="3">
        <v>1.3451314359737101</v>
      </c>
      <c r="N49" s="3">
        <v>1.0809696785257299</v>
      </c>
      <c r="O49" s="3">
        <v>0.82754253220496299</v>
      </c>
    </row>
    <row r="50" spans="1:15" x14ac:dyDescent="0.2">
      <c r="A50" t="s">
        <v>150</v>
      </c>
      <c r="B50" t="str">
        <f>RIGHT(A50,(LEN(A50)-23))</f>
        <v>Cell-surface-associated polypeptide SwmA OS=Synechococcus sp. (strain WH8102) OX=84588 GN=swmA PE=4 SV=1</v>
      </c>
      <c r="C50">
        <v>1</v>
      </c>
      <c r="D50">
        <v>46</v>
      </c>
      <c r="E50" t="str">
        <f>LEFT(B50,FIND(" OS",B50))</f>
        <v xml:space="preserve">Cell-surface-associated polypeptide SwmA </v>
      </c>
      <c r="F50" t="s">
        <v>416</v>
      </c>
      <c r="G50" t="str">
        <f>(RIGHT(LEFT(A50,9),6))</f>
        <v>Q7UA16</v>
      </c>
      <c r="H50" s="17" t="s">
        <v>484</v>
      </c>
      <c r="I50">
        <v>84</v>
      </c>
      <c r="J50" s="3">
        <v>4.5951580519841002</v>
      </c>
      <c r="K50" s="3">
        <v>4.8667808234790204</v>
      </c>
      <c r="L50" s="3">
        <v>5.2277309826447498</v>
      </c>
      <c r="M50" s="3">
        <v>6.01482410861421</v>
      </c>
      <c r="N50" s="3">
        <v>6.01232094434756</v>
      </c>
      <c r="O50" s="3">
        <v>4.0678222670202402</v>
      </c>
    </row>
    <row r="51" spans="1:15" x14ac:dyDescent="0.2">
      <c r="A51" t="s">
        <v>54</v>
      </c>
      <c r="B51" t="str">
        <f>RIGHT(A51,(LEN(A51)-23))</f>
        <v>Phycobilisome linker polypeptide OS=Synechococcus sp. (strain WH8102) OX=84588 GN=cpeC PE=3 SV=1</v>
      </c>
      <c r="C51">
        <v>47</v>
      </c>
      <c r="D51">
        <v>47</v>
      </c>
      <c r="E51" t="str">
        <f>LEFT(B51,FIND(" OS",B51))</f>
        <v xml:space="preserve">Phycobilisome linker polypeptide </v>
      </c>
      <c r="F51" t="s">
        <v>396</v>
      </c>
      <c r="G51" t="str">
        <f>(RIGHT(LEFT(A51,9),6))</f>
        <v>Q7U4R5</v>
      </c>
      <c r="H51" s="17" t="s">
        <v>395</v>
      </c>
      <c r="I51">
        <v>33</v>
      </c>
      <c r="J51" s="3">
        <v>0.429832908568203</v>
      </c>
      <c r="K51" s="3">
        <v>0.57914395488649295</v>
      </c>
      <c r="L51" s="3">
        <v>0.58553640786717198</v>
      </c>
      <c r="M51" s="3">
        <v>0.42816310008404901</v>
      </c>
      <c r="N51" s="3">
        <v>0.46452714426776398</v>
      </c>
      <c r="O51" s="3">
        <v>0.52031372638377305</v>
      </c>
    </row>
    <row r="52" spans="1:15" x14ac:dyDescent="0.2">
      <c r="A52" t="s">
        <v>167</v>
      </c>
      <c r="B52" t="str">
        <f>RIGHT(A52,(LEN(A52)-23))</f>
        <v>Putative RND family outer membrane efflux protein OS=Synechococcus sp. (strain WH8102) OX=84588 GN=SYNW2187 PE=3 SV=1</v>
      </c>
      <c r="C52">
        <v>36</v>
      </c>
      <c r="D52">
        <v>48</v>
      </c>
      <c r="E52" t="str">
        <f>LEFT(B52,FIND(" OS",B52))</f>
        <v xml:space="preserve">Putative RND family outer membrane efflux protein </v>
      </c>
      <c r="F52" t="s">
        <v>417</v>
      </c>
      <c r="G52" t="str">
        <f>(RIGHT(LEFT(A52,9),6))</f>
        <v>Q7U484</v>
      </c>
      <c r="H52" s="17" t="s">
        <v>486</v>
      </c>
      <c r="I52">
        <v>62</v>
      </c>
      <c r="J52" s="3">
        <v>0.55371294935572302</v>
      </c>
      <c r="K52" s="3">
        <v>0.70805605071055699</v>
      </c>
      <c r="L52" s="3">
        <v>0.59448145525907004</v>
      </c>
      <c r="M52" s="3">
        <v>0.57753921663118002</v>
      </c>
      <c r="N52" s="3">
        <v>0.66804839692464502</v>
      </c>
      <c r="O52" s="3">
        <v>0.65499885928049895</v>
      </c>
    </row>
    <row r="53" spans="1:15" x14ac:dyDescent="0.2">
      <c r="A53" t="s">
        <v>58</v>
      </c>
      <c r="B53" t="str">
        <f>RIGHT(A53,(LEN(A53)-23))</f>
        <v>Phycobilisome rod-core linker polypeptide cpcG (L-RC 28.5) OS=Synechococcus sp. (strain WH8102) OX=84588 GN=cpcG1 PE=3 SV=1</v>
      </c>
      <c r="C53">
        <v>60</v>
      </c>
      <c r="D53">
        <v>49</v>
      </c>
      <c r="E53" t="str">
        <f>LEFT(B53,FIND(" OS",B53))</f>
        <v xml:space="preserve">Phycobilisome rod-core linker polypeptide cpcG (L-RC 28.5) </v>
      </c>
      <c r="F53" t="s">
        <v>487</v>
      </c>
      <c r="G53" t="str">
        <f>(RIGHT(LEFT(A53,9),6))</f>
        <v>Q7U9E4</v>
      </c>
      <c r="H53" s="17" t="s">
        <v>402</v>
      </c>
      <c r="I53">
        <v>28</v>
      </c>
      <c r="J53" s="3">
        <v>0.28111598066920701</v>
      </c>
      <c r="K53" s="3">
        <v>0.318890240369955</v>
      </c>
      <c r="L53" s="3">
        <v>0.32254030549692603</v>
      </c>
      <c r="M53" s="3">
        <v>0.30872029276483398</v>
      </c>
      <c r="N53" s="3">
        <v>0.35281684492376902</v>
      </c>
      <c r="O53" s="3">
        <v>0.35790788433890203</v>
      </c>
    </row>
    <row r="54" spans="1:15" x14ac:dyDescent="0.2">
      <c r="A54" t="s">
        <v>163</v>
      </c>
      <c r="B54" t="str">
        <f>RIGHT(A54,(LEN(A54)-23))</f>
        <v>Thioredoxin peroxidase OS=Synechococcus sp. (strain WH8102) OX=84588 GN=tpx PE=3 SV=1</v>
      </c>
      <c r="C54">
        <v>29</v>
      </c>
      <c r="D54">
        <v>50</v>
      </c>
      <c r="E54" t="str">
        <f>LEFT(B54,FIND(" OS",B54))</f>
        <v xml:space="preserve">Thioredoxin peroxidase </v>
      </c>
      <c r="F54" t="s">
        <v>489</v>
      </c>
      <c r="G54" t="str">
        <f>(RIGHT(LEFT(A54,9),6))</f>
        <v>Q7U6X3</v>
      </c>
      <c r="H54" s="17" t="s">
        <v>488</v>
      </c>
      <c r="I54">
        <v>22</v>
      </c>
      <c r="J54" s="3">
        <v>0.88724578710830604</v>
      </c>
      <c r="K54" s="3">
        <v>0.84370433875695505</v>
      </c>
      <c r="L54" s="3">
        <v>0.90312852485872297</v>
      </c>
      <c r="M54" s="3">
        <v>0.68089813307430602</v>
      </c>
      <c r="N54" s="3">
        <v>0.55672889792619795</v>
      </c>
      <c r="O54" s="3">
        <v>0.69423438114534197</v>
      </c>
    </row>
    <row r="55" spans="1:15" x14ac:dyDescent="0.2">
      <c r="A55" t="s">
        <v>49</v>
      </c>
      <c r="B55" t="str">
        <f>RIGHT(A55,(LEN(A55)-23))</f>
        <v>Allophycocyanin beta chain OS=Synechococcus sp. (strain WH8102) OX=84588 GN=apcB PE=3 SV=1</v>
      </c>
      <c r="C55">
        <v>55</v>
      </c>
      <c r="D55">
        <v>51</v>
      </c>
      <c r="E55" t="str">
        <f>LEFT(B55,FIND(" OS",B55))</f>
        <v xml:space="preserve">Allophycocyanin beta chain </v>
      </c>
      <c r="F55" t="s">
        <v>386</v>
      </c>
      <c r="G55" t="str">
        <f>(RIGHT(LEFT(A55,9),6))</f>
        <v>Q7U8X5</v>
      </c>
      <c r="H55" s="17" t="s">
        <v>385</v>
      </c>
      <c r="I55">
        <v>17</v>
      </c>
      <c r="J55" s="3">
        <v>0.46171054262011502</v>
      </c>
      <c r="K55" s="3">
        <v>0.50414303194215804</v>
      </c>
      <c r="L55" s="3">
        <v>0.40016686503472498</v>
      </c>
      <c r="M55" s="3">
        <v>0.29262165961784697</v>
      </c>
      <c r="N55" s="3">
        <v>0.25689099163617701</v>
      </c>
      <c r="O55" s="3">
        <v>0.33792577002034202</v>
      </c>
    </row>
    <row r="56" spans="1:15" x14ac:dyDescent="0.2">
      <c r="A56" t="s">
        <v>198</v>
      </c>
      <c r="B56" t="str">
        <f>RIGHT(A56,(LEN(A56)-21))</f>
        <v>D-fructose 1,6-bisphosphatase class 2/sedoheptulose 1,7-bisphosphatase OS=Synechococcus sp. (strain WH8102) OX=84588 GN=SYNW1116 PE=3 SV=1</v>
      </c>
      <c r="C56">
        <v>85</v>
      </c>
      <c r="D56">
        <v>52</v>
      </c>
      <c r="E56" t="str">
        <f>LEFT(B56,FIND(" OS",B56))</f>
        <v xml:space="preserve">D-fructose 1,6-bisphosphatase class 2/sedoheptulose 1,7-bisphosphatase </v>
      </c>
      <c r="F56" t="s">
        <v>418</v>
      </c>
      <c r="G56" t="str">
        <f>(RIGHT(LEFT(A56,9),6))</f>
        <v>Q7U770</v>
      </c>
      <c r="H56" s="17" t="s">
        <v>490</v>
      </c>
      <c r="I56">
        <v>35</v>
      </c>
      <c r="J56" s="3">
        <v>0.30111428971759002</v>
      </c>
      <c r="K56" s="3">
        <v>0.246764305745618</v>
      </c>
      <c r="L56" s="3">
        <v>0.175789253006398</v>
      </c>
      <c r="M56" s="3">
        <v>0.20344679957123499</v>
      </c>
      <c r="N56" s="3">
        <v>0.21741790165042099</v>
      </c>
      <c r="O56" s="3">
        <v>0.21538342872257801</v>
      </c>
    </row>
    <row r="57" spans="1:15" x14ac:dyDescent="0.2">
      <c r="A57" t="s">
        <v>190</v>
      </c>
      <c r="B57" t="str">
        <f>RIGHT(A57,(LEN(A57)-23))</f>
        <v>Putative nickel-containing superoxide dismutase (NISOD) OS=Synechococcus sp. (strain WH8102) OX=84588 GN=SYNW1626 PE=4 SV=1</v>
      </c>
      <c r="C57">
        <v>74</v>
      </c>
      <c r="D57">
        <v>53</v>
      </c>
      <c r="E57" t="str">
        <f>LEFT(B57,FIND(" OS",B57))</f>
        <v xml:space="preserve">Putative nickel-containing superoxide dismutase (NISOD) </v>
      </c>
      <c r="F57" t="s">
        <v>419</v>
      </c>
      <c r="G57" t="str">
        <f>(RIGHT(LEFT(A57,9),6))</f>
        <v>Q7U5S1</v>
      </c>
      <c r="H57" s="17" t="s">
        <v>491</v>
      </c>
      <c r="I57">
        <v>17</v>
      </c>
      <c r="J57" s="3">
        <v>0.34808592728596999</v>
      </c>
      <c r="K57" s="3">
        <v>0.24907994900900299</v>
      </c>
      <c r="L57" s="3">
        <v>0.26269454273274001</v>
      </c>
      <c r="M57" s="3">
        <v>0.20055914369396699</v>
      </c>
      <c r="N57" s="3">
        <v>0.22912369396357701</v>
      </c>
      <c r="O57" s="3">
        <v>0.27520634726937199</v>
      </c>
    </row>
    <row r="58" spans="1:15" x14ac:dyDescent="0.2">
      <c r="A58" t="s">
        <v>47</v>
      </c>
      <c r="B58" t="str">
        <f>RIGHT(A58,(LEN(A58)-23))</f>
        <v>Allophycocyanin alpha chain OS=Synechococcus sp. (strain WH8102) OX=84588 GN=apcA PE=3 SV=1</v>
      </c>
      <c r="C58">
        <v>41</v>
      </c>
      <c r="D58">
        <v>54</v>
      </c>
      <c r="E58" t="str">
        <f>LEFT(B58,FIND(" OS",B58))</f>
        <v xml:space="preserve">Allophycocyanin alpha chain </v>
      </c>
      <c r="F58" t="s">
        <v>382</v>
      </c>
      <c r="G58" t="str">
        <f>(RIGHT(LEFT(A58,9),6))</f>
        <v>Q7U8X4</v>
      </c>
      <c r="H58" s="17" t="s">
        <v>381</v>
      </c>
      <c r="I58">
        <v>17</v>
      </c>
      <c r="J58" s="3">
        <v>0.57298732106305506</v>
      </c>
      <c r="K58" s="3">
        <v>0.65616811521498697</v>
      </c>
      <c r="L58" s="3">
        <v>0.54668557557450204</v>
      </c>
      <c r="M58" s="3">
        <v>0.48102912642776502</v>
      </c>
      <c r="N58" s="3">
        <v>0.52091360393574404</v>
      </c>
      <c r="O58" s="3">
        <v>0.57137269310544103</v>
      </c>
    </row>
    <row r="59" spans="1:15" x14ac:dyDescent="0.2">
      <c r="A59" t="s">
        <v>55</v>
      </c>
      <c r="B59" t="str">
        <f>RIGHT(A59,(LEN(A59)-23))</f>
        <v>C-phycoerythrin class I beta chain OS=Synechococcus sp. (strain WH8102) OX=84588 GN=cpeB PE=3 SV=1</v>
      </c>
      <c r="C59">
        <v>8</v>
      </c>
      <c r="D59">
        <v>55</v>
      </c>
      <c r="E59" t="str">
        <f>LEFT(B59,FIND(" OS",B59))</f>
        <v xml:space="preserve">C-phycoerythrin class I beta chain </v>
      </c>
      <c r="F59" t="s">
        <v>398</v>
      </c>
      <c r="G59" t="str">
        <f>(RIGHT(LEFT(A59,9),6))</f>
        <v>Q7U4Q0</v>
      </c>
      <c r="H59" s="17" t="s">
        <v>397</v>
      </c>
      <c r="I59">
        <v>19</v>
      </c>
      <c r="J59" s="3">
        <v>1.62490512014115</v>
      </c>
      <c r="K59" s="3">
        <v>2.5445930123334199</v>
      </c>
      <c r="L59" s="3">
        <v>2.3736265270971502</v>
      </c>
      <c r="M59" s="3">
        <v>2.1870786562300601</v>
      </c>
      <c r="N59" s="3">
        <v>2.4485831973419301</v>
      </c>
      <c r="O59" s="3">
        <v>2.2663821157038702</v>
      </c>
    </row>
    <row r="60" spans="1:15" x14ac:dyDescent="0.2">
      <c r="A60" t="s">
        <v>46</v>
      </c>
      <c r="B60" t="str">
        <f>RIGHT(A60,(LEN(A60)-22))</f>
        <v>C-phycoerythrin class 2 subunit alpha OS=Synechococcus sp. (strain WH8102) OX=84588 GN=mpeA PE=3 SV=1</v>
      </c>
      <c r="C60">
        <v>7</v>
      </c>
      <c r="D60">
        <v>56</v>
      </c>
      <c r="E60" t="str">
        <f>LEFT(B60,FIND(" OS",B60))</f>
        <v xml:space="preserve">C-phycoerythrin class 2 subunit alpha </v>
      </c>
      <c r="F60" t="s">
        <v>380</v>
      </c>
      <c r="G60" t="str">
        <f>(RIGHT(LEFT(A60,9),6))</f>
        <v>P0A316</v>
      </c>
      <c r="H60" s="17" t="s">
        <v>379</v>
      </c>
      <c r="I60">
        <v>18</v>
      </c>
      <c r="J60" s="3">
        <v>1.86143961334136</v>
      </c>
      <c r="K60" s="3">
        <v>3.5389989218586102</v>
      </c>
      <c r="L60" s="3">
        <v>2.75156491752896</v>
      </c>
      <c r="M60" s="3">
        <v>2.7758455353624099</v>
      </c>
      <c r="N60" s="3">
        <v>3.0619446216140802</v>
      </c>
      <c r="O60" s="3">
        <v>1.76478863177796</v>
      </c>
    </row>
    <row r="61" spans="1:15" x14ac:dyDescent="0.2">
      <c r="A61" t="s">
        <v>52</v>
      </c>
      <c r="B61" t="str">
        <f>RIGHT(A61,(LEN(A61)-22))</f>
        <v>C-phycoerythrin class 2 subunit beta OS=Synechococcus sp. (strain WH8102) OX=84588 GN=mpeB PE=3 SV=1</v>
      </c>
      <c r="C61">
        <v>6</v>
      </c>
      <c r="D61">
        <v>57</v>
      </c>
      <c r="E61" t="str">
        <f>LEFT(B61,FIND(" OS",B61))</f>
        <v xml:space="preserve">C-phycoerythrin class 2 subunit beta </v>
      </c>
      <c r="F61" t="s">
        <v>392</v>
      </c>
      <c r="G61" t="str">
        <f>(RIGHT(LEFT(A61,9),6))</f>
        <v>P0A318</v>
      </c>
      <c r="H61" s="17" t="s">
        <v>391</v>
      </c>
      <c r="I61">
        <v>18</v>
      </c>
      <c r="J61" s="3">
        <v>2.48389090096035</v>
      </c>
      <c r="K61" s="3">
        <v>3.1363960251453098</v>
      </c>
      <c r="L61" s="3">
        <v>3.1871814045479399</v>
      </c>
      <c r="M61" s="3">
        <v>3.2619339780936101</v>
      </c>
      <c r="N61" s="3">
        <v>2.19001124891627</v>
      </c>
      <c r="O61" s="3">
        <v>1.9704857872072501</v>
      </c>
    </row>
    <row r="62" spans="1:15" x14ac:dyDescent="0.2">
      <c r="A62" t="s">
        <v>60</v>
      </c>
      <c r="B62" t="str">
        <f>RIGHT(A62,(LEN(A62)-23))</f>
        <v>Phycobilisome linker polypeptide OS=Synechococcus sp. (strain WH8102) OX=84588 GN=SYNW2000 PE=3 SV=1</v>
      </c>
      <c r="C62">
        <v>23</v>
      </c>
      <c r="D62">
        <v>58</v>
      </c>
      <c r="E62" t="str">
        <f>LEFT(B62,FIND(" OS",B62))</f>
        <v xml:space="preserve">Phycobilisome linker polypeptide </v>
      </c>
      <c r="F62" t="s">
        <v>367</v>
      </c>
      <c r="G62" t="str">
        <f>(RIGHT(LEFT(A62,9),6))</f>
        <v>Q7U4R4</v>
      </c>
      <c r="H62" s="17" t="s">
        <v>404</v>
      </c>
      <c r="I62">
        <v>59</v>
      </c>
      <c r="J62" s="3">
        <v>0.74702453937566804</v>
      </c>
      <c r="K62" s="3">
        <v>0.99843230201127398</v>
      </c>
      <c r="L62" s="3">
        <v>1.10510389345441</v>
      </c>
      <c r="M62" s="3">
        <v>1.11750065425294</v>
      </c>
      <c r="N62" s="3">
        <v>1.02166872846878</v>
      </c>
      <c r="O62" s="3">
        <v>0.87279481361673505</v>
      </c>
    </row>
    <row r="63" spans="1:15" x14ac:dyDescent="0.2">
      <c r="A63" t="s">
        <v>196</v>
      </c>
      <c r="B63" t="str">
        <f>RIGHT(A63,(LEN(A63)-23))</f>
        <v>ATP-dependent zinc metalloprotease FtsH OS=Synechococcus sp. (strain WH8102) OX=84588 GN=ftsH3 PE=3 SV=1</v>
      </c>
      <c r="C63">
        <v>83</v>
      </c>
      <c r="D63">
        <v>59</v>
      </c>
      <c r="E63" t="str">
        <f>LEFT(B63,FIND(" OS",B63))</f>
        <v xml:space="preserve">ATP-dependent zinc metalloprotease FtsH </v>
      </c>
      <c r="F63" t="s">
        <v>493</v>
      </c>
      <c r="G63" t="str">
        <f>(RIGHT(LEFT(A63,9),6))</f>
        <v>Q7U5V4</v>
      </c>
      <c r="H63" s="17" t="s">
        <v>492</v>
      </c>
      <c r="I63">
        <v>67</v>
      </c>
      <c r="J63" s="3">
        <v>0.21039567673933399</v>
      </c>
      <c r="K63" s="3">
        <v>0.18998236634108401</v>
      </c>
      <c r="L63" s="3">
        <v>0.25630572392433798</v>
      </c>
      <c r="M63" s="3">
        <v>0.29968609343106201</v>
      </c>
      <c r="N63" s="3">
        <v>0.22837385442560801</v>
      </c>
      <c r="O63" s="3">
        <v>0.23191200823015701</v>
      </c>
    </row>
    <row r="64" spans="1:15" x14ac:dyDescent="0.2">
      <c r="A64" t="s">
        <v>185</v>
      </c>
      <c r="B64" t="str">
        <f>RIGHT(A64,(LEN(A64)-23))</f>
        <v>Glucose-1-phosphate adenylyltransferase OS=Synechococcus sp. (strain WH8102) OX=84588 GN=agp PE=3 SV=1</v>
      </c>
      <c r="C64">
        <v>67</v>
      </c>
      <c r="D64">
        <v>60</v>
      </c>
      <c r="E64" t="str">
        <f>LEFT(B64,FIND(" OS",B64))</f>
        <v xml:space="preserve">Glucose-1-phosphate adenylyltransferase </v>
      </c>
      <c r="F64" t="s">
        <v>495</v>
      </c>
      <c r="G64" t="str">
        <f>(RIGHT(LEFT(A64,9),6))</f>
        <v>Q7U768</v>
      </c>
      <c r="H64" s="17" t="s">
        <v>494</v>
      </c>
      <c r="I64">
        <v>48</v>
      </c>
      <c r="J64" s="3">
        <v>0.243754639738826</v>
      </c>
      <c r="K64" s="3">
        <v>0.22284623588336699</v>
      </c>
      <c r="L64" s="3">
        <v>0.33630906827614598</v>
      </c>
      <c r="M64" s="3">
        <v>0.33062214708647503</v>
      </c>
      <c r="N64" s="3">
        <v>0.25303276361580501</v>
      </c>
      <c r="O64" s="3">
        <v>0.341540342494286</v>
      </c>
    </row>
    <row r="65" spans="1:15" x14ac:dyDescent="0.2">
      <c r="A65" t="s">
        <v>53</v>
      </c>
      <c r="B65" t="str">
        <f>RIGHT(A65,(LEN(A65)-23))</f>
        <v>C-phycoerythrin class I alpha chain OS=Synechococcus sp. (strain WH8102) OX=84588 GN=cpeA PE=3 SV=1</v>
      </c>
      <c r="C65">
        <v>12</v>
      </c>
      <c r="D65">
        <v>61</v>
      </c>
      <c r="E65" t="str">
        <f>LEFT(B65,FIND(" OS",B65))</f>
        <v xml:space="preserve">C-phycoerythrin class I alpha chain </v>
      </c>
      <c r="F65" t="s">
        <v>366</v>
      </c>
      <c r="G65" t="str">
        <f>(RIGHT(LEFT(A65,9),6))</f>
        <v>Q7U4Q1</v>
      </c>
      <c r="H65" s="17" t="s">
        <v>393</v>
      </c>
      <c r="I65">
        <v>18</v>
      </c>
      <c r="J65" s="3">
        <v>1.6802932383917</v>
      </c>
      <c r="K65" s="3">
        <v>1.5006378618485099</v>
      </c>
      <c r="L65" s="3">
        <v>1.92263084972519</v>
      </c>
      <c r="M65" s="3">
        <v>1.5909103731496299</v>
      </c>
      <c r="N65" s="3">
        <v>1.61562748319575</v>
      </c>
      <c r="O65" s="3">
        <v>1.5089499914147699</v>
      </c>
    </row>
    <row r="66" spans="1:15" x14ac:dyDescent="0.2">
      <c r="A66" t="s">
        <v>137</v>
      </c>
      <c r="B66" t="str">
        <f>RIGHT(A66,(LEN(A66)-21))</f>
        <v>10 kDa chaperonin OS=Synechococcus sp. (strain WH8102) OX=84588 GN=groS PE=3 SV=1</v>
      </c>
      <c r="C66">
        <v>34</v>
      </c>
      <c r="D66">
        <v>62</v>
      </c>
      <c r="E66" t="str">
        <f>LEFT(B66,FIND(" OS",B66))</f>
        <v xml:space="preserve">10 kDa chaperonin </v>
      </c>
      <c r="F66" t="s">
        <v>325</v>
      </c>
      <c r="G66" t="str">
        <f>(RIGHT(LEFT(A66,9),6))</f>
        <v>Q7TTX2</v>
      </c>
      <c r="H66" s="17" t="s">
        <v>324</v>
      </c>
      <c r="I66">
        <v>11</v>
      </c>
      <c r="J66" s="3">
        <v>0.42359170955479802</v>
      </c>
      <c r="K66" s="3">
        <v>0.45239787303314699</v>
      </c>
      <c r="L66" s="3">
        <v>0.70226096918631797</v>
      </c>
      <c r="M66" s="3">
        <v>0.51871868151684597</v>
      </c>
      <c r="N66" s="3">
        <v>0.73689546755134305</v>
      </c>
      <c r="O66" s="3">
        <v>1.0056359564323201</v>
      </c>
    </row>
    <row r="67" spans="1:15" x14ac:dyDescent="0.2">
      <c r="A67" t="s">
        <v>140</v>
      </c>
      <c r="B67" t="str">
        <f>RIGHT(A67,(LEN(A67)-23))</f>
        <v>Heat shock protein HtpG OS=Synechococcus sp. (strain WH8102) OX=84588 GN=htpG PE=3 SV=1</v>
      </c>
      <c r="C67">
        <v>49</v>
      </c>
      <c r="D67">
        <v>63</v>
      </c>
      <c r="E67" t="str">
        <f>LEFT(B67,FIND(" OS",B67))</f>
        <v xml:space="preserve">Heat shock protein HtpG </v>
      </c>
      <c r="F67" t="s">
        <v>320</v>
      </c>
      <c r="G67" t="str">
        <f>(RIGHT(LEFT(A67,9),6))</f>
        <v>Q7U6Q9</v>
      </c>
      <c r="H67" s="17" t="s">
        <v>327</v>
      </c>
      <c r="I67">
        <v>71</v>
      </c>
      <c r="J67" s="3">
        <v>0.25055788307944599</v>
      </c>
      <c r="K67" s="3">
        <v>0.28192118631865298</v>
      </c>
      <c r="L67" s="3">
        <v>0.55900161998406195</v>
      </c>
      <c r="M67" s="3">
        <v>0.398518559065483</v>
      </c>
      <c r="N67" s="3">
        <v>0.50000000423894797</v>
      </c>
      <c r="O67" s="3">
        <v>0.83289751026010805</v>
      </c>
    </row>
    <row r="68" spans="1:15" x14ac:dyDescent="0.2">
      <c r="A68" t="s">
        <v>143</v>
      </c>
      <c r="B68" t="str">
        <f>RIGHT(A68,(LEN(A68)-22))</f>
        <v>60 kDa chaperonin 2 OS=Synechococcus sp. (strain WH8102) OX=84588 GN=groL2 PE=3 SV=1</v>
      </c>
      <c r="C68">
        <v>14</v>
      </c>
      <c r="D68">
        <v>64</v>
      </c>
      <c r="E68" t="str">
        <f>LEFT(B68,FIND(" OS",B68))</f>
        <v xml:space="preserve">60 kDa chaperonin 2 </v>
      </c>
      <c r="F68" t="s">
        <v>330</v>
      </c>
      <c r="G68" t="str">
        <f>(RIGHT(LEFT(A68,9),6))</f>
        <v>Q7TTT6</v>
      </c>
      <c r="H68" s="17" t="s">
        <v>329</v>
      </c>
      <c r="I68">
        <v>59</v>
      </c>
      <c r="J68" s="3">
        <v>0.93816548540728895</v>
      </c>
      <c r="K68" s="3">
        <v>1.16667707796556</v>
      </c>
      <c r="L68" s="3">
        <v>2.0667192366899201</v>
      </c>
      <c r="M68" s="3">
        <v>1.11974158652609</v>
      </c>
      <c r="N68" s="3">
        <v>1.44597306110515</v>
      </c>
      <c r="O68" s="3">
        <v>1.9859043571192001</v>
      </c>
    </row>
    <row r="69" spans="1:15" x14ac:dyDescent="0.2">
      <c r="A69" t="s">
        <v>144</v>
      </c>
      <c r="B69" t="str">
        <f>RIGHT(A69,(LEN(A69)-22))</f>
        <v>60 kDa chaperonin 1 OS=Synechococcus sp. (strain WH8102) OX=84588 GN=groL1 PE=3 SV=1</v>
      </c>
      <c r="C69">
        <v>4</v>
      </c>
      <c r="D69">
        <v>65</v>
      </c>
      <c r="E69" t="str">
        <f>LEFT(B69,FIND(" OS",B69))</f>
        <v xml:space="preserve">60 kDa chaperonin 1 </v>
      </c>
      <c r="F69" t="s">
        <v>332</v>
      </c>
      <c r="G69" t="str">
        <f>(RIGHT(LEFT(A69,9),6))</f>
        <v>Q7TTX1</v>
      </c>
      <c r="H69" s="17" t="s">
        <v>331</v>
      </c>
      <c r="I69">
        <v>57</v>
      </c>
      <c r="J69" s="3">
        <v>2.9772438656514701</v>
      </c>
      <c r="K69" s="3">
        <v>3.4463287477542601</v>
      </c>
      <c r="L69" s="3">
        <v>4.7268237697554296</v>
      </c>
      <c r="M69" s="3">
        <v>3.1640396889124802</v>
      </c>
      <c r="N69" s="3">
        <v>3.8179957698289502</v>
      </c>
      <c r="O69" s="3">
        <v>5.0141976968061703</v>
      </c>
    </row>
    <row r="70" spans="1:15" x14ac:dyDescent="0.2">
      <c r="A70" t="s">
        <v>142</v>
      </c>
      <c r="B70" t="str">
        <f>RIGHT(A70,(LEN(A70)-22))</f>
        <v>Chaperone protein dnaK2 OS=Synechococcus sp. (strain WH8102) OX=84588 GN=dnaK2 PE=3 SV=1</v>
      </c>
      <c r="C70">
        <v>26</v>
      </c>
      <c r="D70">
        <v>66</v>
      </c>
      <c r="E70" t="str">
        <f>LEFT(B70,FIND(" OS",B70))</f>
        <v xml:space="preserve">Chaperone protein dnaK2 </v>
      </c>
      <c r="F70" t="s">
        <v>322</v>
      </c>
      <c r="G70" t="str">
        <f>(RIGHT(LEFT(A70,9),6))</f>
        <v>Q7U3C4</v>
      </c>
      <c r="H70" s="17" t="s">
        <v>328</v>
      </c>
      <c r="I70">
        <v>68</v>
      </c>
      <c r="J70" s="3">
        <v>0.60284793329631503</v>
      </c>
      <c r="K70" s="3">
        <v>0.74337775076576496</v>
      </c>
      <c r="L70" s="3">
        <v>0.980216557804936</v>
      </c>
      <c r="M70" s="3">
        <v>0.788423174187872</v>
      </c>
      <c r="N70" s="3">
        <v>0.95309474106411296</v>
      </c>
      <c r="O70" s="3">
        <v>1.2249548298704001</v>
      </c>
    </row>
    <row r="71" spans="1:15" x14ac:dyDescent="0.2">
      <c r="A71" t="s">
        <v>205</v>
      </c>
      <c r="B71" t="str">
        <f>RIGHT(A71,(LEN(A71)-23))</f>
        <v>Two-component response regulator OS=Synechococcus sp. (strain WH8102) OX=84588 GN=rpaB PE=4 SV=1</v>
      </c>
      <c r="C71">
        <v>98</v>
      </c>
      <c r="D71">
        <v>67</v>
      </c>
      <c r="E71" t="str">
        <f>LEFT(B71,FIND(" OS",B71))</f>
        <v xml:space="preserve">Two-component response regulator </v>
      </c>
      <c r="F71" t="s">
        <v>497</v>
      </c>
      <c r="G71" t="str">
        <f>(RIGHT(LEFT(A71,9),6))</f>
        <v>Q7U429</v>
      </c>
      <c r="H71" s="17" t="s">
        <v>496</v>
      </c>
      <c r="I71">
        <v>28</v>
      </c>
      <c r="J71" s="3">
        <v>0.12537397318173299</v>
      </c>
      <c r="K71" s="3">
        <v>0.17881877308122199</v>
      </c>
      <c r="L71" s="3">
        <v>0.19745385424725001</v>
      </c>
      <c r="M71" s="3">
        <v>0.16653805812070099</v>
      </c>
      <c r="N71" s="3">
        <v>0.20154044121620701</v>
      </c>
      <c r="O71" s="3">
        <v>0.206285936495988</v>
      </c>
    </row>
    <row r="72" spans="1:15" x14ac:dyDescent="0.2">
      <c r="A72" t="s">
        <v>192</v>
      </c>
      <c r="B72" t="str">
        <f>RIGHT(A72,(LEN(A72)-21))</f>
        <v>Serine hydroxymethyltransferase OS=Synechococcus sp. (strain WH8102) OX=84588 GN=glyA PE=3 SV=1</v>
      </c>
      <c r="C72">
        <v>78</v>
      </c>
      <c r="D72">
        <v>68</v>
      </c>
      <c r="E72" t="str">
        <f>LEFT(B72,FIND(" OS",B72))</f>
        <v xml:space="preserve">Serine hydroxymethyltransferase </v>
      </c>
      <c r="F72" t="s">
        <v>499</v>
      </c>
      <c r="G72" t="str">
        <f>(RIGHT(LEFT(A72,9),6))</f>
        <v>Q7U9J7</v>
      </c>
      <c r="H72" s="17" t="s">
        <v>498</v>
      </c>
      <c r="I72">
        <v>46</v>
      </c>
      <c r="J72" s="3">
        <v>0.20406217224419701</v>
      </c>
      <c r="K72" s="3">
        <v>0.23799533879647</v>
      </c>
      <c r="L72" s="3">
        <v>0.24883454502976801</v>
      </c>
      <c r="M72" s="3">
        <v>0.23225848118175901</v>
      </c>
      <c r="N72" s="3">
        <v>0.25177424127603898</v>
      </c>
      <c r="O72" s="3">
        <v>0.314569820802448</v>
      </c>
    </row>
    <row r="73" spans="1:15" x14ac:dyDescent="0.2">
      <c r="A73" t="s">
        <v>201</v>
      </c>
      <c r="B73" t="str">
        <f>RIGHT(A73,(LEN(A73)-23))</f>
        <v>Uncharacterized protein OS=Synechococcus sp. (strain WH8102) OX=84588 GN=SYNW0670 PE=1 SV=1</v>
      </c>
      <c r="C73">
        <v>90</v>
      </c>
      <c r="D73">
        <v>69</v>
      </c>
      <c r="E73" t="str">
        <f>LEFT(B73,FIND(" OS",B73))</f>
        <v xml:space="preserve">Uncharacterized protein </v>
      </c>
      <c r="F73" t="s">
        <v>266</v>
      </c>
      <c r="G73" t="str">
        <f>(RIGHT(LEFT(A73,9),6))</f>
        <v>Q7U8F0</v>
      </c>
      <c r="H73" s="17" t="s">
        <v>500</v>
      </c>
      <c r="I73">
        <v>17</v>
      </c>
      <c r="J73" s="3">
        <v>0.118417801897736</v>
      </c>
      <c r="K73" s="3">
        <v>0.183285786370708</v>
      </c>
      <c r="L73" s="3">
        <v>0.178717206475248</v>
      </c>
      <c r="M73" s="3">
        <v>0.222937508561033</v>
      </c>
      <c r="N73" s="3">
        <v>0.25371745989010602</v>
      </c>
      <c r="O73" s="3">
        <v>0.30209928818432702</v>
      </c>
    </row>
    <row r="74" spans="1:15" x14ac:dyDescent="0.2">
      <c r="A74" t="s">
        <v>174</v>
      </c>
      <c r="B74" t="str">
        <f>RIGHT(A74,(LEN(A74)-23))</f>
        <v>Cell shape-determining protein MreB OS=Synechococcus sp. (strain WH8102) OX=84588 GN=mreB PE=3 SV=1</v>
      </c>
      <c r="C74">
        <v>52</v>
      </c>
      <c r="D74">
        <v>70</v>
      </c>
      <c r="E74" t="str">
        <f>LEFT(B74,FIND(" OS",B74))</f>
        <v xml:space="preserve">Cell shape-determining protein MreB </v>
      </c>
      <c r="F74" t="s">
        <v>420</v>
      </c>
      <c r="G74" t="str">
        <f>(RIGHT(LEFT(A74,9),6))</f>
        <v>Q7U9Y0</v>
      </c>
      <c r="H74" s="17" t="s">
        <v>501</v>
      </c>
      <c r="I74">
        <v>37</v>
      </c>
      <c r="J74" s="3">
        <v>0.25950404836750202</v>
      </c>
      <c r="K74" s="3">
        <v>0.38436916158688</v>
      </c>
      <c r="L74" s="3">
        <v>0.34448509520084097</v>
      </c>
      <c r="M74" s="3">
        <v>0.37528857910334101</v>
      </c>
      <c r="N74" s="3">
        <v>0.55700203209532395</v>
      </c>
      <c r="O74" s="3">
        <v>0.61329205619905203</v>
      </c>
    </row>
    <row r="75" spans="1:15" x14ac:dyDescent="0.2">
      <c r="A75" t="s">
        <v>191</v>
      </c>
      <c r="B75" t="str">
        <f>RIGHT(A75,(LEN(A75)-23))</f>
        <v>Putative glutathione S-transferase OS=Synechococcus sp. (strain WH8102) OX=84588 GN=SYNW2205 PE=4 SV=1</v>
      </c>
      <c r="C75">
        <v>77</v>
      </c>
      <c r="D75">
        <v>71</v>
      </c>
      <c r="E75" t="str">
        <f>LEFT(B75,FIND(" OS",B75))</f>
        <v xml:space="preserve">Putative glutathione S-transferase </v>
      </c>
      <c r="F75" t="s">
        <v>421</v>
      </c>
      <c r="G75" t="str">
        <f>(RIGHT(LEFT(A75,9),6))</f>
        <v>Q7U466</v>
      </c>
      <c r="H75" s="17" t="s">
        <v>502</v>
      </c>
      <c r="I75">
        <v>26</v>
      </c>
      <c r="J75" s="3">
        <v>0.13208377524208201</v>
      </c>
      <c r="K75" s="3">
        <v>0.241804959575495</v>
      </c>
      <c r="L75" s="3">
        <v>0.26155765440821699</v>
      </c>
      <c r="M75" s="3">
        <v>0.22307411913938599</v>
      </c>
      <c r="N75" s="3">
        <v>0.31712282024382199</v>
      </c>
      <c r="O75" s="3">
        <v>0.33303210276606998</v>
      </c>
    </row>
    <row r="76" spans="1:15" x14ac:dyDescent="0.2">
      <c r="A76" t="s">
        <v>173</v>
      </c>
      <c r="B76" t="str">
        <f>RIGHT(A76,(LEN(A76)-23))</f>
        <v>Cell division protein FtsZ OS=Synechococcus sp. (strain WH8102) OX=84588 GN=ftsZ PE=3 SV=1</v>
      </c>
      <c r="C76">
        <v>46</v>
      </c>
      <c r="D76">
        <v>72</v>
      </c>
      <c r="E76" t="str">
        <f>LEFT(B76,FIND(" OS",B76))</f>
        <v xml:space="preserve">Cell division protein FtsZ </v>
      </c>
      <c r="F76" t="s">
        <v>422</v>
      </c>
      <c r="G76" t="str">
        <f>(RIGHT(LEFT(A76,9),6))</f>
        <v>Q7U5Q6</v>
      </c>
      <c r="H76" s="17" t="s">
        <v>503</v>
      </c>
      <c r="I76">
        <v>40</v>
      </c>
      <c r="J76" s="3">
        <v>0.45347923484416902</v>
      </c>
      <c r="K76" s="3">
        <v>0.52654607934593201</v>
      </c>
      <c r="L76" s="3">
        <v>0.50413132966718899</v>
      </c>
      <c r="M76" s="3">
        <v>0.44521269713365103</v>
      </c>
      <c r="N76" s="3">
        <v>0.53253643034727505</v>
      </c>
      <c r="O76" s="3">
        <v>0.58114444179963598</v>
      </c>
    </row>
    <row r="77" spans="1:15" x14ac:dyDescent="0.2">
      <c r="A77" t="s">
        <v>61</v>
      </c>
      <c r="B77" t="str">
        <f>RIGHT(A77,(LEN(A77)-23))</f>
        <v>Phycobiliprotein ApcE OS=Synechococcus sp. (strain WH8102) OX=84588 GN=apcE PE=3 SV=1</v>
      </c>
      <c r="C77">
        <v>42</v>
      </c>
      <c r="D77">
        <v>73</v>
      </c>
      <c r="E77" t="str">
        <f>LEFT(B77,FIND(" OS",B77))</f>
        <v xml:space="preserve">Phycobiliprotein ApcE </v>
      </c>
      <c r="F77" t="s">
        <v>370</v>
      </c>
      <c r="G77" t="str">
        <f>(RIGHT(LEFT(A77,9),6))</f>
        <v>Q7U8X3</v>
      </c>
      <c r="H77" s="17" t="s">
        <v>405</v>
      </c>
      <c r="I77">
        <v>10</v>
      </c>
      <c r="J77" s="3">
        <v>0.41269094059656902</v>
      </c>
      <c r="K77" s="3">
        <v>0.53516627429493802</v>
      </c>
      <c r="L77" s="3">
        <v>0.50088251365248604</v>
      </c>
      <c r="M77" s="3">
        <v>0.57567766080117699</v>
      </c>
      <c r="N77" s="3">
        <v>0.62964073169281298</v>
      </c>
      <c r="O77" s="3">
        <v>0.56822157664692696</v>
      </c>
    </row>
    <row r="78" spans="1:15" x14ac:dyDescent="0.2">
      <c r="A78" t="s">
        <v>197</v>
      </c>
      <c r="B78" t="str">
        <f>RIGHT(A78,(LEN(A78)-21))</f>
        <v>S-adenosylmethionine synthase OS=Synechococcus sp. (strain WH8102) OX=84588 GN=metK PE=3 SV=1</v>
      </c>
      <c r="C78">
        <v>84</v>
      </c>
      <c r="D78">
        <v>74</v>
      </c>
      <c r="E78" t="str">
        <f>LEFT(B78,FIND(" OS",B78))</f>
        <v xml:space="preserve">S-adenosylmethionine synthase </v>
      </c>
      <c r="F78" t="s">
        <v>505</v>
      </c>
      <c r="G78" t="str">
        <f>(RIGHT(LEFT(A78,9),6))</f>
        <v>Q7U4S6</v>
      </c>
      <c r="H78" s="17" t="s">
        <v>504</v>
      </c>
      <c r="I78">
        <v>45</v>
      </c>
      <c r="J78" s="3">
        <v>0.15724953261048399</v>
      </c>
      <c r="K78" s="3">
        <v>0.22768038611306901</v>
      </c>
      <c r="L78" s="3">
        <v>0.19962968651666299</v>
      </c>
      <c r="M78" s="3">
        <v>0.27843674360537302</v>
      </c>
      <c r="N78" s="3">
        <v>0.280464834887311</v>
      </c>
      <c r="O78" s="3">
        <v>0.220408879808251</v>
      </c>
    </row>
    <row r="79" spans="1:15" x14ac:dyDescent="0.2">
      <c r="A79" t="s">
        <v>193</v>
      </c>
      <c r="B79" t="str">
        <f>RIGHT(A79,(LEN(A79)-23))</f>
        <v>Putative carboxysome structural peptide CsoS2 OS=Synechococcus sp. (strain WH8102) OX=84588 GN=csoS2 PE=4 SV=1</v>
      </c>
      <c r="C79">
        <v>80</v>
      </c>
      <c r="D79">
        <v>75</v>
      </c>
      <c r="E79" t="str">
        <f>LEFT(B79,FIND(" OS",B79))</f>
        <v xml:space="preserve">Putative carboxysome structural peptide CsoS2 </v>
      </c>
      <c r="F79" t="s">
        <v>423</v>
      </c>
      <c r="G79" t="str">
        <f>(RIGHT(LEFT(A79,9),6))</f>
        <v>Q7U5I9</v>
      </c>
      <c r="H79" s="17" t="s">
        <v>506</v>
      </c>
      <c r="I79">
        <v>81</v>
      </c>
      <c r="J79" s="3">
        <v>0.19867042671645899</v>
      </c>
      <c r="K79" s="3">
        <v>0.21337637324171799</v>
      </c>
      <c r="L79" s="3">
        <v>0.14803984586722599</v>
      </c>
      <c r="M79" s="3">
        <v>0.32176047841192301</v>
      </c>
      <c r="N79" s="3">
        <v>0.33977464930372098</v>
      </c>
      <c r="O79" s="3">
        <v>0.24073632675426801</v>
      </c>
    </row>
    <row r="80" spans="1:15" x14ac:dyDescent="0.2">
      <c r="A80" t="s">
        <v>177</v>
      </c>
      <c r="B80" t="str">
        <f>RIGHT(A80,(LEN(A80)-20))</f>
        <v>Glutamate-1-semialdehyde 2,1-aminomutase OS=Synechococcus sp. (strain WH8102) OX=84588 GN=hemL PE=3 SV=1</v>
      </c>
      <c r="C80">
        <v>56</v>
      </c>
      <c r="D80">
        <v>76</v>
      </c>
      <c r="E80" t="str">
        <f>LEFT(B80,FIND(" OS",B80))</f>
        <v xml:space="preserve">Glutamate-1-semialdehyde 2,1-aminomutase </v>
      </c>
      <c r="F80" t="s">
        <v>508</v>
      </c>
      <c r="G80" t="str">
        <f>(RIGHT(LEFT(A80,9),6))</f>
        <v>Q7U598</v>
      </c>
      <c r="H80" s="17" t="s">
        <v>507</v>
      </c>
      <c r="I80">
        <v>45</v>
      </c>
      <c r="J80" s="3">
        <v>0.33518306350067101</v>
      </c>
      <c r="K80" s="3">
        <v>0.33694478770025399</v>
      </c>
      <c r="L80" s="3">
        <v>0.31534613670487699</v>
      </c>
      <c r="M80" s="3">
        <v>0.426625337597765</v>
      </c>
      <c r="N80" s="3">
        <v>0.41836224488884199</v>
      </c>
      <c r="O80" s="3">
        <v>0.39805213328276501</v>
      </c>
    </row>
    <row r="81" spans="1:15" x14ac:dyDescent="0.2">
      <c r="A81" t="s">
        <v>188</v>
      </c>
      <c r="B81" t="str">
        <f>RIGHT(A81,(LEN(A81)-20))</f>
        <v>Nucleoside diphosphate kinase OS=Synechococcus sp. (strain WH8102) OX=84588 GN=ndk PE=3 SV=1</v>
      </c>
      <c r="C81">
        <v>70</v>
      </c>
      <c r="D81">
        <v>77</v>
      </c>
      <c r="E81" t="str">
        <f>LEFT(B81,FIND(" OS",B81))</f>
        <v xml:space="preserve">Nucleoside diphosphate kinase </v>
      </c>
      <c r="F81" t="s">
        <v>510</v>
      </c>
      <c r="G81" t="str">
        <f>(RIGHT(LEFT(A81,9),6))</f>
        <v>Q7U3S1</v>
      </c>
      <c r="H81" s="17" t="s">
        <v>509</v>
      </c>
      <c r="I81">
        <v>16</v>
      </c>
      <c r="J81" s="3">
        <v>0.125350261568519</v>
      </c>
      <c r="K81" s="3">
        <v>0.16299746882737101</v>
      </c>
      <c r="L81" s="3">
        <v>0.179360452546793</v>
      </c>
      <c r="M81" s="3">
        <v>0.36208679291476298</v>
      </c>
      <c r="N81" s="3">
        <v>0.45900221492892601</v>
      </c>
      <c r="O81" s="3">
        <v>0.35603504919568202</v>
      </c>
    </row>
    <row r="82" spans="1:15" x14ac:dyDescent="0.2">
      <c r="A82" t="s">
        <v>199</v>
      </c>
      <c r="B82" t="str">
        <f>RIGHT(A82,(LEN(A82)-23))</f>
        <v>Cysteine synthase OS=Synechococcus sp. (strain WH8102) OX=84588 GN=cysK1 PE=3 SV=1</v>
      </c>
      <c r="C82">
        <v>87</v>
      </c>
      <c r="D82">
        <v>78</v>
      </c>
      <c r="E82" t="str">
        <f>LEFT(B82,FIND(" OS",B82))</f>
        <v xml:space="preserve">Cysteine synthase </v>
      </c>
      <c r="F82" t="s">
        <v>512</v>
      </c>
      <c r="G82" t="str">
        <f>(RIGHT(LEFT(A82,9),6))</f>
        <v>Q7U8E7</v>
      </c>
      <c r="H82" s="17" t="s">
        <v>511</v>
      </c>
      <c r="I82">
        <v>35</v>
      </c>
      <c r="J82" s="3">
        <v>0.102823593962915</v>
      </c>
      <c r="K82" s="3">
        <v>0.18305829828390999</v>
      </c>
      <c r="L82" s="3">
        <v>0.219817292589394</v>
      </c>
      <c r="M82" s="3">
        <v>0.22315954754671599</v>
      </c>
      <c r="N82" s="3">
        <v>0.37456748596267903</v>
      </c>
      <c r="O82" s="3">
        <v>0.20850342440047001</v>
      </c>
    </row>
    <row r="83" spans="1:15" x14ac:dyDescent="0.2">
      <c r="A83" t="s">
        <v>180</v>
      </c>
      <c r="B83" t="str">
        <f>RIGHT(A83,(LEN(A83)-23))</f>
        <v>Putative O-Acetyl homoserine sulfhydrylase OS=Synechococcus sp. (strain WH8102) OX=84588 GN=cysD PE=3 SV=1</v>
      </c>
      <c r="C83">
        <v>59</v>
      </c>
      <c r="D83">
        <v>79</v>
      </c>
      <c r="E83" t="str">
        <f>LEFT(B83,FIND(" OS",B83))</f>
        <v xml:space="preserve">Putative O-Acetyl homoserine sulfhydrylase </v>
      </c>
      <c r="F83" t="s">
        <v>514</v>
      </c>
      <c r="G83" t="str">
        <f>(RIGHT(LEFT(A83,9),6))</f>
        <v>Q7TTV8</v>
      </c>
      <c r="H83" s="17" t="s">
        <v>513</v>
      </c>
      <c r="I83">
        <v>47</v>
      </c>
      <c r="J83" s="3">
        <v>0.27532139571620601</v>
      </c>
      <c r="K83" s="3">
        <v>0.31509365620458801</v>
      </c>
      <c r="L83" s="3">
        <v>0.29490919037294999</v>
      </c>
      <c r="M83" s="3">
        <v>0.32024283862289699</v>
      </c>
      <c r="N83" s="3">
        <v>0.37211310618071403</v>
      </c>
      <c r="O83" s="3">
        <v>0.381467282652244</v>
      </c>
    </row>
    <row r="84" spans="1:15" x14ac:dyDescent="0.2">
      <c r="A84" t="s">
        <v>154</v>
      </c>
      <c r="B84" t="str">
        <f>RIGHT(A84,(LEN(A84)-23))</f>
        <v>Glyceraldehyde-3-phosphate dehydrogenase OS=Synechococcus sp. (strain WH8102) OX=84588 GN=gap2 PE=3 SV=1</v>
      </c>
      <c r="C84">
        <v>16</v>
      </c>
      <c r="D84">
        <v>80</v>
      </c>
      <c r="E84" t="str">
        <f>LEFT(B84,FIND(" OS",B84))</f>
        <v xml:space="preserve">Glyceraldehyde-3-phosphate dehydrogenase </v>
      </c>
      <c r="F84" t="s">
        <v>516</v>
      </c>
      <c r="G84" t="str">
        <f>(RIGHT(LEFT(A84,9),6))</f>
        <v>Q7UA70</v>
      </c>
      <c r="H84" s="17" t="s">
        <v>515</v>
      </c>
      <c r="I84">
        <v>37</v>
      </c>
      <c r="J84" s="3">
        <v>0.95362012550755104</v>
      </c>
      <c r="K84" s="3">
        <v>1.4215568629188799</v>
      </c>
      <c r="L84" s="3">
        <v>1.15109191606357</v>
      </c>
      <c r="M84" s="3">
        <v>1.4697722074538799</v>
      </c>
      <c r="N84" s="3">
        <v>1.68126532183362</v>
      </c>
      <c r="O84" s="3">
        <v>1.36795557521681</v>
      </c>
    </row>
    <row r="85" spans="1:15" x14ac:dyDescent="0.2">
      <c r="A85" t="s">
        <v>178</v>
      </c>
      <c r="B85" t="str">
        <f>RIGHT(A85,(LEN(A85)-21))</f>
        <v>Glucose-6-phosphate isomerase OS=Synechococcus sp. (strain WH8102) OX=84588 GN=pgi PE=3 SV=1</v>
      </c>
      <c r="C85">
        <v>57</v>
      </c>
      <c r="D85">
        <v>81</v>
      </c>
      <c r="E85" t="str">
        <f>LEFT(B85,FIND(" OS",B85))</f>
        <v xml:space="preserve">Glucose-6-phosphate isomerase </v>
      </c>
      <c r="F85" t="s">
        <v>518</v>
      </c>
      <c r="G85" t="str">
        <f>(RIGHT(LEFT(A85,9),6))</f>
        <v>Q7U6T0</v>
      </c>
      <c r="H85" s="17" t="s">
        <v>517</v>
      </c>
      <c r="I85">
        <v>60</v>
      </c>
      <c r="J85" s="3">
        <v>0.188378278781969</v>
      </c>
      <c r="K85" s="3">
        <v>0.32741907596049402</v>
      </c>
      <c r="L85" s="3">
        <v>0.31335646583697901</v>
      </c>
      <c r="M85" s="3">
        <v>0.323738675269863</v>
      </c>
      <c r="N85" s="3">
        <v>0.45069475138005399</v>
      </c>
      <c r="O85" s="3">
        <v>0.50627400219687901</v>
      </c>
    </row>
    <row r="86" spans="1:15" x14ac:dyDescent="0.2">
      <c r="A86" t="s">
        <v>186</v>
      </c>
      <c r="B86" t="str">
        <f>RIGHT(A86,(LEN(A86)-20))</f>
        <v>Transaldolase OS=Synechococcus sp. (strain WH8102) OX=84588 GN=tal PE=3 SV=1</v>
      </c>
      <c r="C86">
        <v>68</v>
      </c>
      <c r="D86">
        <v>82</v>
      </c>
      <c r="E86" t="str">
        <f>LEFT(B86,FIND(" OS",B86))</f>
        <v xml:space="preserve">Transaldolase </v>
      </c>
      <c r="F86" t="s">
        <v>520</v>
      </c>
      <c r="G86" t="str">
        <f>(RIGHT(LEFT(A86,9),6))</f>
        <v>Q7U5E8</v>
      </c>
      <c r="H86" s="17" t="s">
        <v>519</v>
      </c>
      <c r="I86">
        <v>43</v>
      </c>
      <c r="J86" s="3">
        <v>0.17648842813767501</v>
      </c>
      <c r="K86" s="3">
        <v>0.188211964417065</v>
      </c>
      <c r="L86" s="3">
        <v>0.22427330401162701</v>
      </c>
      <c r="M86" s="3">
        <v>0.31012729193142202</v>
      </c>
      <c r="N86" s="3">
        <v>0.37869525303499701</v>
      </c>
      <c r="O86" s="3">
        <v>0.44137965670075502</v>
      </c>
    </row>
    <row r="87" spans="1:15" x14ac:dyDescent="0.2">
      <c r="A87" t="s">
        <v>39</v>
      </c>
      <c r="B87" t="str">
        <f>RIGHT(A87,(LEN(A87)-23))</f>
        <v>Possible porin OS=Synechococcus sp. (strain WH8102) OX=84588 GN=som PE=3 SV=1</v>
      </c>
      <c r="C87">
        <v>2</v>
      </c>
      <c r="D87">
        <v>83</v>
      </c>
      <c r="E87" t="str">
        <f>LEFT(B87,FIND(" OS",B87))</f>
        <v xml:space="preserve">Possible porin </v>
      </c>
      <c r="F87" t="s">
        <v>296</v>
      </c>
      <c r="G87" t="str">
        <f>(RIGHT(LEFT(A87,9),6))</f>
        <v>Q7U448</v>
      </c>
      <c r="H87" s="17" t="s">
        <v>293</v>
      </c>
      <c r="I87">
        <v>54</v>
      </c>
      <c r="J87" s="3">
        <v>0.53834565683191404</v>
      </c>
      <c r="K87" s="3">
        <v>1.28804969335903</v>
      </c>
      <c r="L87" s="3">
        <v>1.7533613060809199</v>
      </c>
      <c r="M87" s="3">
        <v>9.8248237120336004</v>
      </c>
      <c r="N87" s="3">
        <v>8.9991590369487895</v>
      </c>
      <c r="O87" s="3">
        <v>7.7175514071020297</v>
      </c>
    </row>
    <row r="88" spans="1:15" x14ac:dyDescent="0.2">
      <c r="A88" t="s">
        <v>166</v>
      </c>
      <c r="B88" t="str">
        <f>RIGHT(A88,(LEN(A88)-21))</f>
        <v>ATP synthase subunit alpha OS=Synechococcus sp. (strain WH8102) OX=84588 GN=atpA PE=3 SV=1</v>
      </c>
      <c r="C88">
        <v>33</v>
      </c>
      <c r="D88">
        <v>84</v>
      </c>
      <c r="E88" t="str">
        <f>LEFT(B88,FIND(" OS",B88))</f>
        <v xml:space="preserve">ATP synthase subunit alpha </v>
      </c>
      <c r="F88" t="s">
        <v>522</v>
      </c>
      <c r="G88" t="str">
        <f>(RIGHT(LEFT(A88,9),6))</f>
        <v>Q7U8W5</v>
      </c>
      <c r="H88" s="17" t="s">
        <v>521</v>
      </c>
      <c r="I88">
        <v>54</v>
      </c>
      <c r="J88" s="3">
        <v>0.63204154359112796</v>
      </c>
      <c r="K88" s="3">
        <v>0.48486584487173501</v>
      </c>
      <c r="L88" s="3">
        <v>0.29185339042937802</v>
      </c>
      <c r="M88" s="3">
        <v>1.09592356821605</v>
      </c>
      <c r="N88" s="3">
        <v>0.98695008238601201</v>
      </c>
      <c r="O88" s="3">
        <v>0.57438773925404596</v>
      </c>
    </row>
    <row r="89" spans="1:15" x14ac:dyDescent="0.2">
      <c r="A89" t="s">
        <v>170</v>
      </c>
      <c r="B89" t="str">
        <f>RIGHT(A89,(LEN(A89)-23))</f>
        <v>Transketolase OS=Synechococcus sp. (strain WH8102) OX=84588 GN=cbbT PE=3 SV=1</v>
      </c>
      <c r="C89">
        <v>39</v>
      </c>
      <c r="D89">
        <v>85</v>
      </c>
      <c r="E89" t="str">
        <f>LEFT(B89,FIND(" OS",B89))</f>
        <v xml:space="preserve">Transketolase </v>
      </c>
      <c r="F89" t="s">
        <v>524</v>
      </c>
      <c r="G89" t="str">
        <f>(RIGHT(LEFT(A89,9),6))</f>
        <v>Q7U9W1</v>
      </c>
      <c r="H89" s="17" t="s">
        <v>523</v>
      </c>
      <c r="I89">
        <v>72</v>
      </c>
      <c r="J89" s="3">
        <v>0.59464994094464296</v>
      </c>
      <c r="K89" s="3">
        <v>0.471117115966181</v>
      </c>
      <c r="L89" s="3">
        <v>0.37678330624872802</v>
      </c>
      <c r="M89" s="3">
        <v>0.84263760499505302</v>
      </c>
      <c r="N89" s="3">
        <v>0.72798330689284996</v>
      </c>
      <c r="O89" s="3">
        <v>0.62916977645754502</v>
      </c>
    </row>
    <row r="90" spans="1:15" x14ac:dyDescent="0.2">
      <c r="A90" t="s">
        <v>158</v>
      </c>
      <c r="B90" t="str">
        <f>RIGHT(A90,(LEN(A90)-20))</f>
        <v>Ribulose bisphosphate carboxylase large chain OS=Synechococcus sp. (strain WH8102) OX=84588 GN=cbbL PE=3 SV=1</v>
      </c>
      <c r="C90">
        <v>21</v>
      </c>
      <c r="D90">
        <v>86</v>
      </c>
      <c r="E90" t="str">
        <f>LEFT(B90,FIND(" OS",B90))</f>
        <v xml:space="preserve">Ribulose bisphosphate carboxylase large chain </v>
      </c>
      <c r="F90" t="s">
        <v>526</v>
      </c>
      <c r="G90" t="str">
        <f>(RIGHT(LEFT(A90,9),6))</f>
        <v>Q7U5I8</v>
      </c>
      <c r="H90" s="17" t="s">
        <v>525</v>
      </c>
      <c r="I90">
        <v>53</v>
      </c>
      <c r="J90" s="3">
        <v>1.02722274007448</v>
      </c>
      <c r="K90" s="3">
        <v>0.96539626289302505</v>
      </c>
      <c r="L90" s="3">
        <v>0.75862737932006197</v>
      </c>
      <c r="M90" s="3">
        <v>1.33201021441429</v>
      </c>
      <c r="N90" s="3">
        <v>1.2734656443738499</v>
      </c>
      <c r="O90" s="3">
        <v>1.0707101618289501</v>
      </c>
    </row>
    <row r="91" spans="1:15" x14ac:dyDescent="0.2">
      <c r="A91" t="s">
        <v>159</v>
      </c>
      <c r="B91" t="str">
        <f>RIGHT(A91,(LEN(A91)-23))</f>
        <v>Fructose-1,6-bisphosphate aldolase OS=Synechococcus sp. (strain WH8102) OX=84588 GN=cbbA,cfxA,fbaA,fda PE=3 SV=1</v>
      </c>
      <c r="C91">
        <v>24</v>
      </c>
      <c r="D91">
        <v>87</v>
      </c>
      <c r="E91" t="str">
        <f>LEFT(B91,FIND(" OS",B91))</f>
        <v xml:space="preserve">Fructose-1,6-bisphosphate aldolase </v>
      </c>
      <c r="F91" t="s">
        <v>528</v>
      </c>
      <c r="G91" t="str">
        <f>(RIGHT(LEFT(A91,9),6))</f>
        <v>Q7U833</v>
      </c>
      <c r="H91" s="17" t="s">
        <v>527</v>
      </c>
      <c r="I91">
        <v>39</v>
      </c>
      <c r="J91" s="3">
        <v>1.0449209720718</v>
      </c>
      <c r="K91" s="3">
        <v>0.74535844540883101</v>
      </c>
      <c r="L91" s="3">
        <v>0.66950447434301597</v>
      </c>
      <c r="M91" s="3">
        <v>1.17487136193574</v>
      </c>
      <c r="N91" s="3">
        <v>1.1874631776945199</v>
      </c>
      <c r="O91" s="3">
        <v>0.85143928176216999</v>
      </c>
    </row>
    <row r="92" spans="1:15" x14ac:dyDescent="0.2">
      <c r="A92" t="s">
        <v>36</v>
      </c>
      <c r="B92" t="str">
        <f>RIGHT(A92,(LEN(A92)-23))</f>
        <v>Conserved hypothetical OS=Synechococcus sp. (strain WH8102) OX=84588 GN=SYNW0165 PE=4 SV=1</v>
      </c>
      <c r="C92">
        <v>35</v>
      </c>
      <c r="D92">
        <v>88</v>
      </c>
      <c r="E92" t="str">
        <f>LEFT(B92,FIND(" OS",B92))</f>
        <v xml:space="preserve">Conserved hypothetical </v>
      </c>
      <c r="F92" t="s">
        <v>267</v>
      </c>
      <c r="G92" t="str">
        <f>(RIGHT(LEFT(A92,9),6))</f>
        <v>Q7U9T8</v>
      </c>
      <c r="H92" s="17" t="s">
        <v>290</v>
      </c>
      <c r="I92">
        <v>76</v>
      </c>
      <c r="J92" s="3">
        <v>2.09911194792519E-3</v>
      </c>
      <c r="K92" s="3">
        <v>2.9519024816787301E-3</v>
      </c>
      <c r="L92" s="3">
        <v>1.6076196154729099E-2</v>
      </c>
      <c r="M92" s="3">
        <v>0.66671147943203202</v>
      </c>
      <c r="N92" s="3">
        <v>2.8254290353084301</v>
      </c>
      <c r="O92" s="3">
        <v>0.27038501065562598</v>
      </c>
    </row>
    <row r="93" spans="1:15" x14ac:dyDescent="0.2">
      <c r="A93" t="s">
        <v>40</v>
      </c>
      <c r="B93" t="str">
        <f>RIGHT(A93,(LEN(A93)-23))</f>
        <v>Putative alkaline phosphatase OS=Synechococcus sp. (strain WH8102) OX=84588 GN=SYNW2391 PE=4 SV=1</v>
      </c>
      <c r="C93">
        <v>31</v>
      </c>
      <c r="D93">
        <v>89</v>
      </c>
      <c r="E93" t="str">
        <f>LEFT(B93,FIND(" OS",B93))</f>
        <v xml:space="preserve">Putative alkaline phosphatase </v>
      </c>
      <c r="F93" t="s">
        <v>274</v>
      </c>
      <c r="G93" t="str">
        <f>(RIGHT(LEFT(A93,9),6))</f>
        <v>Q7U3N9</v>
      </c>
      <c r="H93" s="17" t="s">
        <v>294</v>
      </c>
      <c r="I93">
        <v>63</v>
      </c>
      <c r="J93" s="3">
        <v>3.14362589752832E-3</v>
      </c>
      <c r="K93" s="3">
        <v>2.6143848526999299E-2</v>
      </c>
      <c r="L93" s="3">
        <v>1.0413765564167701E-2</v>
      </c>
      <c r="M93" s="3">
        <v>1.50019458221055</v>
      </c>
      <c r="N93" s="3">
        <v>2.5421818055880898</v>
      </c>
      <c r="O93" s="3">
        <v>0.25432941027381401</v>
      </c>
    </row>
    <row r="94" spans="1:15" x14ac:dyDescent="0.2">
      <c r="A94" t="s">
        <v>38</v>
      </c>
      <c r="B94" t="str">
        <f>RIGHT(A94,(LEN(A94)-23))</f>
        <v>Phosphate-binding protein OS=Synechococcus sp. (strain WH8102) OX=84588 GN=SYNW1018 PE=3 SV=1</v>
      </c>
      <c r="C94">
        <v>5</v>
      </c>
      <c r="D94">
        <v>90</v>
      </c>
      <c r="E94" t="str">
        <f>LEFT(B94,FIND(" OS",B94))</f>
        <v xml:space="preserve">Phosphate-binding protein </v>
      </c>
      <c r="F94" t="s">
        <v>271</v>
      </c>
      <c r="G94" t="str">
        <f>(RIGHT(LEFT(A94,9),6))</f>
        <v>Q7U7G6</v>
      </c>
      <c r="H94" s="17" t="s">
        <v>292</v>
      </c>
      <c r="I94">
        <v>34</v>
      </c>
      <c r="J94" s="3">
        <v>0.14226873580010899</v>
      </c>
      <c r="K94" s="3">
        <v>0.264261003671869</v>
      </c>
      <c r="L94" s="3">
        <v>0.24890729575386</v>
      </c>
      <c r="M94" s="3">
        <v>6.5167882345219903</v>
      </c>
      <c r="N94" s="3">
        <v>7.0088105301903996</v>
      </c>
      <c r="O94" s="3">
        <v>4.6725114233182303</v>
      </c>
    </row>
    <row r="95" spans="1:15" x14ac:dyDescent="0.2">
      <c r="A95" t="s">
        <v>41</v>
      </c>
      <c r="B95" t="str">
        <f>RIGHT(A95,(LEN(A95)-23))</f>
        <v>Alpha-1,4 glucan phosphorylase OS=Synechococcus sp. (strain WH8102) OX=84588 GN=SYNW0156 PE=3 SV=1</v>
      </c>
      <c r="C95">
        <v>22</v>
      </c>
      <c r="D95">
        <v>91</v>
      </c>
      <c r="E95" t="str">
        <f>LEFT(B95,FIND(" OS",B95))</f>
        <v xml:space="preserve">Alpha-1,4 glucan phosphorylase </v>
      </c>
      <c r="F95" t="s">
        <v>275</v>
      </c>
      <c r="G95" t="str">
        <f>(RIGHT(LEFT(A95,9),6))</f>
        <v>Q7U9U7</v>
      </c>
      <c r="H95" s="17" t="s">
        <v>295</v>
      </c>
      <c r="I95">
        <v>95</v>
      </c>
      <c r="J95" s="3">
        <v>0.53765429787872498</v>
      </c>
      <c r="K95" s="3">
        <v>0.87832714079323304</v>
      </c>
      <c r="L95" s="3">
        <v>0.55006600935544003</v>
      </c>
      <c r="M95" s="3">
        <v>1.38924646446079</v>
      </c>
      <c r="N95" s="3">
        <v>1.5765419426468199</v>
      </c>
      <c r="O95" s="3">
        <v>1.2185323714062799</v>
      </c>
    </row>
    <row r="96" spans="1:15" x14ac:dyDescent="0.2">
      <c r="A96" t="s">
        <v>175</v>
      </c>
      <c r="B96" t="str">
        <f>RIGHT(A96,(LEN(A96)-23))</f>
        <v>6-phosphogluconate dehydrogenase, decarboxylating OS=Synechococcus sp. (strain WH8102) OX=84588 GN=gnd PE=3 SV=1</v>
      </c>
      <c r="C96">
        <v>53</v>
      </c>
      <c r="D96">
        <v>92</v>
      </c>
      <c r="E96" t="str">
        <f>LEFT(B96,FIND(" OS",B96))</f>
        <v xml:space="preserve">6-phosphogluconate dehydrogenase, decarboxylating </v>
      </c>
      <c r="F96" t="s">
        <v>530</v>
      </c>
      <c r="G96" t="str">
        <f>(RIGHT(LEFT(A96,9),6))</f>
        <v>Q7U767</v>
      </c>
      <c r="H96" s="17" t="s">
        <v>529</v>
      </c>
      <c r="I96">
        <v>51</v>
      </c>
      <c r="J96" s="3">
        <v>0.22405746484772601</v>
      </c>
      <c r="K96" s="3">
        <v>0.29721251863014497</v>
      </c>
      <c r="L96" s="3">
        <v>0.11130018728650801</v>
      </c>
      <c r="M96" s="3">
        <v>0.69493078828522603</v>
      </c>
      <c r="N96" s="3">
        <v>0.67666644234105899</v>
      </c>
      <c r="O96" s="3">
        <v>0.45158576391580102</v>
      </c>
    </row>
    <row r="97" spans="1:16" x14ac:dyDescent="0.2">
      <c r="A97" t="s">
        <v>204</v>
      </c>
      <c r="B97" t="str">
        <f>RIGHT(A97,(LEN(A97)-21))</f>
        <v>ATP synthase gamma chain OS=Synechococcus sp. (strain WH8102) OX=84588 GN=atpG PE=3 SV=1</v>
      </c>
      <c r="C97">
        <v>96</v>
      </c>
      <c r="D97">
        <v>93</v>
      </c>
      <c r="E97" t="str">
        <f>LEFT(B97,FIND(" OS",B97))</f>
        <v xml:space="preserve">ATP synthase gamma chain </v>
      </c>
      <c r="F97" t="s">
        <v>532</v>
      </c>
      <c r="G97" t="str">
        <f>(RIGHT(LEFT(A97,9),6))</f>
        <v>Q7U8W4</v>
      </c>
      <c r="H97" s="17" t="s">
        <v>531</v>
      </c>
      <c r="I97">
        <v>35</v>
      </c>
      <c r="J97" s="3">
        <v>0.145871660206885</v>
      </c>
      <c r="K97" s="3">
        <v>0.10785879930021899</v>
      </c>
      <c r="L97" s="3">
        <v>7.1544231568341804E-2</v>
      </c>
      <c r="M97" s="3">
        <v>0.30248040548306498</v>
      </c>
      <c r="N97" s="3">
        <v>0.29884929627911599</v>
      </c>
      <c r="O97" s="3">
        <v>0.17768099525217801</v>
      </c>
    </row>
    <row r="98" spans="1:16" x14ac:dyDescent="0.2">
      <c r="A98" t="s">
        <v>161</v>
      </c>
      <c r="B98" t="str">
        <f>RIGHT(A98,(LEN(A98)-21))</f>
        <v>ATP synthase subunit beta OS=Synechococcus sp. (strain WH8102) OX=84588 GN=atpD PE=3 SV=1</v>
      </c>
      <c r="C98">
        <v>27</v>
      </c>
      <c r="D98">
        <v>94</v>
      </c>
      <c r="E98" t="str">
        <f>LEFT(B98,FIND(" OS",B98))</f>
        <v xml:space="preserve">ATP synthase subunit beta </v>
      </c>
      <c r="F98" t="s">
        <v>534</v>
      </c>
      <c r="G98" t="str">
        <f>(RIGHT(LEFT(A98,9),6))</f>
        <v>Q7U8U7</v>
      </c>
      <c r="H98" s="17" t="s">
        <v>533</v>
      </c>
      <c r="I98">
        <v>52</v>
      </c>
      <c r="J98" s="3">
        <v>0.62969845611715902</v>
      </c>
      <c r="K98" s="3">
        <v>0.50709596557731595</v>
      </c>
      <c r="L98" s="3">
        <v>0.29260039186059</v>
      </c>
      <c r="M98" s="3">
        <v>1.41304557440349</v>
      </c>
      <c r="N98" s="3">
        <v>1.3243067258228101</v>
      </c>
      <c r="O98" s="3">
        <v>0.700274790099497</v>
      </c>
    </row>
    <row r="99" spans="1:16" x14ac:dyDescent="0.2">
      <c r="A99" t="s">
        <v>160</v>
      </c>
      <c r="B99" t="str">
        <f>RIGHT(A99,(LEN(A99)-23))</f>
        <v>Ribonucleotide reductase (Class II) OS=Synechococcus sp. (strain WH8102) OX=84588 GN=nrdJ PE=4 SV=1</v>
      </c>
      <c r="C99">
        <v>25</v>
      </c>
      <c r="D99">
        <v>95</v>
      </c>
      <c r="E99" t="str">
        <f>LEFT(B99,FIND(" OS",B99))</f>
        <v xml:space="preserve">Ribonucleotide reductase (Class II) </v>
      </c>
      <c r="F99" t="s">
        <v>536</v>
      </c>
      <c r="G99" t="str">
        <f>(RIGHT(LEFT(A99,9),6))</f>
        <v>Q7U739</v>
      </c>
      <c r="H99" s="17" t="s">
        <v>535</v>
      </c>
      <c r="I99">
        <v>87</v>
      </c>
      <c r="J99" s="3">
        <v>0.90647681947669301</v>
      </c>
      <c r="K99" s="3">
        <v>0.78708964661060199</v>
      </c>
      <c r="L99" s="3">
        <v>0.67115952697159698</v>
      </c>
      <c r="M99" s="3">
        <v>1.3044941926876099</v>
      </c>
      <c r="N99" s="3">
        <v>1.1285215121263199</v>
      </c>
      <c r="O99" s="3">
        <v>0.76714271174344195</v>
      </c>
    </row>
    <row r="100" spans="1:16" x14ac:dyDescent="0.2">
      <c r="A100" t="s">
        <v>168</v>
      </c>
      <c r="B100" t="str">
        <f>RIGHT(A100,(LEN(A100)-20))</f>
        <v>Elongation factor G OS=Synechococcus sp. (strain WH8102) OX=84588 GN=fusA PE=3 SV=1</v>
      </c>
      <c r="C100">
        <v>37</v>
      </c>
      <c r="D100">
        <v>96</v>
      </c>
      <c r="E100" t="str">
        <f>LEFT(B100,FIND(" OS",B100))</f>
        <v xml:space="preserve">Elongation factor G </v>
      </c>
      <c r="F100" t="s">
        <v>538</v>
      </c>
      <c r="G100" t="str">
        <f>(RIGHT(LEFT(A100,9),6))</f>
        <v>Q7U4D2</v>
      </c>
      <c r="H100" s="17" t="s">
        <v>537</v>
      </c>
      <c r="I100">
        <v>75</v>
      </c>
      <c r="J100" s="3">
        <v>0.55629385350944704</v>
      </c>
      <c r="K100" s="3">
        <v>0.48121962720552602</v>
      </c>
      <c r="L100" s="3">
        <v>0.38868171791697098</v>
      </c>
      <c r="M100" s="3">
        <v>0.95344919646812198</v>
      </c>
      <c r="N100" s="3">
        <v>0.88173721893823598</v>
      </c>
      <c r="O100" s="3">
        <v>0.46725111533191199</v>
      </c>
    </row>
    <row r="101" spans="1:16" x14ac:dyDescent="0.2">
      <c r="A101" t="s">
        <v>183</v>
      </c>
      <c r="B101" t="str">
        <f>RIGHT(A101,(LEN(A101)-22))</f>
        <v>osphoglycerate kinase OS=Synechococcus sp. (strain WH8102) OX=84588 GN=pgk PE=3 SV=1</v>
      </c>
      <c r="C101">
        <v>65</v>
      </c>
      <c r="D101">
        <v>97</v>
      </c>
      <c r="E101" t="str">
        <f>LEFT(B101,FIND(" OS",B101))</f>
        <v xml:space="preserve">osphoglycerate kinase </v>
      </c>
      <c r="F101" t="s">
        <v>540</v>
      </c>
      <c r="G101" t="str">
        <f>(RIGHT(LEFT(A101,9),6))</f>
        <v>Q7U3V0</v>
      </c>
      <c r="H101" s="17" t="s">
        <v>539</v>
      </c>
      <c r="I101">
        <v>42</v>
      </c>
      <c r="J101" s="3">
        <v>0.26514076491080402</v>
      </c>
      <c r="K101" s="3">
        <v>0.245854394449423</v>
      </c>
      <c r="L101" s="3">
        <v>0.241432029195675</v>
      </c>
      <c r="M101" s="3">
        <v>0.40260500705291402</v>
      </c>
      <c r="N101" s="3">
        <v>0.336319478850585</v>
      </c>
      <c r="O101" s="3">
        <v>0.28136728735552302</v>
      </c>
    </row>
    <row r="102" spans="1:16" x14ac:dyDescent="0.2">
      <c r="A102" t="s">
        <v>59</v>
      </c>
      <c r="B102" t="str">
        <f>RIGHT(A102,(LEN(A102)-23))</f>
        <v>Possible phycobilisome linker polypeptide OS=Synechococcus sp. (strain WH8102) OX=84588 GN=SYNW1989 PE=3 SV=1</v>
      </c>
      <c r="C102">
        <v>50</v>
      </c>
      <c r="D102">
        <v>98</v>
      </c>
      <c r="E102" t="str">
        <f>LEFT(B102,FIND(" OS",B102))</f>
        <v xml:space="preserve">Possible phycobilisome linker polypeptide </v>
      </c>
      <c r="F102" t="s">
        <v>365</v>
      </c>
      <c r="G102" t="str">
        <f>(RIGHT(LEFT(A102,9),6))</f>
        <v>Q7U4S4</v>
      </c>
      <c r="H102" s="17" t="s">
        <v>403</v>
      </c>
      <c r="I102">
        <v>33</v>
      </c>
      <c r="J102" s="3">
        <v>0.412086084874768</v>
      </c>
      <c r="K102" s="3">
        <v>0.458256889497687</v>
      </c>
      <c r="L102" s="3">
        <v>0.41773083126107202</v>
      </c>
      <c r="M102" s="3">
        <v>0.58114444179963598</v>
      </c>
      <c r="N102" s="3">
        <v>0.49584785021765099</v>
      </c>
      <c r="O102" s="3">
        <v>0.37733019293943398</v>
      </c>
    </row>
    <row r="103" spans="1:16" x14ac:dyDescent="0.2">
      <c r="A103" t="s">
        <v>74</v>
      </c>
      <c r="B103" t="str">
        <f>RIGHT(A103,(LEN(A103)-23))</f>
        <v>Photosystem I 16 kDa polypeptide OS=Synechococcus sp. (strain WH8102) OX=84588 GN=psaD PE=3 SV=1</v>
      </c>
      <c r="C103">
        <v>61</v>
      </c>
      <c r="D103">
        <v>99</v>
      </c>
      <c r="E103" t="str">
        <f>LEFT(B103,FIND(" OS",B103))</f>
        <v xml:space="preserve">Photosystem I 16 kDa polypeptide </v>
      </c>
      <c r="F103" t="s">
        <v>354</v>
      </c>
      <c r="G103" t="str">
        <f>(RIGHT(LEFT(A103,9),6))</f>
        <v>Q7U4M3</v>
      </c>
      <c r="H103" s="17" t="s">
        <v>353</v>
      </c>
      <c r="I103">
        <v>16</v>
      </c>
      <c r="J103" s="3">
        <v>0.25259989093636698</v>
      </c>
      <c r="K103" s="3">
        <v>0.32868291246901798</v>
      </c>
      <c r="L103" s="3">
        <v>0.29934661610845398</v>
      </c>
      <c r="M103" s="3">
        <v>0.34272523750439898</v>
      </c>
      <c r="N103" s="3">
        <v>0.335330807098837</v>
      </c>
      <c r="O103" s="3">
        <v>0.298070280954775</v>
      </c>
    </row>
    <row r="104" spans="1:16" x14ac:dyDescent="0.2">
      <c r="A104" t="s">
        <v>176</v>
      </c>
      <c r="B104" t="str">
        <f>RIGHT(A104,(LEN(A104)-23))</f>
        <v>Ferredoxin OS=Synechococcus sp. (strain WH8102) OX=84588 GN=petF4 PE=3 SV=1</v>
      </c>
      <c r="C104">
        <v>54</v>
      </c>
      <c r="D104">
        <v>100</v>
      </c>
      <c r="E104" s="15" t="str">
        <f>LEFT(B104,FIND(" OS",B104))</f>
        <v xml:space="preserve">Ferredoxin </v>
      </c>
      <c r="F104" s="15" t="s">
        <v>542</v>
      </c>
      <c r="G104" s="15" t="str">
        <f>(RIGHT(LEFT(A104,9),6))</f>
        <v>Q7U8S7</v>
      </c>
      <c r="H104" s="20" t="s">
        <v>541</v>
      </c>
      <c r="I104" s="15">
        <v>11</v>
      </c>
      <c r="J104" s="16">
        <v>0.14944530649568999</v>
      </c>
      <c r="K104" s="16">
        <v>0.64803844051390602</v>
      </c>
      <c r="L104" s="16">
        <v>0.320345664230405</v>
      </c>
      <c r="M104" s="16">
        <v>0.27430745770343501</v>
      </c>
      <c r="N104" s="16">
        <v>0.61488200215871203</v>
      </c>
      <c r="O104" s="16">
        <v>0.38266130997744102</v>
      </c>
    </row>
    <row r="105" spans="1:16" x14ac:dyDescent="0.2">
      <c r="F105" s="8" t="s">
        <v>146</v>
      </c>
      <c r="G105" s="4"/>
      <c r="H105" s="4"/>
      <c r="I105" s="4"/>
      <c r="J105" s="10">
        <f>SUM(J5:J104)</f>
        <v>70.292503455376917</v>
      </c>
      <c r="K105" s="10">
        <f t="shared" ref="K105:O105" si="0">SUM(K5:K104)</f>
        <v>81.339781420553294</v>
      </c>
      <c r="L105" s="10">
        <f t="shared" si="0"/>
        <v>72.265887650927496</v>
      </c>
      <c r="M105" s="10">
        <f t="shared" si="0"/>
        <v>89.935851177507899</v>
      </c>
      <c r="N105" s="10">
        <f t="shared" si="0"/>
        <v>91.825698884051349</v>
      </c>
      <c r="O105" s="10">
        <f t="shared" si="0"/>
        <v>77.653983385383412</v>
      </c>
      <c r="P105" s="3">
        <f>AVERAGE(J105:O105)</f>
        <v>80.552284328966735</v>
      </c>
    </row>
  </sheetData>
  <mergeCells count="3">
    <mergeCell ref="J2:O2"/>
    <mergeCell ref="J3:L3"/>
    <mergeCell ref="M3:O3"/>
  </mergeCells>
  <pageMargins left="0.7" right="0.7" top="0.75" bottom="0.75" header="0.3" footer="0.3"/>
  <pageSetup scale="43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3656B-6F8D-124D-87BF-0AF0C10D6BC6}">
  <sheetPr>
    <pageSetUpPr fitToPage="1"/>
  </sheetPr>
  <dimension ref="A1:M59"/>
  <sheetViews>
    <sheetView topLeftCell="A47" zoomScaleNormal="60" workbookViewId="0">
      <selection activeCell="D59" sqref="D58:M59"/>
    </sheetView>
  </sheetViews>
  <sheetFormatPr baseColWidth="10" defaultRowHeight="16" x14ac:dyDescent="0.2"/>
  <cols>
    <col min="1" max="1" width="5.5" customWidth="1"/>
    <col min="2" max="2" width="4.1640625" customWidth="1"/>
    <col min="3" max="3" width="3.1640625" customWidth="1"/>
    <col min="4" max="4" width="45" customWidth="1"/>
    <col min="5" max="5" width="8.6640625" bestFit="1" customWidth="1"/>
    <col min="6" max="6" width="13.5" bestFit="1" customWidth="1"/>
    <col min="7" max="7" width="9.33203125" bestFit="1" customWidth="1"/>
    <col min="8" max="13" width="5.6640625" bestFit="1" customWidth="1"/>
  </cols>
  <sheetData>
    <row r="1" spans="1:13" x14ac:dyDescent="0.2">
      <c r="H1" s="12" t="s">
        <v>147</v>
      </c>
      <c r="I1" s="12"/>
      <c r="J1" s="12"/>
      <c r="K1" s="12"/>
      <c r="L1" s="12"/>
      <c r="M1" s="12"/>
    </row>
    <row r="2" spans="1:13" x14ac:dyDescent="0.2">
      <c r="H2" s="13" t="s">
        <v>210</v>
      </c>
      <c r="I2" s="13"/>
      <c r="J2" s="14"/>
      <c r="K2" s="13" t="s">
        <v>211</v>
      </c>
      <c r="L2" s="13"/>
      <c r="M2" s="13"/>
    </row>
    <row r="3" spans="1:13" x14ac:dyDescent="0.2">
      <c r="C3" s="4" t="s">
        <v>148</v>
      </c>
      <c r="D3" s="4" t="s">
        <v>148</v>
      </c>
      <c r="E3" s="4" t="s">
        <v>149</v>
      </c>
      <c r="F3" s="18" t="s">
        <v>263</v>
      </c>
      <c r="G3" s="4" t="s">
        <v>145</v>
      </c>
      <c r="H3" s="4" t="s">
        <v>207</v>
      </c>
      <c r="I3" s="4" t="s">
        <v>208</v>
      </c>
      <c r="J3" s="4" t="s">
        <v>209</v>
      </c>
      <c r="K3" s="4" t="s">
        <v>207</v>
      </c>
      <c r="L3" s="4" t="s">
        <v>208</v>
      </c>
      <c r="M3" s="4" t="s">
        <v>209</v>
      </c>
    </row>
    <row r="4" spans="1:13" x14ac:dyDescent="0.2">
      <c r="A4" t="s">
        <v>80</v>
      </c>
      <c r="B4" t="str">
        <f>RIGHT(A4,(LEN(A4)-21))</f>
        <v>50S ribosomal protein L29 OS=Synechococcus sp. (strain WH8102) OX=84588 GN=rpmC PE=3 SV=1</v>
      </c>
      <c r="C4" t="str">
        <f>LEFT(B4,FIND(" OS",B4))</f>
        <v xml:space="preserve">50S ribosomal protein L29 </v>
      </c>
      <c r="D4" t="s">
        <v>549</v>
      </c>
      <c r="E4" t="str">
        <f t="shared" ref="E4:E19" si="0">(RIGHT(LEFT(A4,9),6))</f>
        <v>Q7U4J2</v>
      </c>
      <c r="F4" s="17" t="s">
        <v>543</v>
      </c>
      <c r="G4" s="6">
        <v>8</v>
      </c>
      <c r="H4" s="2">
        <v>5.7010273059266703E-2</v>
      </c>
      <c r="I4" s="2">
        <v>3.0805753764604701E-2</v>
      </c>
      <c r="J4" s="2">
        <v>2.6396095626037001E-2</v>
      </c>
      <c r="K4" s="2">
        <v>1.25709233086199E-2</v>
      </c>
      <c r="L4" s="2">
        <v>7.8838321368732492E-3</v>
      </c>
      <c r="M4" s="2">
        <v>1.16124566655459E-2</v>
      </c>
    </row>
    <row r="5" spans="1:13" x14ac:dyDescent="0.2">
      <c r="A5" t="s">
        <v>81</v>
      </c>
      <c r="B5" t="str">
        <f t="shared" ref="B5:B51" si="1">RIGHT(A5,(LEN(A5)-21))</f>
        <v>30S ribosomal protein S20 OS=Synechococcus sp. (strain WH8102) OX=84588 GN=rpsT PE=3 SV=1</v>
      </c>
      <c r="C5" t="str">
        <f t="shared" ref="C5:C58" si="2">LEFT(B5,FIND(" OS",B5))</f>
        <v xml:space="preserve">30S ribosomal protein S20 </v>
      </c>
      <c r="D5" t="s">
        <v>551</v>
      </c>
      <c r="E5" t="str">
        <f t="shared" si="0"/>
        <v>Q7U8K6</v>
      </c>
      <c r="F5" s="17" t="s">
        <v>550</v>
      </c>
      <c r="G5" s="6">
        <v>11</v>
      </c>
      <c r="H5" s="2">
        <v>6.5914647341329998E-4</v>
      </c>
      <c r="I5" s="2">
        <v>5.5322574125105703E-4</v>
      </c>
      <c r="J5" s="2">
        <v>8.7160709515064696E-4</v>
      </c>
      <c r="K5" s="2">
        <v>9.63993826178463E-4</v>
      </c>
      <c r="L5" s="2">
        <v>7.2467273695744796E-4</v>
      </c>
      <c r="M5" s="2">
        <v>5.1557482260885005E-4</v>
      </c>
    </row>
    <row r="6" spans="1:13" x14ac:dyDescent="0.2">
      <c r="A6" t="s">
        <v>82</v>
      </c>
      <c r="B6" t="str">
        <f t="shared" si="1"/>
        <v>30S ribosomal protein S15 OS=Synechococcus sp. (strain WH8102) OX=84588 GN=rpsO PE=3 SV=1</v>
      </c>
      <c r="C6" t="str">
        <f t="shared" si="2"/>
        <v xml:space="preserve">30S ribosomal protein S15 </v>
      </c>
      <c r="D6" t="s">
        <v>553</v>
      </c>
      <c r="E6" t="str">
        <f t="shared" si="0"/>
        <v>Q7U7F1</v>
      </c>
      <c r="F6" s="17" t="s">
        <v>552</v>
      </c>
      <c r="G6" s="6">
        <v>10</v>
      </c>
      <c r="H6" s="2">
        <v>6.4051463103259501E-2</v>
      </c>
      <c r="I6" s="2">
        <v>4.5949358381500702E-2</v>
      </c>
      <c r="J6" s="2">
        <v>4.2747211829939201E-2</v>
      </c>
      <c r="K6" s="2">
        <v>4.5868380315415097E-2</v>
      </c>
      <c r="L6" s="2">
        <v>3.2993371063412102E-2</v>
      </c>
      <c r="M6" s="2">
        <v>2.57658551640393E-2</v>
      </c>
    </row>
    <row r="7" spans="1:13" x14ac:dyDescent="0.2">
      <c r="A7" t="s">
        <v>83</v>
      </c>
      <c r="B7" t="str">
        <f t="shared" si="1"/>
        <v>50S ribosomal protein L32 OS=Synechococcus sp. (strain WH8102) OX=84588 GN=rpmF PE=3 SV=1</v>
      </c>
      <c r="C7" t="str">
        <f t="shared" si="2"/>
        <v xml:space="preserve">50S ribosomal protein L32 </v>
      </c>
      <c r="D7" t="s">
        <v>555</v>
      </c>
      <c r="E7" t="str">
        <f t="shared" si="0"/>
        <v>Q7U6X6</v>
      </c>
      <c r="F7" s="17" t="s">
        <v>554</v>
      </c>
      <c r="G7" s="6">
        <v>6</v>
      </c>
      <c r="H7" s="2">
        <v>8.0856992713740306E-2</v>
      </c>
      <c r="I7" s="2">
        <v>7.0848918238971395E-2</v>
      </c>
      <c r="J7" s="2">
        <v>6.4322597900829795E-2</v>
      </c>
      <c r="K7" s="2">
        <v>6.5877346838120104E-2</v>
      </c>
      <c r="L7" s="2">
        <v>4.5775818029557699E-2</v>
      </c>
      <c r="M7" s="2">
        <v>3.6288472829469801E-2</v>
      </c>
    </row>
    <row r="8" spans="1:13" x14ac:dyDescent="0.2">
      <c r="A8" t="s">
        <v>84</v>
      </c>
      <c r="B8" t="str">
        <f t="shared" si="1"/>
        <v>Ribosome maturation factor RimM OS=Synechococcus sp. (strain WH8102) OX=84588 GN=rimM PE=3 SV=1</v>
      </c>
      <c r="C8" t="str">
        <f t="shared" si="2"/>
        <v xml:space="preserve">Ribosome maturation factor RimM </v>
      </c>
      <c r="D8" t="s">
        <v>544</v>
      </c>
      <c r="E8" t="str">
        <f t="shared" si="0"/>
        <v>Q7U9V4</v>
      </c>
      <c r="F8" s="17" t="s">
        <v>556</v>
      </c>
      <c r="G8" s="6">
        <v>19</v>
      </c>
      <c r="H8" s="2">
        <v>4.1830986352902801E-3</v>
      </c>
      <c r="I8" s="2">
        <v>2.7518987986027599E-3</v>
      </c>
      <c r="J8" s="2">
        <v>2.9255416064274298E-3</v>
      </c>
      <c r="K8" s="2">
        <v>3.1649946127117602E-3</v>
      </c>
      <c r="L8" s="2">
        <v>2.5725885467933699E-3</v>
      </c>
      <c r="M8" s="2">
        <v>2.3603944786443698E-3</v>
      </c>
    </row>
    <row r="9" spans="1:13" x14ac:dyDescent="0.2">
      <c r="A9" t="s">
        <v>85</v>
      </c>
      <c r="B9" t="str">
        <f>RIGHT(A9,(LEN(A9)-23))</f>
        <v>Ribosomal RNA small subunit methyltransferase E OS=Synechococcus sp. (strain WH8102) OX=84588 GN=SYNW1156 PE=3 SV=1</v>
      </c>
      <c r="C9" t="str">
        <f t="shared" si="2"/>
        <v xml:space="preserve">Ribosomal RNA small subunit methyltransferase E </v>
      </c>
      <c r="D9" t="s">
        <v>545</v>
      </c>
      <c r="E9" t="str">
        <f t="shared" si="0"/>
        <v>Q7U730</v>
      </c>
      <c r="F9" s="17" t="s">
        <v>557</v>
      </c>
      <c r="G9" s="6">
        <v>27</v>
      </c>
      <c r="H9" s="2">
        <v>2.10935601071029E-3</v>
      </c>
      <c r="I9" s="2">
        <v>1.3021102163341301E-3</v>
      </c>
      <c r="J9" s="2">
        <v>1.9336890345927099E-3</v>
      </c>
      <c r="K9" s="2">
        <v>1.5610199172190801E-3</v>
      </c>
      <c r="L9" s="2">
        <v>8.7439278407746603E-4</v>
      </c>
      <c r="M9" s="2">
        <v>1.51480512321903E-3</v>
      </c>
    </row>
    <row r="10" spans="1:13" x14ac:dyDescent="0.2">
      <c r="A10" t="s">
        <v>86</v>
      </c>
      <c r="B10" t="str">
        <f t="shared" si="1"/>
        <v>Ribosome maturation factor RimP OS=Synechococcus sp. (strain WH8102) OX=84588 GN=rimP PE=3 SV=2</v>
      </c>
      <c r="C10" t="str">
        <f t="shared" si="2"/>
        <v xml:space="preserve">Ribosome maturation factor RimP </v>
      </c>
      <c r="D10" t="s">
        <v>546</v>
      </c>
      <c r="E10" t="str">
        <f t="shared" si="0"/>
        <v>Q7U8L5</v>
      </c>
      <c r="F10" s="17" t="s">
        <v>558</v>
      </c>
      <c r="G10" s="6">
        <v>17</v>
      </c>
      <c r="H10" s="2">
        <v>1.9120898131812E-3</v>
      </c>
      <c r="I10" s="2">
        <v>2.2835654202202401E-3</v>
      </c>
      <c r="J10" s="2">
        <v>2.6221020361413602E-3</v>
      </c>
      <c r="K10" s="2">
        <v>9.2026073459537802E-4</v>
      </c>
      <c r="L10" s="2">
        <v>7.8482411730845401E-4</v>
      </c>
      <c r="M10" s="2">
        <v>1.1264520812324401E-3</v>
      </c>
    </row>
    <row r="11" spans="1:13" x14ac:dyDescent="0.2">
      <c r="A11" t="s">
        <v>87</v>
      </c>
      <c r="B11" t="str">
        <f t="shared" si="1"/>
        <v>30S ribosomal protein S21 OS=Synechococcus sp. (strain WH8102) OX=84588 GN=rpsU PE=3 SV=1</v>
      </c>
      <c r="C11" t="str">
        <f t="shared" si="2"/>
        <v xml:space="preserve">30S ribosomal protein S21 </v>
      </c>
      <c r="D11" t="s">
        <v>560</v>
      </c>
      <c r="E11" t="str">
        <f t="shared" si="0"/>
        <v>Q7U697</v>
      </c>
      <c r="F11" s="17" t="s">
        <v>559</v>
      </c>
      <c r="G11" s="6">
        <v>7</v>
      </c>
      <c r="H11" s="2">
        <v>5.1767889758621302E-2</v>
      </c>
      <c r="I11" s="2">
        <v>3.7662632462931202E-2</v>
      </c>
      <c r="J11" s="2">
        <v>3.8181247378708497E-2</v>
      </c>
      <c r="K11" s="2">
        <v>2.3025208780245401E-2</v>
      </c>
      <c r="L11" s="2">
        <v>1.55958998288282E-2</v>
      </c>
      <c r="M11" s="2">
        <v>1.6895296977382401E-2</v>
      </c>
    </row>
    <row r="12" spans="1:13" x14ac:dyDescent="0.2">
      <c r="A12" t="s">
        <v>88</v>
      </c>
      <c r="B12" t="str">
        <f>RIGHT(A12,(LEN(A12)-23))</f>
        <v>Ribosome hibernation promoting factor OS=Synechococcus sp. (strain WH8102) OX=84588 GN=lrtA PE=3 SV=1</v>
      </c>
      <c r="C12" t="str">
        <f t="shared" si="2"/>
        <v xml:space="preserve">Ribosome hibernation promoting factor </v>
      </c>
      <c r="D12" t="s">
        <v>562</v>
      </c>
      <c r="E12" t="str">
        <f t="shared" si="0"/>
        <v>Q7U8F3</v>
      </c>
      <c r="F12" s="17" t="s">
        <v>561</v>
      </c>
      <c r="G12" s="6">
        <v>22</v>
      </c>
      <c r="H12" s="2">
        <v>9.4132579319509396E-3</v>
      </c>
      <c r="I12" s="2">
        <v>1.04935352842581E-2</v>
      </c>
      <c r="J12" s="2">
        <v>6.40842591393136E-3</v>
      </c>
      <c r="K12" s="2">
        <v>9.9472971324138897E-3</v>
      </c>
      <c r="L12" s="2">
        <v>7.0857909632810103E-3</v>
      </c>
      <c r="M12" s="2">
        <v>3.58491067440703E-3</v>
      </c>
    </row>
    <row r="13" spans="1:13" x14ac:dyDescent="0.2">
      <c r="A13" t="s">
        <v>89</v>
      </c>
      <c r="B13" t="str">
        <f t="shared" si="1"/>
        <v>Ribosomal RNA small subunit methyltransferase G OS=Synechococcus sp. (strain WH8102) OX=84588 GN=rsmG PE=3 SV=1</v>
      </c>
      <c r="C13" t="str">
        <f t="shared" si="2"/>
        <v xml:space="preserve">Ribosomal RNA small subunit methyltransferase G </v>
      </c>
      <c r="D13" t="s">
        <v>564</v>
      </c>
      <c r="E13" t="str">
        <f t="shared" si="0"/>
        <v>Q7U8J1</v>
      </c>
      <c r="F13" s="17" t="s">
        <v>563</v>
      </c>
      <c r="G13" s="6">
        <v>27</v>
      </c>
      <c r="H13" s="2">
        <v>4.3198173831236601E-4</v>
      </c>
      <c r="I13" s="2">
        <v>6.5374619774378204E-4</v>
      </c>
      <c r="J13" s="2">
        <v>8.49931303413572E-4</v>
      </c>
      <c r="K13" s="2">
        <v>2.1064086508724902E-3</v>
      </c>
      <c r="L13" s="2">
        <v>2.37870702778101E-3</v>
      </c>
      <c r="M13" s="2">
        <v>1.9798454441174499E-3</v>
      </c>
    </row>
    <row r="14" spans="1:13" x14ac:dyDescent="0.2">
      <c r="A14" t="s">
        <v>90</v>
      </c>
      <c r="B14" t="str">
        <f t="shared" si="1"/>
        <v>50S ribosomal protein L27 OS=Synechococcus sp. (strain WH8102) OX=84588 GN=rpmA PE=3 SV=1</v>
      </c>
      <c r="C14" t="str">
        <f t="shared" si="2"/>
        <v xml:space="preserve">50S ribosomal protein L27 </v>
      </c>
      <c r="D14" t="s">
        <v>566</v>
      </c>
      <c r="E14" t="str">
        <f t="shared" si="0"/>
        <v>Q7U8R7</v>
      </c>
      <c r="F14" s="17" t="s">
        <v>565</v>
      </c>
      <c r="G14" s="6">
        <v>9</v>
      </c>
      <c r="H14" s="2">
        <v>4.6412840501717699E-2</v>
      </c>
      <c r="I14" s="2">
        <v>3.8390414620605301E-2</v>
      </c>
      <c r="J14" s="2">
        <v>3.7034809197115E-2</v>
      </c>
      <c r="K14" s="2">
        <v>3.61119846781753E-2</v>
      </c>
      <c r="L14" s="2">
        <v>1.8194312268256199E-2</v>
      </c>
      <c r="M14" s="2">
        <v>1.74707389245089E-2</v>
      </c>
    </row>
    <row r="15" spans="1:13" x14ac:dyDescent="0.2">
      <c r="A15" t="s">
        <v>91</v>
      </c>
      <c r="B15" t="str">
        <f>RIGHT(A15,(LEN(A15)-20))</f>
        <v>30S ribosomal protein S8 OS=Synechococcus sp. (strain WH8102) OX=84588 GN=rpsH PE=3 SV=1</v>
      </c>
      <c r="C15" t="str">
        <f t="shared" si="2"/>
        <v xml:space="preserve">30S ribosomal protein S8 </v>
      </c>
      <c r="D15" t="s">
        <v>568</v>
      </c>
      <c r="E15" t="str">
        <f t="shared" si="0"/>
        <v>Q7U4I7</v>
      </c>
      <c r="F15" s="17" t="s">
        <v>567</v>
      </c>
      <c r="G15" s="6">
        <v>15</v>
      </c>
      <c r="H15" s="2">
        <v>5.5753513229792398E-2</v>
      </c>
      <c r="I15" s="2">
        <v>4.3570395675010698E-2</v>
      </c>
      <c r="J15" s="2">
        <v>4.3368875697413899E-2</v>
      </c>
      <c r="K15" s="2">
        <v>3.8350353789624501E-2</v>
      </c>
      <c r="L15" s="2">
        <v>2.2472133721399098E-2</v>
      </c>
      <c r="M15" s="2">
        <v>1.82109375702737E-2</v>
      </c>
    </row>
    <row r="16" spans="1:13" x14ac:dyDescent="0.2">
      <c r="A16" t="s">
        <v>92</v>
      </c>
      <c r="B16" t="str">
        <f t="shared" si="1"/>
        <v>50S ribosomal protein L20 OS=Synechococcus sp. (strain WH8102) OX=84588 GN=rplT PE=3 SV=1</v>
      </c>
      <c r="C16" t="str">
        <f t="shared" si="2"/>
        <v xml:space="preserve">50S ribosomal protein L20 </v>
      </c>
      <c r="D16" t="s">
        <v>570</v>
      </c>
      <c r="E16" t="str">
        <f t="shared" si="0"/>
        <v>Q7UA43</v>
      </c>
      <c r="F16" s="17" t="s">
        <v>569</v>
      </c>
      <c r="G16" s="6">
        <v>13</v>
      </c>
      <c r="H16" s="2">
        <v>3.0105089105046098E-2</v>
      </c>
      <c r="I16" s="2">
        <v>2.7146453993625301E-2</v>
      </c>
      <c r="J16" s="2">
        <v>2.3151734601938801E-2</v>
      </c>
      <c r="K16" s="2">
        <v>2.2256476670427999E-2</v>
      </c>
      <c r="L16" s="2">
        <v>1.28602852213949E-2</v>
      </c>
      <c r="M16" s="2">
        <v>1.0441798810325999E-2</v>
      </c>
    </row>
    <row r="17" spans="1:13" x14ac:dyDescent="0.2">
      <c r="A17" t="s">
        <v>93</v>
      </c>
      <c r="B17" t="str">
        <f t="shared" si="1"/>
        <v>30S ribosomal protein S18 OS=Synechococcus sp. (strain WH8102) OX=84588 GN=rpsR PE=3 SV=1</v>
      </c>
      <c r="C17" t="str">
        <f t="shared" si="2"/>
        <v xml:space="preserve">30S ribosomal protein S18 </v>
      </c>
      <c r="D17" t="s">
        <v>572</v>
      </c>
      <c r="E17" t="str">
        <f t="shared" si="0"/>
        <v>Q7U6W1</v>
      </c>
      <c r="F17" s="17" t="s">
        <v>571</v>
      </c>
      <c r="G17" s="6">
        <v>8</v>
      </c>
      <c r="H17" s="2">
        <v>0.109445749401115</v>
      </c>
      <c r="I17" s="2">
        <v>9.8086984664098195E-2</v>
      </c>
      <c r="J17" s="2">
        <v>8.3011923638161705E-2</v>
      </c>
      <c r="K17" s="2">
        <v>7.7948404841620106E-2</v>
      </c>
      <c r="L17" s="2">
        <v>6.5946134232369696E-2</v>
      </c>
      <c r="M17" s="2">
        <v>5.7534620428278997E-2</v>
      </c>
    </row>
    <row r="18" spans="1:13" x14ac:dyDescent="0.2">
      <c r="A18" t="s">
        <v>94</v>
      </c>
      <c r="B18" t="str">
        <f t="shared" si="1"/>
        <v>50S ribosomal protein L23 OS=Synechococcus sp. (strain WH8102) OX=84588 GN=rplW PE=3 SV=1</v>
      </c>
      <c r="C18" t="str">
        <f t="shared" si="2"/>
        <v xml:space="preserve">50S ribosomal protein L23 </v>
      </c>
      <c r="D18" t="s">
        <v>574</v>
      </c>
      <c r="E18" t="str">
        <f t="shared" si="0"/>
        <v>Q7U4J8</v>
      </c>
      <c r="F18" s="17" t="s">
        <v>573</v>
      </c>
      <c r="G18" s="6">
        <v>11</v>
      </c>
      <c r="H18" s="2">
        <v>6.7579325812994098E-2</v>
      </c>
      <c r="I18" s="2">
        <v>5.6281935053021197E-2</v>
      </c>
      <c r="J18" s="2">
        <v>4.9301930254181801E-2</v>
      </c>
      <c r="K18" s="2">
        <v>4.3060526219490601E-2</v>
      </c>
      <c r="L18" s="2">
        <v>3.00538551671936E-2</v>
      </c>
      <c r="M18" s="2">
        <v>2.5249842734603501E-2</v>
      </c>
    </row>
    <row r="19" spans="1:13" x14ac:dyDescent="0.2">
      <c r="A19" t="s">
        <v>95</v>
      </c>
      <c r="B19" t="str">
        <f t="shared" si="1"/>
        <v>50S ribosomal protein L21 OS=Synechococcus sp. (strain WH8102) OX=84588 GN=rplU PE=3 SV=1</v>
      </c>
      <c r="C19" t="str">
        <f t="shared" si="2"/>
        <v xml:space="preserve">50S ribosomal protein L21 </v>
      </c>
      <c r="D19" t="s">
        <v>576</v>
      </c>
      <c r="E19" t="str">
        <f t="shared" si="0"/>
        <v>Q7U8R6</v>
      </c>
      <c r="F19" s="17" t="s">
        <v>575</v>
      </c>
      <c r="G19" s="6">
        <v>15</v>
      </c>
      <c r="H19" s="2">
        <v>3.1104251455794998E-2</v>
      </c>
      <c r="I19" s="2">
        <v>1.7491171217584901E-2</v>
      </c>
      <c r="J19" s="2">
        <v>1.54115621892558E-2</v>
      </c>
      <c r="K19" s="2">
        <v>1.56501900763358E-2</v>
      </c>
      <c r="L19" s="2">
        <v>1.6452308065665201E-2</v>
      </c>
      <c r="M19" s="2">
        <v>2.2612171986351699E-2</v>
      </c>
    </row>
    <row r="20" spans="1:13" x14ac:dyDescent="0.2">
      <c r="A20" t="s">
        <v>96</v>
      </c>
      <c r="B20" t="str">
        <f t="shared" si="1"/>
        <v>50S ribosomal protein L17 OS=Synechococcus sp. (strain WH8102) OX=84588 GN=rplQ PE=3 SV=1</v>
      </c>
      <c r="C20" t="str">
        <f t="shared" si="2"/>
        <v xml:space="preserve">50S ribosomal protein L17 </v>
      </c>
      <c r="D20" t="s">
        <v>578</v>
      </c>
      <c r="E20" t="str">
        <f t="shared" ref="E20:F58" si="3">(RIGHT(LEFT(A20,9),6))</f>
        <v>Q7U4H6</v>
      </c>
      <c r="F20" s="17" t="s">
        <v>577</v>
      </c>
      <c r="G20" s="6">
        <v>13</v>
      </c>
      <c r="H20" s="2">
        <v>0.108792495372114</v>
      </c>
      <c r="I20" s="2">
        <v>9.36806638162717E-2</v>
      </c>
      <c r="J20" s="2">
        <v>8.6525095156531395E-2</v>
      </c>
      <c r="K20" s="2">
        <v>7.8911735189266502E-2</v>
      </c>
      <c r="L20" s="2">
        <v>6.0369483298964001E-2</v>
      </c>
      <c r="M20" s="2">
        <v>4.7271564333049999E-2</v>
      </c>
    </row>
    <row r="21" spans="1:13" x14ac:dyDescent="0.2">
      <c r="A21" t="s">
        <v>97</v>
      </c>
      <c r="B21" t="str">
        <f t="shared" si="1"/>
        <v>50S ribosomal protein L18 OS=Synechococcus sp. (strain WH8102) OX=84588 GN=rplR PE=3 SV=1</v>
      </c>
      <c r="C21" t="str">
        <f t="shared" si="2"/>
        <v xml:space="preserve">50S ribosomal protein L18 </v>
      </c>
      <c r="D21" t="s">
        <v>580</v>
      </c>
      <c r="E21" t="str">
        <f t="shared" si="3"/>
        <v>Q7U4I5</v>
      </c>
      <c r="F21" s="17" t="s">
        <v>579</v>
      </c>
      <c r="G21" s="6">
        <v>13</v>
      </c>
      <c r="H21" s="2">
        <v>4.5701718483502303E-2</v>
      </c>
      <c r="I21" s="2">
        <v>3.7211935603523302E-2</v>
      </c>
      <c r="J21" s="2">
        <v>3.5334821441464603E-2</v>
      </c>
      <c r="K21" s="2">
        <v>3.3391132435124399E-2</v>
      </c>
      <c r="L21" s="2">
        <v>2.3314265813731E-2</v>
      </c>
      <c r="M21" s="2">
        <v>1.9515477039001999E-2</v>
      </c>
    </row>
    <row r="22" spans="1:13" x14ac:dyDescent="0.2">
      <c r="A22" t="s">
        <v>98</v>
      </c>
      <c r="B22" t="str">
        <f t="shared" si="1"/>
        <v>30S ribosomal protein S19 OS=Synechococcus sp. (strain WH8102) OX=84588 GN=rpsS PE=3 SV=1</v>
      </c>
      <c r="C22" t="str">
        <f t="shared" si="2"/>
        <v xml:space="preserve">30S ribosomal protein S19 </v>
      </c>
      <c r="D22" t="s">
        <v>582</v>
      </c>
      <c r="E22" t="str">
        <f t="shared" si="3"/>
        <v>Q7U4J6</v>
      </c>
      <c r="F22" s="17" t="s">
        <v>581</v>
      </c>
      <c r="G22" s="6">
        <v>10</v>
      </c>
      <c r="H22" s="2">
        <v>0.11813943651265101</v>
      </c>
      <c r="I22" s="2">
        <v>0.104049421253644</v>
      </c>
      <c r="J22" s="2">
        <v>8.6772516830245006E-2</v>
      </c>
      <c r="K22" s="2">
        <v>0.10104229240389</v>
      </c>
      <c r="L22" s="2">
        <v>7.8859696126077503E-2</v>
      </c>
      <c r="M22" s="2">
        <v>6.12386314073671E-2</v>
      </c>
    </row>
    <row r="23" spans="1:13" x14ac:dyDescent="0.2">
      <c r="A23" t="s">
        <v>99</v>
      </c>
      <c r="B23" t="str">
        <f t="shared" si="1"/>
        <v>50S ribosomal protein L28 OS=Synechococcus sp. (strain WH8102) OX=84588 GN=rpmB PE=3 SV=1</v>
      </c>
      <c r="C23" t="str">
        <f t="shared" si="2"/>
        <v xml:space="preserve">50S ribosomal protein L28 </v>
      </c>
      <c r="D23" t="s">
        <v>584</v>
      </c>
      <c r="E23" t="str">
        <f t="shared" si="3"/>
        <v>Q7U6Q8</v>
      </c>
      <c r="F23" s="17" t="s">
        <v>583</v>
      </c>
      <c r="G23" s="6">
        <v>9</v>
      </c>
      <c r="H23" s="2">
        <v>3.1506927176451503E-2</v>
      </c>
      <c r="I23" s="2">
        <v>2.30281415220095E-2</v>
      </c>
      <c r="J23" s="2">
        <v>2.62540224222923E-2</v>
      </c>
      <c r="K23" s="2">
        <v>2.28631007214306E-2</v>
      </c>
      <c r="L23" s="2">
        <v>1.58997465482822E-2</v>
      </c>
      <c r="M23" s="2">
        <v>1.38277748846574E-2</v>
      </c>
    </row>
    <row r="24" spans="1:13" x14ac:dyDescent="0.2">
      <c r="A24" t="s">
        <v>100</v>
      </c>
      <c r="B24" t="str">
        <f t="shared" si="1"/>
        <v>50S ribosomal protein L16 OS=Synechococcus sp. (strain WH8102) OX=84588 GN=rplP PE=3 SV=1</v>
      </c>
      <c r="C24" t="str">
        <f t="shared" si="2"/>
        <v xml:space="preserve">50S ribosomal protein L16 </v>
      </c>
      <c r="D24" t="s">
        <v>586</v>
      </c>
      <c r="E24" t="str">
        <f t="shared" si="3"/>
        <v>Q7U4J3</v>
      </c>
      <c r="F24" s="17" t="s">
        <v>585</v>
      </c>
      <c r="G24" s="6">
        <v>18</v>
      </c>
      <c r="H24" s="2">
        <v>8.4323224243003106E-2</v>
      </c>
      <c r="I24" s="2">
        <v>6.3408803544148198E-2</v>
      </c>
      <c r="J24" s="2">
        <v>6.5382638879065494E-2</v>
      </c>
      <c r="K24" s="2">
        <v>3.9096977466097201E-2</v>
      </c>
      <c r="L24" s="2">
        <v>3.59740511853592E-2</v>
      </c>
      <c r="M24" s="2">
        <v>3.7370267991591398E-2</v>
      </c>
    </row>
    <row r="25" spans="1:13" x14ac:dyDescent="0.2">
      <c r="A25" t="s">
        <v>101</v>
      </c>
      <c r="B25" t="str">
        <f t="shared" si="1"/>
        <v>30S ribosomal protein S11 OS=Synechococcus sp. (strain WH8102) OX=84588 GN=rpsK PE=3 SV=1</v>
      </c>
      <c r="C25" t="str">
        <f t="shared" si="2"/>
        <v xml:space="preserve">30S ribosomal protein S11 </v>
      </c>
      <c r="D25" t="s">
        <v>588</v>
      </c>
      <c r="E25" t="str">
        <f t="shared" si="3"/>
        <v>Q7U4H8</v>
      </c>
      <c r="F25" s="17" t="s">
        <v>587</v>
      </c>
      <c r="G25" s="6">
        <v>14</v>
      </c>
      <c r="H25" s="2">
        <v>6.5783039463691698E-2</v>
      </c>
      <c r="I25" s="2">
        <v>5.3826799939513101E-2</v>
      </c>
      <c r="J25" s="2">
        <v>5.2237008360849699E-2</v>
      </c>
      <c r="K25" s="2">
        <v>4.6847680116975203E-2</v>
      </c>
      <c r="L25" s="2">
        <v>3.6957543847146702E-2</v>
      </c>
      <c r="M25" s="2">
        <v>2.8127819937156202E-2</v>
      </c>
    </row>
    <row r="26" spans="1:13" x14ac:dyDescent="0.2">
      <c r="A26" t="s">
        <v>102</v>
      </c>
      <c r="B26" t="str">
        <f t="shared" si="1"/>
        <v>30S ribosomal protein S16 OS=Synechococcus sp. (strain WH8102) OX=84588 GN=rpsP PE=3 SV=1</v>
      </c>
      <c r="C26" t="str">
        <f t="shared" si="2"/>
        <v xml:space="preserve">30S ribosomal protein S16 </v>
      </c>
      <c r="D26" t="s">
        <v>590</v>
      </c>
      <c r="E26" t="str">
        <f t="shared" si="3"/>
        <v>Q7TTU5</v>
      </c>
      <c r="F26" s="17" t="s">
        <v>589</v>
      </c>
      <c r="G26" s="6">
        <v>15</v>
      </c>
      <c r="H26" s="2">
        <v>0.235331385721575</v>
      </c>
      <c r="I26" s="2">
        <v>0.16904711013250701</v>
      </c>
      <c r="J26" s="2">
        <v>0.14677252367100799</v>
      </c>
      <c r="K26" s="2">
        <v>0.185175641755256</v>
      </c>
      <c r="L26" s="2">
        <v>0.14934206235559799</v>
      </c>
      <c r="M26" s="2">
        <v>0.106446046128589</v>
      </c>
    </row>
    <row r="27" spans="1:13" x14ac:dyDescent="0.2">
      <c r="A27" t="s">
        <v>103</v>
      </c>
      <c r="B27" t="str">
        <f t="shared" si="1"/>
        <v>50S ribosomal protein L11 OS=Synechococcus sp. (strain WH8102) OX=84588 GN=rplK PE=3 SV=1</v>
      </c>
      <c r="C27" t="str">
        <f t="shared" si="2"/>
        <v xml:space="preserve">50S ribosomal protein L11 </v>
      </c>
      <c r="D27" t="s">
        <v>592</v>
      </c>
      <c r="E27" t="str">
        <f t="shared" si="3"/>
        <v>Q7U3T6</v>
      </c>
      <c r="F27" s="17" t="s">
        <v>591</v>
      </c>
      <c r="G27" s="6">
        <v>15</v>
      </c>
      <c r="H27" s="2">
        <v>4.7890080441517803E-2</v>
      </c>
      <c r="I27" s="2">
        <v>4.2501671052982998E-2</v>
      </c>
      <c r="J27" s="2">
        <v>4.3398538905022502E-2</v>
      </c>
      <c r="K27" s="2">
        <v>3.5824891415897897E-2</v>
      </c>
      <c r="L27" s="2">
        <v>3.3033830103949099E-2</v>
      </c>
      <c r="M27" s="2">
        <v>2.4230520501398099E-2</v>
      </c>
    </row>
    <row r="28" spans="1:13" x14ac:dyDescent="0.2">
      <c r="A28" t="s">
        <v>104</v>
      </c>
      <c r="B28" t="str">
        <f t="shared" si="1"/>
        <v>Ribosomal RNA small subunit methyltransferase A OS=Synechococcus sp. (strain WH8102) OX=84588 GN=rsmA PE=3 SV=1</v>
      </c>
      <c r="C28" t="str">
        <f t="shared" si="2"/>
        <v xml:space="preserve">Ribosomal RNA small subunit methyltransferase A </v>
      </c>
      <c r="D28" t="s">
        <v>594</v>
      </c>
      <c r="E28" t="str">
        <f t="shared" si="3"/>
        <v>Q7U7D3</v>
      </c>
      <c r="F28" s="17" t="s">
        <v>593</v>
      </c>
      <c r="G28" s="6">
        <v>33</v>
      </c>
      <c r="H28" s="2">
        <v>1.2582270206474899E-4</v>
      </c>
      <c r="I28" s="2">
        <v>2.04674830065483E-4</v>
      </c>
      <c r="J28" s="2">
        <v>3.8496641543930702E-4</v>
      </c>
      <c r="K28" s="2">
        <v>1.7803022298189499E-4</v>
      </c>
      <c r="L28" s="2">
        <v>1.61441343530844E-4</v>
      </c>
      <c r="M28" s="2">
        <v>3.3872658590191701E-4</v>
      </c>
    </row>
    <row r="29" spans="1:13" x14ac:dyDescent="0.2">
      <c r="A29" t="s">
        <v>105</v>
      </c>
      <c r="B29" t="str">
        <f t="shared" si="1"/>
        <v>30S ribosomal protein S17 OS=Synechococcus sp. (strain WH8102) OX=84588 GN=rpsQ PE=3 SV=1</v>
      </c>
      <c r="C29" t="str">
        <f t="shared" si="2"/>
        <v xml:space="preserve">30S ribosomal protein S17 </v>
      </c>
      <c r="D29" t="s">
        <v>596</v>
      </c>
      <c r="E29" t="str">
        <f t="shared" si="3"/>
        <v>Q7U4J1</v>
      </c>
      <c r="F29" s="17" t="s">
        <v>595</v>
      </c>
      <c r="G29" s="6">
        <v>11</v>
      </c>
      <c r="H29" s="2">
        <v>8.9501036147119198E-2</v>
      </c>
      <c r="I29" s="2">
        <v>7.4126474886170093E-2</v>
      </c>
      <c r="J29" s="2">
        <v>5.8271846111333597E-2</v>
      </c>
      <c r="K29" s="2">
        <v>7.6118958077391705E-2</v>
      </c>
      <c r="L29" s="2">
        <v>5.6435526733467002E-2</v>
      </c>
      <c r="M29" s="2">
        <v>4.15099991013793E-2</v>
      </c>
    </row>
    <row r="30" spans="1:13" x14ac:dyDescent="0.2">
      <c r="A30" t="s">
        <v>106</v>
      </c>
      <c r="B30" t="str">
        <f>RIGHT(A30,(LEN(A30)-20))</f>
        <v>30S ribosomal protein S6 OS=Synechococcus sp. (strain WH8102) OX=84588 GN=rpsF PE=3 SV=1</v>
      </c>
      <c r="C30" t="str">
        <f t="shared" si="2"/>
        <v xml:space="preserve">30S ribosomal protein S6 </v>
      </c>
      <c r="D30" t="s">
        <v>598</v>
      </c>
      <c r="E30" t="str">
        <f t="shared" si="3"/>
        <v>Q7U3C1</v>
      </c>
      <c r="F30" s="17" t="s">
        <v>597</v>
      </c>
      <c r="G30" s="6">
        <v>14</v>
      </c>
      <c r="H30" s="2">
        <v>0.22324796810204101</v>
      </c>
      <c r="I30" s="2">
        <v>0.148516577639174</v>
      </c>
      <c r="J30" s="2">
        <v>0.122034342765011</v>
      </c>
      <c r="K30" s="2">
        <v>6.81590816005022E-2</v>
      </c>
      <c r="L30" s="2">
        <v>6.4784185220836898E-2</v>
      </c>
      <c r="M30" s="2">
        <v>9.7771501350168502E-2</v>
      </c>
    </row>
    <row r="31" spans="1:13" x14ac:dyDescent="0.2">
      <c r="A31" t="s">
        <v>107</v>
      </c>
      <c r="B31" t="str">
        <f t="shared" si="1"/>
        <v>30S ribosomal protein S10 OS=Synechococcus sp. (strain WH8102) OX=84588 GN=rpsJ PE=3 SV=1</v>
      </c>
      <c r="C31" t="str">
        <f t="shared" si="2"/>
        <v xml:space="preserve">30S ribosomal protein S10 </v>
      </c>
      <c r="D31" t="s">
        <v>600</v>
      </c>
      <c r="E31" t="str">
        <f t="shared" si="3"/>
        <v>Q7U4D0</v>
      </c>
      <c r="F31" s="17" t="s">
        <v>599</v>
      </c>
      <c r="G31" s="6">
        <v>12</v>
      </c>
      <c r="H31" s="2">
        <v>0.18222692657133299</v>
      </c>
      <c r="I31" s="2">
        <v>0.143622167916691</v>
      </c>
      <c r="J31" s="2">
        <v>0.131778220356006</v>
      </c>
      <c r="K31" s="2">
        <v>0.12673639192675101</v>
      </c>
      <c r="L31" s="2">
        <v>8.4487213255456994E-2</v>
      </c>
      <c r="M31" s="2">
        <v>7.4318956831145699E-2</v>
      </c>
    </row>
    <row r="32" spans="1:13" x14ac:dyDescent="0.2">
      <c r="A32" t="s">
        <v>108</v>
      </c>
      <c r="B32" t="str">
        <f>RIGHT(A32,(LEN(A32)-23))</f>
        <v>Probable 30S ribosomal protein PSRP-3 OS=Synechococcus sp. (strain WH8102) OX=84588 GN=SYNW0510 PE=3 SV=1</v>
      </c>
      <c r="C32" t="str">
        <f t="shared" si="2"/>
        <v xml:space="preserve">Probable 30S ribosomal protein PSRP-3 </v>
      </c>
      <c r="D32" t="s">
        <v>547</v>
      </c>
      <c r="E32" t="str">
        <f t="shared" si="3"/>
        <v>Q7U8U9</v>
      </c>
      <c r="F32" s="17" t="s">
        <v>601</v>
      </c>
      <c r="G32" s="6">
        <v>19</v>
      </c>
      <c r="H32" s="2">
        <v>8.7603309291289802E-2</v>
      </c>
      <c r="I32" s="2">
        <v>5.2431711590600297E-2</v>
      </c>
      <c r="J32" s="2">
        <v>4.9010347490409903E-2</v>
      </c>
      <c r="K32" s="2">
        <v>4.7190144858624501E-2</v>
      </c>
      <c r="L32" s="2">
        <v>3.3455672053887602E-2</v>
      </c>
      <c r="M32" s="2">
        <v>2.82532560698469E-2</v>
      </c>
    </row>
    <row r="33" spans="1:13" x14ac:dyDescent="0.2">
      <c r="A33" t="s">
        <v>109</v>
      </c>
      <c r="B33" t="str">
        <f t="shared" si="1"/>
        <v>Ribosomal protein L11 methyltransferase OS=Synechococcus sp. (strain WH8102) OX=84588 GN=prmA PE=3 SV=1</v>
      </c>
      <c r="C33" t="str">
        <f t="shared" si="2"/>
        <v xml:space="preserve">Ribosomal protein L11 methyltransferase </v>
      </c>
      <c r="D33" t="s">
        <v>603</v>
      </c>
      <c r="E33" t="str">
        <f>(RIGHT(LEFT(A33,9),6))</f>
        <v>Q7TTX0</v>
      </c>
      <c r="F33" s="17" t="s">
        <v>602</v>
      </c>
      <c r="G33" s="6">
        <v>31</v>
      </c>
      <c r="H33" s="2">
        <v>8.6058440732010404E-4</v>
      </c>
      <c r="I33" s="2">
        <v>9.3848226730315295E-4</v>
      </c>
      <c r="J33" s="2">
        <v>1.4657817044094401E-3</v>
      </c>
      <c r="K33" s="2">
        <v>1.4344490888190599E-3</v>
      </c>
      <c r="L33" s="2">
        <v>1.64790989454589E-3</v>
      </c>
      <c r="M33" s="2">
        <v>2.4752267368161E-3</v>
      </c>
    </row>
    <row r="34" spans="1:13" x14ac:dyDescent="0.2">
      <c r="A34" t="s">
        <v>110</v>
      </c>
      <c r="B34" t="str">
        <f t="shared" si="1"/>
        <v>Ribosome-binding factor A OS=Synechococcus sp. (strain WH8102) OX=84588 GN=rbfA PE=3 SV=1</v>
      </c>
      <c r="C34" t="str">
        <f t="shared" si="2"/>
        <v xml:space="preserve">Ribosome-binding factor A </v>
      </c>
      <c r="D34" t="s">
        <v>605</v>
      </c>
      <c r="E34" t="str">
        <f t="shared" si="3"/>
        <v>Q7TTS8</v>
      </c>
      <c r="F34" s="17" t="s">
        <v>604</v>
      </c>
      <c r="G34" s="6">
        <v>15</v>
      </c>
      <c r="H34" s="2">
        <v>7.79094165187489E-3</v>
      </c>
      <c r="I34" s="2">
        <v>8.7809664200484798E-3</v>
      </c>
      <c r="J34" s="2">
        <v>9.2220227480606203E-3</v>
      </c>
      <c r="K34" s="2">
        <v>5.9778956345287303E-3</v>
      </c>
      <c r="L34" s="2">
        <v>4.1687917082100998E-3</v>
      </c>
      <c r="M34" s="2">
        <v>6.3821668553321904E-3</v>
      </c>
    </row>
    <row r="35" spans="1:13" x14ac:dyDescent="0.2">
      <c r="A35" t="s">
        <v>111</v>
      </c>
      <c r="B35" t="str">
        <f t="shared" si="1"/>
        <v>50S ribosomal protein L24 OS=Synechococcus sp. (strain WH8102) OX=84588 GN=rplX PE=3 SV=1</v>
      </c>
      <c r="C35" t="str">
        <f t="shared" si="2"/>
        <v xml:space="preserve">50S ribosomal protein L24 </v>
      </c>
      <c r="D35" t="s">
        <v>607</v>
      </c>
      <c r="E35" t="str">
        <f t="shared" si="3"/>
        <v>Q7U4I9</v>
      </c>
      <c r="F35" s="17" t="s">
        <v>606</v>
      </c>
      <c r="G35" s="6">
        <v>13</v>
      </c>
      <c r="H35" s="2">
        <v>0.11030560184136599</v>
      </c>
      <c r="I35" s="2">
        <v>7.5874021720862203E-2</v>
      </c>
      <c r="J35" s="2">
        <v>8.4380355875458196E-2</v>
      </c>
      <c r="K35" s="2">
        <v>6.885082233855E-2</v>
      </c>
      <c r="L35" s="2">
        <v>5.5478629369658299E-2</v>
      </c>
      <c r="M35" s="2">
        <v>3.9024354284970003E-2</v>
      </c>
    </row>
    <row r="36" spans="1:13" x14ac:dyDescent="0.2">
      <c r="A36" t="s">
        <v>112</v>
      </c>
      <c r="B36" t="str">
        <f t="shared" si="1"/>
        <v>50S ribosomal protein L14 OS=Synechococcus sp. (strain WH8102) OX=84588 GN=rplN PE=3 SV=1</v>
      </c>
      <c r="C36" t="str">
        <f t="shared" si="2"/>
        <v xml:space="preserve">50S ribosomal protein L14 </v>
      </c>
      <c r="D36" t="s">
        <v>609</v>
      </c>
      <c r="E36" t="str">
        <f t="shared" si="3"/>
        <v>Q7U4J0</v>
      </c>
      <c r="F36" s="17" t="s">
        <v>608</v>
      </c>
      <c r="G36" s="6">
        <v>13</v>
      </c>
      <c r="H36" s="2">
        <v>4.3873300607802999E-2</v>
      </c>
      <c r="I36" s="2">
        <v>2.8736508451189999E-2</v>
      </c>
      <c r="J36" s="2">
        <v>2.8918494742823E-2</v>
      </c>
      <c r="K36" s="2">
        <v>2.3122752246204501E-2</v>
      </c>
      <c r="L36" s="2">
        <v>1.7794633244537901E-2</v>
      </c>
      <c r="M36" s="2">
        <v>1.5805818154648099E-2</v>
      </c>
    </row>
    <row r="37" spans="1:13" x14ac:dyDescent="0.2">
      <c r="A37" t="s">
        <v>113</v>
      </c>
      <c r="B37" t="str">
        <f>RIGHT(A37,(LEN(A37)-20))</f>
        <v>50S ribosomal protein L3 OS=Synechococcus sp. (strain WH8102) OX=84588 GN=rplC PE=3 SV=1</v>
      </c>
      <c r="C37" t="str">
        <f t="shared" si="2"/>
        <v xml:space="preserve">50S ribosomal protein L3 </v>
      </c>
      <c r="D37" t="s">
        <v>611</v>
      </c>
      <c r="E37" t="str">
        <f t="shared" si="3"/>
        <v>Q7U4K0</v>
      </c>
      <c r="F37" s="17" t="s">
        <v>610</v>
      </c>
      <c r="G37" s="6">
        <v>23</v>
      </c>
      <c r="H37" s="2">
        <v>0.13163748551446899</v>
      </c>
      <c r="I37" s="2">
        <v>9.6207801695230993E-2</v>
      </c>
      <c r="J37" s="2">
        <v>8.8897451336125199E-2</v>
      </c>
      <c r="K37" s="2">
        <v>5.37556607243007E-2</v>
      </c>
      <c r="L37" s="2">
        <v>3.8204907201866298E-2</v>
      </c>
      <c r="M37" s="2">
        <v>3.6591187307833797E-2</v>
      </c>
    </row>
    <row r="38" spans="1:13" x14ac:dyDescent="0.2">
      <c r="A38" t="s">
        <v>114</v>
      </c>
      <c r="B38" t="str">
        <f>RIGHT(A38,(LEN(A38)-20))</f>
        <v>30S ribosomal protein S4 OS=Synechococcus sp. (strain WH8102) OX=84588 GN=rpsD PE=3 SV=1</v>
      </c>
      <c r="C38" t="str">
        <f t="shared" si="2"/>
        <v xml:space="preserve">30S ribosomal protein S4 </v>
      </c>
      <c r="D38" t="s">
        <v>455</v>
      </c>
      <c r="E38" t="str">
        <f t="shared" si="3"/>
        <v>Q7U5K9</v>
      </c>
      <c r="F38" s="17" t="s">
        <v>454</v>
      </c>
      <c r="G38" s="6">
        <v>23</v>
      </c>
      <c r="H38" s="2">
        <v>0.320425022368376</v>
      </c>
      <c r="I38" s="2">
        <v>0.240655035696935</v>
      </c>
      <c r="J38" s="2">
        <v>0.209531421699054</v>
      </c>
      <c r="K38" s="2">
        <v>0.21943500767579799</v>
      </c>
      <c r="L38" s="2">
        <v>0.16348193620837601</v>
      </c>
      <c r="M38" s="2">
        <v>0.13320588174927001</v>
      </c>
    </row>
    <row r="39" spans="1:13" x14ac:dyDescent="0.2">
      <c r="A39" t="s">
        <v>115</v>
      </c>
      <c r="B39" t="str">
        <f t="shared" si="1"/>
        <v>50S ribosomal protein L15 OS=Synechococcus sp. (strain WH8102) OX=84588 GN=rplO PE=3 SV=1</v>
      </c>
      <c r="C39" t="str">
        <f t="shared" si="2"/>
        <v xml:space="preserve">50S ribosomal protein L15 </v>
      </c>
      <c r="D39" t="s">
        <v>613</v>
      </c>
      <c r="E39" t="str">
        <f t="shared" si="3"/>
        <v>Q7U4I3</v>
      </c>
      <c r="F39" s="17" t="s">
        <v>612</v>
      </c>
      <c r="G39" s="6">
        <v>16</v>
      </c>
      <c r="H39" s="2">
        <v>0.101269892571338</v>
      </c>
      <c r="I39" s="2">
        <v>7.5083010254786905E-2</v>
      </c>
      <c r="J39" s="2">
        <v>6.7502308147124795E-2</v>
      </c>
      <c r="K39" s="2">
        <v>5.9178528176481199E-2</v>
      </c>
      <c r="L39" s="2">
        <v>3.8062088744963099E-2</v>
      </c>
      <c r="M39" s="2">
        <v>2.92283121445817E-2</v>
      </c>
    </row>
    <row r="40" spans="1:13" x14ac:dyDescent="0.2">
      <c r="A40" t="s">
        <v>116</v>
      </c>
      <c r="B40" t="str">
        <f t="shared" si="1"/>
        <v>50S ribosomal protein L10 OS=Synechococcus sp. (strain WH8102) OX=84588 GN=rplJ PE=3 SV=1</v>
      </c>
      <c r="C40" t="str">
        <f t="shared" si="2"/>
        <v xml:space="preserve">50S ribosomal protein L10 </v>
      </c>
      <c r="D40" t="s">
        <v>615</v>
      </c>
      <c r="E40" t="str">
        <f t="shared" si="3"/>
        <v>Q7U3T8</v>
      </c>
      <c r="F40" s="17" t="s">
        <v>614</v>
      </c>
      <c r="G40" s="6">
        <v>19</v>
      </c>
      <c r="H40" s="2">
        <v>0.200620833092266</v>
      </c>
      <c r="I40" s="2">
        <v>0.157834438141224</v>
      </c>
      <c r="J40" s="2">
        <v>0.14339172339467099</v>
      </c>
      <c r="K40" s="2">
        <v>0.14934405317091501</v>
      </c>
      <c r="L40" s="2">
        <v>0.10590600941764999</v>
      </c>
      <c r="M40" s="2">
        <v>8.8070185672576101E-2</v>
      </c>
    </row>
    <row r="41" spans="1:13" x14ac:dyDescent="0.2">
      <c r="A41" t="s">
        <v>117</v>
      </c>
      <c r="B41" t="str">
        <f>RIGHT(A41,(LEN(A41)-20))</f>
        <v>30S ribosomal protein S5 OS=Synechococcus sp. (strain WH8102) OX=84588 GN=rpsE PE=3 SV=1</v>
      </c>
      <c r="C41" t="str">
        <f t="shared" si="2"/>
        <v xml:space="preserve">30S ribosomal protein S5 </v>
      </c>
      <c r="D41" t="s">
        <v>451</v>
      </c>
      <c r="E41" t="str">
        <f t="shared" si="3"/>
        <v>Q7U4I4</v>
      </c>
      <c r="F41" s="17" t="s">
        <v>450</v>
      </c>
      <c r="G41" s="6">
        <v>23</v>
      </c>
      <c r="H41" s="2">
        <v>0.34229001760412398</v>
      </c>
      <c r="I41" s="2">
        <v>0.29396200868793398</v>
      </c>
      <c r="J41" s="2">
        <v>0.24792341074173099</v>
      </c>
      <c r="K41" s="2">
        <v>0.26111135548495801</v>
      </c>
      <c r="L41" s="2">
        <v>0.21122083868576699</v>
      </c>
      <c r="M41" s="2">
        <v>0.15920470762015701</v>
      </c>
    </row>
    <row r="42" spans="1:13" x14ac:dyDescent="0.2">
      <c r="A42" t="s">
        <v>118</v>
      </c>
      <c r="B42" t="str">
        <f t="shared" si="1"/>
        <v>30S ribosomal protein S13 OS=Synechococcus sp. (strain WH8102) OX=84588 GN=rpsM PE=3 SV=1</v>
      </c>
      <c r="C42" t="str">
        <f t="shared" si="2"/>
        <v xml:space="preserve">30S ribosomal protein S13 </v>
      </c>
      <c r="D42" t="s">
        <v>453</v>
      </c>
      <c r="E42" t="str">
        <f t="shared" si="3"/>
        <v>Q7U4H9</v>
      </c>
      <c r="F42" s="17" t="s">
        <v>452</v>
      </c>
      <c r="G42" s="6">
        <v>14</v>
      </c>
      <c r="H42" s="2">
        <v>0.257305193009426</v>
      </c>
      <c r="I42" s="2">
        <v>0.20582909315803</v>
      </c>
      <c r="J42" s="2">
        <v>0.180423153109014</v>
      </c>
      <c r="K42" s="2">
        <v>0.19118081101960799</v>
      </c>
      <c r="L42" s="2">
        <v>0.13903651794798499</v>
      </c>
      <c r="M42" s="2">
        <v>0.108015664402453</v>
      </c>
    </row>
    <row r="43" spans="1:13" x14ac:dyDescent="0.2">
      <c r="A43" t="s">
        <v>119</v>
      </c>
      <c r="B43" t="str">
        <f t="shared" si="1"/>
        <v>50S ribosomal protein L13 OS=Synechococcus sp. (strain WH8102) OX=84588 GN=rplM PE=3 SV=1</v>
      </c>
      <c r="C43" t="str">
        <f t="shared" si="2"/>
        <v xml:space="preserve">50S ribosomal protein L13 </v>
      </c>
      <c r="D43" t="s">
        <v>617</v>
      </c>
      <c r="E43" t="str">
        <f t="shared" si="3"/>
        <v>Q7U4H5</v>
      </c>
      <c r="F43" s="17" t="s">
        <v>616</v>
      </c>
      <c r="G43" s="6">
        <v>17</v>
      </c>
      <c r="H43" s="2">
        <v>0.169490877888963</v>
      </c>
      <c r="I43" s="2">
        <v>0.13436195751133101</v>
      </c>
      <c r="J43" s="2">
        <v>0.12378784798411301</v>
      </c>
      <c r="K43" s="2">
        <v>0.116795444528248</v>
      </c>
      <c r="L43" s="2">
        <v>7.8444601745368603E-2</v>
      </c>
      <c r="M43" s="2">
        <v>6.4027821422499298E-2</v>
      </c>
    </row>
    <row r="44" spans="1:13" x14ac:dyDescent="0.2">
      <c r="A44" t="s">
        <v>120</v>
      </c>
      <c r="B44" t="str">
        <f>RIGHT(A44,(LEN(A44)-20))</f>
        <v>50S ribosomal protein L5 OS=Synechococcus sp. (strain WH8102) OX=84588 GN=rplE PE=3 SV=1</v>
      </c>
      <c r="C44" t="str">
        <f t="shared" si="2"/>
        <v xml:space="preserve">50S ribosomal protein L5 </v>
      </c>
      <c r="D44" t="s">
        <v>619</v>
      </c>
      <c r="E44" t="str">
        <f t="shared" si="3"/>
        <v>Q7U4I8</v>
      </c>
      <c r="F44" s="17" t="s">
        <v>618</v>
      </c>
      <c r="G44" s="6">
        <v>20</v>
      </c>
      <c r="H44" s="2">
        <v>9.0124861619409996E-2</v>
      </c>
      <c r="I44" s="2">
        <v>6.3233021188580096E-2</v>
      </c>
      <c r="J44" s="2">
        <v>6.1656106108106297E-2</v>
      </c>
      <c r="K44" s="2">
        <v>6.8417983106389094E-2</v>
      </c>
      <c r="L44" s="2">
        <v>4.9236110101286402E-2</v>
      </c>
      <c r="M44" s="2">
        <v>3.6087138386333699E-2</v>
      </c>
    </row>
    <row r="45" spans="1:13" x14ac:dyDescent="0.2">
      <c r="A45" t="s">
        <v>121</v>
      </c>
      <c r="B45" t="str">
        <f t="shared" ref="B45:B49" si="4">RIGHT(A45,(LEN(A45)-20))</f>
        <v>50S ribosomal protein L7/L12 OS=Synechococcus sp. (strain WH8102) OX=84588 GN=rplL PE=3 SV=1</v>
      </c>
      <c r="C45" t="str">
        <f t="shared" si="2"/>
        <v xml:space="preserve">50S ribosomal protein L7/L12 </v>
      </c>
      <c r="D45" t="s">
        <v>466</v>
      </c>
      <c r="E45" t="str">
        <f t="shared" si="3"/>
        <v>Q7U3T9</v>
      </c>
      <c r="F45" s="17" t="s">
        <v>465</v>
      </c>
      <c r="G45" s="6">
        <v>13</v>
      </c>
      <c r="H45" s="2">
        <v>0.74032143400861194</v>
      </c>
      <c r="I45" s="2">
        <v>0.63412363501899305</v>
      </c>
      <c r="J45" s="2">
        <v>0.59517373288652398</v>
      </c>
      <c r="K45" s="2">
        <v>0.47595051330204002</v>
      </c>
      <c r="L45" s="2">
        <v>0.39426792347693201</v>
      </c>
      <c r="M45" s="2">
        <v>0.26622115016791698</v>
      </c>
    </row>
    <row r="46" spans="1:13" x14ac:dyDescent="0.2">
      <c r="A46" t="s">
        <v>122</v>
      </c>
      <c r="B46" t="str">
        <f t="shared" si="4"/>
        <v>50S ribosomal protein L6 OS=Synechococcus sp. (strain WH8102) OX=84588 GN=rplF PE=3 SV=1</v>
      </c>
      <c r="C46" t="str">
        <f t="shared" si="2"/>
        <v xml:space="preserve">50S ribosomal protein L6 </v>
      </c>
      <c r="D46" t="s">
        <v>621</v>
      </c>
      <c r="E46" t="str">
        <f t="shared" si="3"/>
        <v>Q7U4I6</v>
      </c>
      <c r="F46" s="17" t="s">
        <v>620</v>
      </c>
      <c r="G46" s="6">
        <v>19</v>
      </c>
      <c r="H46" s="2">
        <v>0.19015428027112999</v>
      </c>
      <c r="I46" s="2">
        <v>0.14818135055253401</v>
      </c>
      <c r="J46" s="2">
        <v>0.13772527370721199</v>
      </c>
      <c r="K46" s="2">
        <v>0.109511655361848</v>
      </c>
      <c r="L46" s="2">
        <v>7.4672878275566901E-2</v>
      </c>
      <c r="M46" s="2">
        <v>6.4991066854675206E-2</v>
      </c>
    </row>
    <row r="47" spans="1:13" x14ac:dyDescent="0.2">
      <c r="A47" t="s">
        <v>123</v>
      </c>
      <c r="B47" t="str">
        <f t="shared" si="4"/>
        <v>50S ribosomal protein L1 OS=Synechococcus sp. (strain WH8102) OX=84588 GN=rplA PE=3 SV=1</v>
      </c>
      <c r="C47" t="str">
        <f t="shared" si="2"/>
        <v xml:space="preserve">50S ribosomal protein L1 </v>
      </c>
      <c r="D47" t="s">
        <v>449</v>
      </c>
      <c r="E47" t="str">
        <f t="shared" si="3"/>
        <v>Q7U3T7</v>
      </c>
      <c r="F47" s="17" t="s">
        <v>448</v>
      </c>
      <c r="G47" s="6">
        <v>25</v>
      </c>
      <c r="H47" s="2">
        <v>0.30876665590680002</v>
      </c>
      <c r="I47" s="2">
        <v>0.26259551228283401</v>
      </c>
      <c r="J47" s="2">
        <v>0.23973464938290401</v>
      </c>
      <c r="K47" s="2">
        <v>0.22445567688451401</v>
      </c>
      <c r="L47" s="2">
        <v>0.170201939696073</v>
      </c>
      <c r="M47" s="2">
        <v>0.13439557206226599</v>
      </c>
    </row>
    <row r="48" spans="1:13" x14ac:dyDescent="0.2">
      <c r="A48" t="s">
        <v>124</v>
      </c>
      <c r="B48" t="str">
        <f t="shared" si="4"/>
        <v>50S ribosomal protein L4 OS=Synechococcus sp. (strain WH8102) OX=84588 GN=rplD PE=3 SV=1</v>
      </c>
      <c r="C48" t="str">
        <f t="shared" si="2"/>
        <v xml:space="preserve">50S ribosomal protein L4 </v>
      </c>
      <c r="D48" t="s">
        <v>468</v>
      </c>
      <c r="E48" t="str">
        <f t="shared" si="3"/>
        <v>Q7U4J9</v>
      </c>
      <c r="F48" s="17" t="s">
        <v>467</v>
      </c>
      <c r="G48" s="6">
        <v>23</v>
      </c>
      <c r="H48" s="2">
        <v>0.38715166697738401</v>
      </c>
      <c r="I48" s="2">
        <v>0.32467348370651</v>
      </c>
      <c r="J48" s="2">
        <v>0.32011648807246901</v>
      </c>
      <c r="K48" s="2">
        <v>0.31104997670972201</v>
      </c>
      <c r="L48" s="2">
        <v>0.23827169503460999</v>
      </c>
      <c r="M48" s="2">
        <v>0.20613065019073801</v>
      </c>
    </row>
    <row r="49" spans="1:13" x14ac:dyDescent="0.2">
      <c r="A49" t="s">
        <v>125</v>
      </c>
      <c r="B49" t="str">
        <f t="shared" si="4"/>
        <v>30S ribosomal protein S2 OS=Synechococcus sp. (strain WH8102) OX=84588 GN=rpsB PE=3 SV=1</v>
      </c>
      <c r="C49" t="str">
        <f t="shared" si="2"/>
        <v xml:space="preserve">30S ribosomal protein S2 </v>
      </c>
      <c r="D49" t="s">
        <v>623</v>
      </c>
      <c r="E49" t="str">
        <f t="shared" si="3"/>
        <v>Q7U795</v>
      </c>
      <c r="F49" s="17" t="s">
        <v>622</v>
      </c>
      <c r="G49" s="6">
        <v>27</v>
      </c>
      <c r="H49" s="2">
        <v>0.18396810875862599</v>
      </c>
      <c r="I49" s="2">
        <v>0.15224964324002199</v>
      </c>
      <c r="J49" s="2">
        <v>0.119174839803824</v>
      </c>
      <c r="K49" s="2">
        <v>0.13954519902628401</v>
      </c>
      <c r="L49" s="2">
        <v>9.5748194637681902E-2</v>
      </c>
      <c r="M49" s="2">
        <v>6.3385677626076303E-2</v>
      </c>
    </row>
    <row r="50" spans="1:13" x14ac:dyDescent="0.2">
      <c r="A50" t="s">
        <v>126</v>
      </c>
      <c r="B50" t="str">
        <f>RIGHT(A50,(LEN(A50)-20))</f>
        <v>Ribosome-recycling factor OS=Synechococcus sp. (strain WH8102) OX=84588 GN=frr PE=3 SV=1</v>
      </c>
      <c r="C50" t="str">
        <f t="shared" si="2"/>
        <v xml:space="preserve">Ribosome-recycling factor </v>
      </c>
      <c r="D50" t="s">
        <v>427</v>
      </c>
      <c r="E50" t="str">
        <f t="shared" si="3"/>
        <v>Q7U5F4</v>
      </c>
      <c r="F50" s="17" t="s">
        <v>426</v>
      </c>
      <c r="G50" s="6">
        <v>20</v>
      </c>
      <c r="H50" s="2">
        <v>0.21016924902964301</v>
      </c>
      <c r="I50" s="2">
        <v>0.20251842675273801</v>
      </c>
      <c r="J50" s="2">
        <v>0.200968912628047</v>
      </c>
      <c r="K50" s="2">
        <v>0.18159655108143499</v>
      </c>
      <c r="L50" s="2">
        <v>0.18751710713417999</v>
      </c>
      <c r="M50" s="2">
        <v>0.20271677738319899</v>
      </c>
    </row>
    <row r="51" spans="1:13" x14ac:dyDescent="0.2">
      <c r="A51" t="s">
        <v>127</v>
      </c>
      <c r="B51" t="str">
        <f t="shared" si="1"/>
        <v>50S ribosomal protein L19 OS=Synechococcus sp. (strain WH8102) OX=84588 GN=rplS PE=3 SV=1</v>
      </c>
      <c r="C51" t="str">
        <f t="shared" si="2"/>
        <v xml:space="preserve">50S ribosomal protein L19 </v>
      </c>
      <c r="D51" t="s">
        <v>625</v>
      </c>
      <c r="E51" t="str">
        <f t="shared" si="3"/>
        <v>Q7U583</v>
      </c>
      <c r="F51" s="17" t="s">
        <v>624</v>
      </c>
      <c r="G51" s="6">
        <v>17</v>
      </c>
      <c r="H51" s="2">
        <v>0.223425443410079</v>
      </c>
      <c r="I51" s="2">
        <v>0.17639890915003301</v>
      </c>
      <c r="J51" s="2">
        <v>0.16100742067687199</v>
      </c>
      <c r="K51" s="2">
        <v>0.165343007751525</v>
      </c>
      <c r="L51" s="2">
        <v>0.113479141056591</v>
      </c>
      <c r="M51" s="2">
        <v>9.6303995230138106E-2</v>
      </c>
    </row>
    <row r="52" spans="1:13" x14ac:dyDescent="0.2">
      <c r="A52" t="s">
        <v>128</v>
      </c>
      <c r="B52" t="str">
        <f>RIGHT(A52,(LEN(A52)-20))</f>
        <v>30S ribosomal protein S7 OS=Synechococcus sp. (strain WH8102) OX=84588 GN=rpsG PE=3 SV=1</v>
      </c>
      <c r="C52" t="str">
        <f t="shared" si="2"/>
        <v xml:space="preserve">30S ribosomal protein S7 </v>
      </c>
      <c r="D52" t="s">
        <v>457</v>
      </c>
      <c r="E52" t="str">
        <f t="shared" si="3"/>
        <v>Q7U4D3</v>
      </c>
      <c r="F52" s="17" t="s">
        <v>456</v>
      </c>
      <c r="G52" s="6">
        <v>17</v>
      </c>
      <c r="H52" s="2">
        <v>0.40478226660760003</v>
      </c>
      <c r="I52" s="2">
        <v>0.28898792294401299</v>
      </c>
      <c r="J52" s="2">
        <v>0.253894351770941</v>
      </c>
      <c r="K52" s="2">
        <v>0.28962557495158597</v>
      </c>
      <c r="L52" s="2">
        <v>0.21603477209134</v>
      </c>
      <c r="M52" s="2">
        <v>0.16331891152087499</v>
      </c>
    </row>
    <row r="53" spans="1:13" x14ac:dyDescent="0.2">
      <c r="A53" t="s">
        <v>129</v>
      </c>
      <c r="B53" t="str">
        <f>RIGHT(A53,(LEN(A53)-23))</f>
        <v>30S ribosomal protein S1 homolog B, putative Nbp1 OS=Synechococcus sp. (strain WH8102) OX=84588 GN=nbp1 PE=4 SV=1</v>
      </c>
      <c r="C53" t="str">
        <f t="shared" si="2"/>
        <v xml:space="preserve">30S ribosomal protein S1 homolog B, putative Nbp1 </v>
      </c>
      <c r="D53" t="s">
        <v>627</v>
      </c>
      <c r="E53" t="str">
        <f t="shared" si="3"/>
        <v>Q7U5G7</v>
      </c>
      <c r="F53" s="17" t="s">
        <v>626</v>
      </c>
      <c r="G53" s="6">
        <v>44</v>
      </c>
      <c r="H53" s="2">
        <v>0.118367400452024</v>
      </c>
      <c r="I53" s="2">
        <v>0.101489587495881</v>
      </c>
      <c r="J53" s="2">
        <v>0.101577676995722</v>
      </c>
      <c r="K53" s="2">
        <v>0.11943274511669801</v>
      </c>
      <c r="L53" s="2">
        <v>0.11089652451294001</v>
      </c>
      <c r="M53" s="2">
        <v>0.116791377424476</v>
      </c>
    </row>
    <row r="54" spans="1:13" x14ac:dyDescent="0.2">
      <c r="A54" t="s">
        <v>130</v>
      </c>
      <c r="B54" t="str">
        <f>RIGHT(A54,(LEN(A54)-20))</f>
        <v>50S ribosomal protein L2 OS=Synechococcus sp. (strain WH8102) OX=84588 GN=rplB PE=3 SV=1</v>
      </c>
      <c r="C54" t="str">
        <f t="shared" si="2"/>
        <v xml:space="preserve">50S ribosomal protein L2 </v>
      </c>
      <c r="D54" t="s">
        <v>629</v>
      </c>
      <c r="E54" t="str">
        <f t="shared" si="3"/>
        <v>Q7U4J7</v>
      </c>
      <c r="F54" s="17" t="s">
        <v>628</v>
      </c>
      <c r="G54" s="6">
        <v>32</v>
      </c>
      <c r="H54" s="2">
        <v>0.160486240117098</v>
      </c>
      <c r="I54" s="2">
        <v>0.12148766571144599</v>
      </c>
      <c r="J54" s="2">
        <v>7.8852499172958695E-2</v>
      </c>
      <c r="K54" s="2">
        <v>0.118996369813614</v>
      </c>
      <c r="L54" s="2">
        <v>7.7406878492326303E-2</v>
      </c>
      <c r="M54" s="2">
        <v>4.1085624558568103E-2</v>
      </c>
    </row>
    <row r="55" spans="1:13" x14ac:dyDescent="0.2">
      <c r="A55" t="s">
        <v>131</v>
      </c>
      <c r="B55" t="str">
        <f>RIGHT(A55,(LEN(A55)-23))</f>
        <v>Ribosome-binding ATPase YchF OS=Synechococcus sp. (strain WH8102) OX=84588 GN=ychF PE=3 SV=1</v>
      </c>
      <c r="C55" t="str">
        <f t="shared" si="2"/>
        <v xml:space="preserve">Ribosome-binding ATPase YchF </v>
      </c>
      <c r="D55" t="s">
        <v>548</v>
      </c>
      <c r="E55" t="str">
        <f t="shared" si="3"/>
        <v>Q7U8B7</v>
      </c>
      <c r="F55" s="17" t="s">
        <v>630</v>
      </c>
      <c r="G55" s="6">
        <v>39</v>
      </c>
      <c r="H55" s="2">
        <v>6.8119595259442806E-2</v>
      </c>
      <c r="I55" s="2">
        <v>7.7809542387740904E-2</v>
      </c>
      <c r="J55" s="2">
        <v>7.2250075344136203E-2</v>
      </c>
      <c r="K55" s="2">
        <v>6.3823917120840498E-2</v>
      </c>
      <c r="L55" s="2">
        <v>6.0916755288657601E-2</v>
      </c>
      <c r="M55" s="2">
        <v>6.99322502104225E-2</v>
      </c>
    </row>
    <row r="56" spans="1:13" x14ac:dyDescent="0.2">
      <c r="A56" t="s">
        <v>132</v>
      </c>
      <c r="B56" t="str">
        <f>RIGHT(A56,(LEN(A56)-20))</f>
        <v>50S ribosomal protein L9 OS=Synechococcus sp. (strain WH8102) OX=84588 GN=rplI PE=3 SV=1</v>
      </c>
      <c r="C56" t="str">
        <f t="shared" si="2"/>
        <v xml:space="preserve">50S ribosomal protein L9 </v>
      </c>
      <c r="D56" t="s">
        <v>462</v>
      </c>
      <c r="E56" t="str">
        <f t="shared" si="3"/>
        <v>Q7U3Q2</v>
      </c>
      <c r="F56" s="17" t="s">
        <v>461</v>
      </c>
      <c r="G56" s="6">
        <v>17</v>
      </c>
      <c r="H56" s="2">
        <v>0.25044808642601402</v>
      </c>
      <c r="I56" s="2">
        <v>0.20872374940640401</v>
      </c>
      <c r="J56" s="2">
        <v>0.19501547878961001</v>
      </c>
      <c r="K56" s="2">
        <v>0.21464113390959799</v>
      </c>
      <c r="L56" s="2">
        <v>0.17033771926798499</v>
      </c>
      <c r="M56" s="2">
        <v>0.13005374348551699</v>
      </c>
    </row>
    <row r="57" spans="1:13" x14ac:dyDescent="0.2">
      <c r="A57" t="s">
        <v>133</v>
      </c>
      <c r="B57" t="str">
        <f>RIGHT(A57,(LEN(A57)-20))</f>
        <v>30S ribosomal protein S3 OS=Synechococcus sp. (strain WH8102) OX=84588 GN=rpsC PE=3 SV=1</v>
      </c>
      <c r="C57" t="str">
        <f t="shared" si="2"/>
        <v xml:space="preserve">30S ribosomal protein S3 </v>
      </c>
      <c r="D57" s="15" t="s">
        <v>631</v>
      </c>
      <c r="E57" s="15" t="str">
        <f t="shared" si="3"/>
        <v>Q7U4J4</v>
      </c>
      <c r="F57" s="20" t="s">
        <v>444</v>
      </c>
      <c r="G57" s="24">
        <v>27</v>
      </c>
      <c r="H57" s="25">
        <v>0.27784605580543598</v>
      </c>
      <c r="I57" s="25">
        <v>0.20171433495813701</v>
      </c>
      <c r="J57" s="25">
        <v>0.17942158448110501</v>
      </c>
      <c r="K57" s="25">
        <v>0.17535660169447501</v>
      </c>
      <c r="L57" s="25">
        <v>0.124194459265978</v>
      </c>
      <c r="M57" s="25">
        <v>0.100100246331082</v>
      </c>
    </row>
    <row r="58" spans="1:13" x14ac:dyDescent="0.2">
      <c r="A58" t="s">
        <v>134</v>
      </c>
      <c r="B58" t="str">
        <f>RIGHT(A58,(LEN(A58)-23))</f>
        <v>30S ribosomal protein S1, homolog A OS=Synechococcus sp. (strain WH8102) OX=84588 GN=rps1a PE=4 SV=1</v>
      </c>
      <c r="C58" t="str">
        <f t="shared" si="2"/>
        <v xml:space="preserve">30S ribosomal protein S1, homolog A </v>
      </c>
      <c r="D58" s="15" t="s">
        <v>443</v>
      </c>
      <c r="E58" s="15" t="str">
        <f t="shared" si="3"/>
        <v>Q7U4S8</v>
      </c>
      <c r="F58" s="20" t="s">
        <v>632</v>
      </c>
      <c r="G58" s="24">
        <v>41</v>
      </c>
      <c r="H58" s="25">
        <v>0.41924236069648102</v>
      </c>
      <c r="I58" s="25">
        <v>0.29702628579330198</v>
      </c>
      <c r="J58" s="25">
        <v>0.25908954820347102</v>
      </c>
      <c r="K58" s="25">
        <v>0.26888749047419502</v>
      </c>
      <c r="L58" s="25">
        <v>0.21926765666020401</v>
      </c>
      <c r="M58" s="25">
        <v>0.16761835921563101</v>
      </c>
    </row>
    <row r="59" spans="1:13" x14ac:dyDescent="0.2">
      <c r="D59" s="4" t="s">
        <v>146</v>
      </c>
      <c r="E59" s="4"/>
      <c r="F59" s="4"/>
      <c r="G59" s="4"/>
      <c r="H59" s="23">
        <f>SUM(H4:H58)</f>
        <v>7.6522131448756676</v>
      </c>
      <c r="I59" s="23">
        <f t="shared" ref="I59:M59" si="5">SUM(I4:I58)</f>
        <v>6.0694046480517088</v>
      </c>
      <c r="J59" s="23">
        <f t="shared" si="5"/>
        <v>5.5037987836144051</v>
      </c>
      <c r="K59" s="23">
        <f t="shared" si="5"/>
        <v>5.3377410049754301</v>
      </c>
      <c r="L59" s="23">
        <f t="shared" si="5"/>
        <v>4.1116202629587164</v>
      </c>
      <c r="M59" s="23">
        <f t="shared" si="5"/>
        <v>3.374548583875316</v>
      </c>
    </row>
  </sheetData>
  <mergeCells count="3">
    <mergeCell ref="H1:M1"/>
    <mergeCell ref="H2:J2"/>
    <mergeCell ref="K2:M2"/>
  </mergeCells>
  <pageMargins left="0.7" right="0.7" top="0.75" bottom="0.75" header="0.3" footer="0.3"/>
  <pageSetup scale="7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7B307-7553-D64E-99DA-5EEDC1E617B7}">
  <sheetPr>
    <pageSetUpPr fitToPage="1"/>
  </sheetPr>
  <dimension ref="A1:M25"/>
  <sheetViews>
    <sheetView topLeftCell="A2" workbookViewId="0">
      <selection activeCell="D20" sqref="D20:M20"/>
    </sheetView>
  </sheetViews>
  <sheetFormatPr baseColWidth="10" defaultRowHeight="16" x14ac:dyDescent="0.2"/>
  <cols>
    <col min="1" max="1" width="2.33203125" customWidth="1"/>
    <col min="2" max="2" width="2.5" customWidth="1"/>
    <col min="3" max="3" width="2.83203125" customWidth="1"/>
    <col min="4" max="4" width="63.1640625" bestFit="1" customWidth="1"/>
    <col min="5" max="5" width="8.1640625" bestFit="1" customWidth="1"/>
    <col min="6" max="6" width="8.1640625" customWidth="1"/>
    <col min="7" max="7" width="9.33203125" bestFit="1" customWidth="1"/>
    <col min="8" max="12" width="5.6640625" bestFit="1" customWidth="1"/>
    <col min="13" max="13" width="6.6640625" bestFit="1" customWidth="1"/>
  </cols>
  <sheetData>
    <row r="1" spans="1:13" x14ac:dyDescent="0.2">
      <c r="H1" s="12" t="s">
        <v>147</v>
      </c>
      <c r="I1" s="12"/>
      <c r="J1" s="12"/>
      <c r="K1" s="12"/>
      <c r="L1" s="12"/>
      <c r="M1" s="12"/>
    </row>
    <row r="2" spans="1:13" x14ac:dyDescent="0.2">
      <c r="H2" s="13" t="s">
        <v>210</v>
      </c>
      <c r="I2" s="13"/>
      <c r="J2" s="14"/>
      <c r="K2" s="13" t="s">
        <v>211</v>
      </c>
      <c r="L2" s="13"/>
      <c r="M2" s="13"/>
    </row>
    <row r="3" spans="1:13" x14ac:dyDescent="0.2">
      <c r="C3" s="4" t="s">
        <v>148</v>
      </c>
      <c r="D3" s="4" t="s">
        <v>148</v>
      </c>
      <c r="E3" s="4" t="s">
        <v>149</v>
      </c>
      <c r="F3" s="18" t="s">
        <v>263</v>
      </c>
      <c r="G3" s="4" t="s">
        <v>145</v>
      </c>
      <c r="H3" s="4" t="s">
        <v>207</v>
      </c>
      <c r="I3" s="4" t="s">
        <v>208</v>
      </c>
      <c r="J3" s="4" t="s">
        <v>209</v>
      </c>
      <c r="K3" s="4" t="s">
        <v>207</v>
      </c>
      <c r="L3" s="4" t="s">
        <v>208</v>
      </c>
      <c r="M3" s="4" t="s">
        <v>209</v>
      </c>
    </row>
    <row r="4" spans="1:13" x14ac:dyDescent="0.2">
      <c r="A4" t="s">
        <v>212</v>
      </c>
      <c r="B4" t="str">
        <f>RIGHT(A4,(LEN(A4)-23))</f>
        <v>DnaJ2 protein OS=Synechococcus sp. (strain WH8102) OX=84588 GN=dnaJ2 PE=4 SV=1</v>
      </c>
      <c r="C4" t="str">
        <f>LEFT(B4,FIND(" OS",B4))</f>
        <v xml:space="preserve">DnaJ2 protein </v>
      </c>
      <c r="D4" t="s">
        <v>311</v>
      </c>
      <c r="E4" t="str">
        <f t="shared" ref="E4:E19" si="0">(RIGHT(LEFT(A4,9),6))</f>
        <v>Q7U6R8</v>
      </c>
      <c r="F4" s="17" t="s">
        <v>305</v>
      </c>
      <c r="G4">
        <v>33</v>
      </c>
      <c r="H4" s="2">
        <v>2.48943920008987E-3</v>
      </c>
      <c r="I4" s="2">
        <v>2.9836466535746501E-3</v>
      </c>
      <c r="J4" s="2">
        <v>2.9002931811252901E-3</v>
      </c>
      <c r="K4" s="2">
        <v>1.9991786367326999E-3</v>
      </c>
      <c r="L4" s="2">
        <v>2.5387230575233599E-3</v>
      </c>
      <c r="M4" s="2">
        <v>3.1386130919669698E-3</v>
      </c>
    </row>
    <row r="5" spans="1:13" x14ac:dyDescent="0.2">
      <c r="A5" t="s">
        <v>213</v>
      </c>
      <c r="B5" t="str">
        <f t="shared" ref="B5:B6" si="1">RIGHT(A5,(LEN(A5)-23))</f>
        <v>J domain-containing protein OS=Synechococcus sp. (strain WH8102) OX=84588 GN=SYNW1328 PE=4 SV=1</v>
      </c>
      <c r="C5" t="str">
        <f t="shared" ref="C5:C14" si="2">LEFT(B5,FIND(" OS",B5))</f>
        <v xml:space="preserve">J domain-containing protein </v>
      </c>
      <c r="D5" t="s">
        <v>312</v>
      </c>
      <c r="E5" t="str">
        <f t="shared" si="0"/>
        <v>Q7U6L0</v>
      </c>
      <c r="F5" s="17" t="s">
        <v>306</v>
      </c>
      <c r="G5">
        <v>13</v>
      </c>
      <c r="H5" s="2">
        <v>2.4621835311890898E-3</v>
      </c>
      <c r="I5" s="2">
        <v>4.1366064249812701E-4</v>
      </c>
      <c r="J5" s="2">
        <v>2.9342461956137202E-4</v>
      </c>
      <c r="K5" s="2">
        <v>8.1276783184330691E-3</v>
      </c>
      <c r="L5" s="2">
        <v>4.6965284058849699E-3</v>
      </c>
      <c r="M5" s="2">
        <v>3.0152062213351701E-3</v>
      </c>
    </row>
    <row r="6" spans="1:13" x14ac:dyDescent="0.2">
      <c r="A6" t="s">
        <v>214</v>
      </c>
      <c r="B6" t="str">
        <f t="shared" si="1"/>
        <v>Possible DnaJ domain OS=Synechococcus sp. (strain WH8102) OX=84588 GN=SYNW1230 PE=4 SV=1</v>
      </c>
      <c r="C6" t="str">
        <f t="shared" si="2"/>
        <v xml:space="preserve">Possible DnaJ domain </v>
      </c>
      <c r="D6" t="s">
        <v>313</v>
      </c>
      <c r="E6" t="str">
        <f t="shared" si="0"/>
        <v>Q7U6V6</v>
      </c>
      <c r="F6" s="17" t="s">
        <v>307</v>
      </c>
      <c r="G6">
        <v>36</v>
      </c>
      <c r="H6" s="2">
        <v>5.6635572689521302E-4</v>
      </c>
      <c r="I6" s="2">
        <v>2.6647549581602001E-3</v>
      </c>
      <c r="J6" s="2">
        <v>2.34896388287638E-3</v>
      </c>
      <c r="K6" s="2">
        <v>1.4507953530405E-3</v>
      </c>
      <c r="L6" s="2">
        <v>3.49563761065634E-3</v>
      </c>
      <c r="M6" s="2">
        <v>4.4441648769283403E-3</v>
      </c>
    </row>
    <row r="7" spans="1:13" x14ac:dyDescent="0.2">
      <c r="A7" t="s">
        <v>135</v>
      </c>
      <c r="B7" t="str">
        <f>RIGHT(A7,(LEN(A7)-21))</f>
        <v>Chaperone protein DnaJ OS=Synechococcus sp. (strain WH8102) OX=84588 GN=dnaJ PE=3 SV=1</v>
      </c>
      <c r="C7" t="str">
        <f t="shared" si="2"/>
        <v xml:space="preserve">Chaperone protein DnaJ </v>
      </c>
      <c r="D7" t="s">
        <v>314</v>
      </c>
      <c r="E7" t="str">
        <f t="shared" si="0"/>
        <v>Q7UA76</v>
      </c>
      <c r="F7" s="17" t="s">
        <v>301</v>
      </c>
      <c r="G7">
        <v>40</v>
      </c>
      <c r="H7" s="2">
        <v>7.45919816131215E-2</v>
      </c>
      <c r="I7" s="2">
        <v>8.3912871521619803E-2</v>
      </c>
      <c r="J7" s="2">
        <v>0.111855292262226</v>
      </c>
      <c r="K7" s="2">
        <v>0.10730899166973</v>
      </c>
      <c r="L7" s="2">
        <v>0.11429235496229199</v>
      </c>
      <c r="M7" s="2">
        <v>0.16503652959715501</v>
      </c>
    </row>
    <row r="8" spans="1:13" x14ac:dyDescent="0.2">
      <c r="A8" t="s">
        <v>136</v>
      </c>
      <c r="B8" t="str">
        <f>RIGHT(A8,(LEN(A8)-23))</f>
        <v>Putative small heat shock protein OS=Synechococcus sp. (strain WH8102) OX=84588 GN=SYNW2365 PE=3 SV=1</v>
      </c>
      <c r="C8" t="str">
        <f t="shared" si="2"/>
        <v xml:space="preserve">Putative small heat shock protein </v>
      </c>
      <c r="D8" t="s">
        <v>315</v>
      </c>
      <c r="E8" t="str">
        <f t="shared" si="0"/>
        <v>Q7U3R4</v>
      </c>
      <c r="F8" s="17" t="s">
        <v>309</v>
      </c>
      <c r="G8">
        <v>14</v>
      </c>
      <c r="H8" s="2">
        <v>7.0014977563422997E-4</v>
      </c>
      <c r="I8" s="2">
        <v>5.8393140593920902E-3</v>
      </c>
      <c r="J8" s="2">
        <v>6.8238802337002302E-3</v>
      </c>
      <c r="K8" s="2">
        <v>1.5357728830496201E-3</v>
      </c>
      <c r="L8" s="2">
        <v>2.7065102995192198E-3</v>
      </c>
      <c r="M8" s="2">
        <v>2.15088831300012E-2</v>
      </c>
    </row>
    <row r="9" spans="1:13" x14ac:dyDescent="0.2">
      <c r="A9" t="s">
        <v>76</v>
      </c>
      <c r="B9" t="str">
        <f>RIGHT(A9,(LEN(A9)-23))</f>
        <v>Putative chaperon-like protein for quinone binding in photosystem II OS=Synechococcus sp. (strain WH8102) OX=84588 GN=ycf39 PE=4 SV=1</v>
      </c>
      <c r="C9" t="str">
        <f>LEFT(B9,FIND(" OS",B9))</f>
        <v xml:space="preserve">Putative chaperon-like protein for quinone binding in photosystem II </v>
      </c>
      <c r="D9" t="s">
        <v>323</v>
      </c>
      <c r="E9" t="str">
        <f t="shared" si="0"/>
        <v>Q7U8D8</v>
      </c>
      <c r="F9" s="17" t="s">
        <v>310</v>
      </c>
      <c r="G9">
        <v>35</v>
      </c>
      <c r="H9" s="2">
        <v>4.9365872244960897E-2</v>
      </c>
      <c r="I9" s="2">
        <v>4.8502429173389899E-2</v>
      </c>
      <c r="J9" s="2">
        <v>4.8781062071869198E-2</v>
      </c>
      <c r="K9" s="2">
        <v>4.1993990508835503E-2</v>
      </c>
      <c r="L9" s="2">
        <v>4.1601170052219798E-2</v>
      </c>
      <c r="M9" s="2">
        <v>4.6566652937410899E-2</v>
      </c>
    </row>
    <row r="10" spans="1:13" x14ac:dyDescent="0.2">
      <c r="A10" t="s">
        <v>137</v>
      </c>
      <c r="B10" t="str">
        <f>RIGHT(A10,(LEN(A10)-21))</f>
        <v>10 kDa chaperonin OS=Synechococcus sp. (strain WH8102) OX=84588 GN=groS PE=3 SV=1</v>
      </c>
      <c r="C10" t="str">
        <f t="shared" si="2"/>
        <v xml:space="preserve">10 kDa chaperonin </v>
      </c>
      <c r="D10" t="s">
        <v>325</v>
      </c>
      <c r="E10" t="str">
        <f t="shared" si="0"/>
        <v>Q7TTX2</v>
      </c>
      <c r="F10" s="17" t="s">
        <v>324</v>
      </c>
      <c r="G10">
        <v>11</v>
      </c>
      <c r="H10" s="2">
        <v>0.42359170955479802</v>
      </c>
      <c r="I10" s="2">
        <v>0.45239787303314699</v>
      </c>
      <c r="J10" s="2">
        <v>0.70226096918631797</v>
      </c>
      <c r="K10" s="2">
        <v>0.51871868151684597</v>
      </c>
      <c r="L10" s="2">
        <v>0.73689546755134305</v>
      </c>
      <c r="M10" s="2">
        <v>1.0056359564323201</v>
      </c>
    </row>
    <row r="11" spans="1:13" x14ac:dyDescent="0.2">
      <c r="A11" t="s">
        <v>215</v>
      </c>
      <c r="B11" t="str">
        <f>RIGHT(A11,(LEN(A11)-23))</f>
        <v>DnaJ3 protein OS=Synechococcus sp. (strain WH8102) OX=84588 GN=dnaJ3 PE=4 SV=1</v>
      </c>
      <c r="C11" t="str">
        <f t="shared" si="2"/>
        <v xml:space="preserve">DnaJ3 protein </v>
      </c>
      <c r="D11" t="s">
        <v>316</v>
      </c>
      <c r="E11" t="str">
        <f t="shared" si="0"/>
        <v>Q7U4X9</v>
      </c>
      <c r="F11" s="17" t="s">
        <v>308</v>
      </c>
      <c r="G11">
        <v>35</v>
      </c>
      <c r="H11" s="2">
        <v>4.7495091274018398E-3</v>
      </c>
      <c r="I11" s="2">
        <v>5.8325684756518397E-3</v>
      </c>
      <c r="J11" s="2">
        <v>1.1735763413921499E-2</v>
      </c>
      <c r="K11" s="2">
        <v>8.4095361278553604E-3</v>
      </c>
      <c r="L11" s="2">
        <v>8.4458125865799795E-3</v>
      </c>
      <c r="M11" s="2">
        <v>1.53883057767758E-2</v>
      </c>
    </row>
    <row r="12" spans="1:13" x14ac:dyDescent="0.2">
      <c r="A12" t="s">
        <v>218</v>
      </c>
      <c r="B12" t="str">
        <f>RIGHT(A12,(LEN(A12)-21))</f>
        <v>Protein GrpE OS=Synechococcus sp. (strain WH8102) OX=84588 GN=grpE PE=3 SV=1</v>
      </c>
      <c r="C12" t="str">
        <f t="shared" si="2"/>
        <v xml:space="preserve">Protein GrpE </v>
      </c>
      <c r="D12" t="s">
        <v>317</v>
      </c>
      <c r="E12" t="str">
        <f t="shared" si="0"/>
        <v>Q7UA77</v>
      </c>
      <c r="F12" s="17" t="s">
        <v>304</v>
      </c>
      <c r="G12">
        <v>24</v>
      </c>
      <c r="H12" s="2">
        <v>0.10720592656818601</v>
      </c>
      <c r="I12" s="2">
        <v>0.10315172732861801</v>
      </c>
      <c r="J12" s="2">
        <v>0.14027094372128801</v>
      </c>
      <c r="K12" s="2">
        <v>8.6748282278565694E-2</v>
      </c>
      <c r="L12" s="2">
        <v>9.0846436432397398E-2</v>
      </c>
      <c r="M12" s="2">
        <v>0.18028564620453399</v>
      </c>
    </row>
    <row r="13" spans="1:13" x14ac:dyDescent="0.2">
      <c r="A13" t="s">
        <v>138</v>
      </c>
      <c r="B13" t="str">
        <f>RIGHT(A13,(LEN(A13)-22))</f>
        <v>Chaperone protein dnaK1 OS=Synechococcus sp. (strain WH8102) OX=84588 GN=dnaK1 PE=3 SV=1</v>
      </c>
      <c r="C13" t="str">
        <f t="shared" si="2"/>
        <v xml:space="preserve">Chaperone protein dnaK1 </v>
      </c>
      <c r="D13" t="s">
        <v>318</v>
      </c>
      <c r="E13" t="str">
        <f t="shared" si="0"/>
        <v>Q7U6R7</v>
      </c>
      <c r="F13" s="17" t="s">
        <v>326</v>
      </c>
      <c r="G13">
        <v>73</v>
      </c>
      <c r="H13" s="2">
        <v>5.5139431043975402E-2</v>
      </c>
      <c r="I13" s="2">
        <v>8.3719503482229896E-2</v>
      </c>
      <c r="J13" s="2">
        <v>0.10013630542671199</v>
      </c>
      <c r="K13" s="2">
        <v>6.8132832994907105E-2</v>
      </c>
      <c r="L13" s="2">
        <v>8.5598497582646801E-2</v>
      </c>
      <c r="M13" s="2">
        <v>0.122038228586309</v>
      </c>
    </row>
    <row r="14" spans="1:13" x14ac:dyDescent="0.2">
      <c r="A14" t="s">
        <v>139</v>
      </c>
      <c r="B14" t="str">
        <f>RIGHT(A14,(LEN(A14)-22))</f>
        <v>Chaperone protein ClpB 2 OS=Synechococcus sp. (strain WH8102) OX=84588 GN=clpB2 PE=3 SV=1</v>
      </c>
      <c r="C14" t="str">
        <f t="shared" si="2"/>
        <v xml:space="preserve">Chaperone protein ClpB 2 </v>
      </c>
      <c r="D14" t="s">
        <v>319</v>
      </c>
      <c r="E14" t="str">
        <f t="shared" si="0"/>
        <v>Q7U3T3</v>
      </c>
      <c r="F14" s="17" t="s">
        <v>303</v>
      </c>
      <c r="G14">
        <v>10</v>
      </c>
      <c r="H14" s="2">
        <v>8.8599305994217004E-2</v>
      </c>
      <c r="I14" s="2">
        <v>8.2525323587378893E-2</v>
      </c>
      <c r="J14" s="2">
        <v>7.2296559767248705E-2</v>
      </c>
      <c r="K14" s="2">
        <v>7.2503574412457306E-2</v>
      </c>
      <c r="L14" s="2">
        <v>6.0415957470527401E-2</v>
      </c>
      <c r="M14" s="2">
        <v>5.6230407210023599E-2</v>
      </c>
    </row>
    <row r="15" spans="1:13" x14ac:dyDescent="0.2">
      <c r="A15" t="s">
        <v>140</v>
      </c>
      <c r="B15" t="str">
        <f>RIGHT(A15,(LEN(A15)-23))</f>
        <v>Heat shock protein HtpG OS=Synechococcus sp. (strain WH8102) OX=84588 GN=htpG PE=3 SV=1</v>
      </c>
      <c r="C15" t="str">
        <f t="shared" ref="C15:C19" si="3">LEFT(B15,FIND(" OS",B15))</f>
        <v xml:space="preserve">Heat shock protein HtpG </v>
      </c>
      <c r="D15" t="s">
        <v>320</v>
      </c>
      <c r="E15" t="str">
        <f t="shared" si="0"/>
        <v>Q7U6Q9</v>
      </c>
      <c r="F15" s="17" t="s">
        <v>327</v>
      </c>
      <c r="G15">
        <v>71</v>
      </c>
      <c r="H15" s="2">
        <v>0.25055788307944599</v>
      </c>
      <c r="I15" s="2">
        <v>0.28192118631865298</v>
      </c>
      <c r="J15" s="2">
        <v>0.55900161998406195</v>
      </c>
      <c r="K15" s="2">
        <v>0.398518559065483</v>
      </c>
      <c r="L15" s="2">
        <v>0.50000000423894797</v>
      </c>
      <c r="M15" s="2">
        <v>0.83289751026010805</v>
      </c>
    </row>
    <row r="16" spans="1:13" x14ac:dyDescent="0.2">
      <c r="A16" t="s">
        <v>141</v>
      </c>
      <c r="B16" t="str">
        <f t="shared" ref="B16:B19" si="4">RIGHT(A16,(LEN(A16)-22))</f>
        <v>Chaperone protein ClpB 1 OS=Synechococcus sp. (strain WH8102) OX=84588 GN=clpB1 PE=3 SV=2</v>
      </c>
      <c r="C16" t="str">
        <f t="shared" si="3"/>
        <v xml:space="preserve">Chaperone protein ClpB 1 </v>
      </c>
      <c r="D16" t="s">
        <v>321</v>
      </c>
      <c r="E16" t="str">
        <f t="shared" si="0"/>
        <v>Q7U637</v>
      </c>
      <c r="F16" s="17" t="s">
        <v>302</v>
      </c>
      <c r="G16">
        <v>96</v>
      </c>
      <c r="H16">
        <v>2.2202489814676499E-2</v>
      </c>
      <c r="I16">
        <v>4.3801888466224001E-2</v>
      </c>
      <c r="J16">
        <v>8.7825379770370193E-2</v>
      </c>
      <c r="K16">
        <v>2.97893544761463E-2</v>
      </c>
      <c r="L16">
        <v>3.5506292361708901E-2</v>
      </c>
      <c r="M16">
        <v>9.2350531667607899E-2</v>
      </c>
    </row>
    <row r="17" spans="1:13" x14ac:dyDescent="0.2">
      <c r="A17" t="s">
        <v>142</v>
      </c>
      <c r="B17" t="str">
        <f t="shared" si="4"/>
        <v>Chaperone protein dnaK2 OS=Synechococcus sp. (strain WH8102) OX=84588 GN=dnaK2 PE=3 SV=1</v>
      </c>
      <c r="C17" t="str">
        <f t="shared" si="3"/>
        <v xml:space="preserve">Chaperone protein dnaK2 </v>
      </c>
      <c r="D17" t="s">
        <v>322</v>
      </c>
      <c r="E17" t="str">
        <f t="shared" si="0"/>
        <v>Q7U3C4</v>
      </c>
      <c r="F17" s="17" t="s">
        <v>328</v>
      </c>
      <c r="G17">
        <v>68</v>
      </c>
      <c r="H17">
        <v>0.60284793329631503</v>
      </c>
      <c r="I17">
        <v>0.74337775076576496</v>
      </c>
      <c r="J17">
        <v>0.980216557804936</v>
      </c>
      <c r="K17">
        <v>0.788423174187872</v>
      </c>
      <c r="L17">
        <v>0.95309474106411296</v>
      </c>
      <c r="M17">
        <v>1.2249548298704001</v>
      </c>
    </row>
    <row r="18" spans="1:13" x14ac:dyDescent="0.2">
      <c r="A18" t="s">
        <v>143</v>
      </c>
      <c r="B18" t="str">
        <f t="shared" si="4"/>
        <v>60 kDa chaperonin 2 OS=Synechococcus sp. (strain WH8102) OX=84588 GN=groL2 PE=3 SV=1</v>
      </c>
      <c r="C18" t="str">
        <f t="shared" si="3"/>
        <v xml:space="preserve">60 kDa chaperonin 2 </v>
      </c>
      <c r="D18" t="s">
        <v>330</v>
      </c>
      <c r="E18" t="str">
        <f t="shared" si="0"/>
        <v>Q7TTT6</v>
      </c>
      <c r="F18" s="17" t="s">
        <v>329</v>
      </c>
      <c r="G18">
        <v>59</v>
      </c>
      <c r="H18">
        <v>0.93816548540728895</v>
      </c>
      <c r="I18">
        <v>1.16667707796556</v>
      </c>
      <c r="J18">
        <v>2.0667192366899201</v>
      </c>
      <c r="K18">
        <v>1.11974158652609</v>
      </c>
      <c r="L18">
        <v>1.44597306110515</v>
      </c>
      <c r="M18">
        <v>1.9859043571192001</v>
      </c>
    </row>
    <row r="19" spans="1:13" x14ac:dyDescent="0.2">
      <c r="A19" t="s">
        <v>144</v>
      </c>
      <c r="B19" t="str">
        <f t="shared" si="4"/>
        <v>60 kDa chaperonin 1 OS=Synechococcus sp. (strain WH8102) OX=84588 GN=groL1 PE=3 SV=1</v>
      </c>
      <c r="C19" t="str">
        <f t="shared" si="3"/>
        <v xml:space="preserve">60 kDa chaperonin 1 </v>
      </c>
      <c r="D19" t="s">
        <v>332</v>
      </c>
      <c r="E19" t="str">
        <f t="shared" si="0"/>
        <v>Q7TTX1</v>
      </c>
      <c r="F19" s="17" t="s">
        <v>331</v>
      </c>
      <c r="G19">
        <v>57</v>
      </c>
      <c r="H19">
        <v>2.9772438656514701</v>
      </c>
      <c r="I19">
        <v>3.4463287477542601</v>
      </c>
      <c r="J19">
        <v>4.7268237697554296</v>
      </c>
      <c r="K19">
        <v>3.1640396889124802</v>
      </c>
      <c r="L19">
        <v>3.8179957698289502</v>
      </c>
      <c r="M19">
        <v>5.0141976968061703</v>
      </c>
    </row>
    <row r="20" spans="1:13" x14ac:dyDescent="0.2">
      <c r="D20" s="4" t="s">
        <v>146</v>
      </c>
      <c r="E20" s="4" t="str">
        <f t="shared" ref="E20:E25" si="5">(RIGHT(LEFT(A20,9),6))</f>
        <v/>
      </c>
      <c r="F20" s="4"/>
      <c r="G20" s="4"/>
      <c r="H20" s="23">
        <f>SUM(H4:H19)</f>
        <v>5.6004795216296657</v>
      </c>
      <c r="I20" s="23">
        <f t="shared" ref="H20:L20" si="6">SUM(I4:I19)</f>
        <v>6.5540503241861217</v>
      </c>
      <c r="J20" s="23">
        <f t="shared" si="6"/>
        <v>9.620290021771563</v>
      </c>
      <c r="K20" s="23">
        <f t="shared" si="6"/>
        <v>6.4174416778685242</v>
      </c>
      <c r="L20" s="23">
        <f t="shared" si="6"/>
        <v>7.9041029646104608</v>
      </c>
      <c r="M20" s="23">
        <f>SUM(M4:M19)</f>
        <v>10.773593519788246</v>
      </c>
    </row>
    <row r="21" spans="1:13" x14ac:dyDescent="0.2">
      <c r="E21" t="str">
        <f t="shared" si="5"/>
        <v/>
      </c>
    </row>
    <row r="22" spans="1:13" x14ac:dyDescent="0.2">
      <c r="E22" t="str">
        <f t="shared" si="5"/>
        <v/>
      </c>
    </row>
    <row r="23" spans="1:13" x14ac:dyDescent="0.2">
      <c r="E23" t="str">
        <f t="shared" si="5"/>
        <v/>
      </c>
    </row>
    <row r="24" spans="1:13" x14ac:dyDescent="0.2">
      <c r="E24" t="str">
        <f t="shared" si="5"/>
        <v/>
      </c>
    </row>
    <row r="25" spans="1:13" x14ac:dyDescent="0.2">
      <c r="E25" t="str">
        <f t="shared" si="5"/>
        <v/>
      </c>
    </row>
  </sheetData>
  <mergeCells count="3">
    <mergeCell ref="H1:M1"/>
    <mergeCell ref="H2:J2"/>
    <mergeCell ref="K2:M2"/>
  </mergeCells>
  <pageMargins left="0.7" right="0.7" top="0.75" bottom="0.75" header="0.3" footer="0.3"/>
  <pageSetup scale="73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88B84-2795-AF44-AF7B-CB03864A78E7}">
  <sheetPr>
    <pageSetUpPr fitToPage="1"/>
  </sheetPr>
  <dimension ref="A1:M25"/>
  <sheetViews>
    <sheetView topLeftCell="A2" workbookViewId="0">
      <selection activeCell="D20" sqref="D19:M20"/>
    </sheetView>
  </sheetViews>
  <sheetFormatPr baseColWidth="10" defaultRowHeight="16" x14ac:dyDescent="0.2"/>
  <cols>
    <col min="1" max="1" width="2.83203125" customWidth="1"/>
    <col min="2" max="2" width="3.5" customWidth="1"/>
    <col min="3" max="3" width="2.5" customWidth="1"/>
    <col min="4" max="4" width="58.5" customWidth="1"/>
    <col min="5" max="5" width="8.5" bestFit="1" customWidth="1"/>
    <col min="6" max="6" width="8.5" customWidth="1"/>
    <col min="7" max="7" width="9.33203125" bestFit="1" customWidth="1"/>
    <col min="8" max="13" width="5.6640625" bestFit="1" customWidth="1"/>
  </cols>
  <sheetData>
    <row r="1" spans="1:13" x14ac:dyDescent="0.2">
      <c r="H1" s="12" t="s">
        <v>147</v>
      </c>
      <c r="I1" s="12"/>
      <c r="J1" s="12"/>
      <c r="K1" s="12"/>
      <c r="L1" s="12"/>
      <c r="M1" s="12"/>
    </row>
    <row r="2" spans="1:13" x14ac:dyDescent="0.2">
      <c r="H2" s="13" t="s">
        <v>210</v>
      </c>
      <c r="I2" s="13"/>
      <c r="J2" s="14"/>
      <c r="K2" s="13" t="s">
        <v>211</v>
      </c>
      <c r="L2" s="13"/>
      <c r="M2" s="13"/>
    </row>
    <row r="3" spans="1:13" x14ac:dyDescent="0.2">
      <c r="C3" s="4" t="s">
        <v>148</v>
      </c>
      <c r="D3" s="4" t="s">
        <v>148</v>
      </c>
      <c r="E3" s="4" t="s">
        <v>149</v>
      </c>
      <c r="F3" s="18" t="s">
        <v>263</v>
      </c>
      <c r="G3" s="4" t="s">
        <v>145</v>
      </c>
      <c r="H3" s="4" t="s">
        <v>207</v>
      </c>
      <c r="I3" s="4" t="s">
        <v>208</v>
      </c>
      <c r="J3" s="4" t="s">
        <v>209</v>
      </c>
      <c r="K3" s="4" t="s">
        <v>207</v>
      </c>
      <c r="L3" s="4" t="s">
        <v>208</v>
      </c>
      <c r="M3" s="4" t="s">
        <v>209</v>
      </c>
    </row>
    <row r="4" spans="1:13" x14ac:dyDescent="0.2">
      <c r="A4" t="s">
        <v>64</v>
      </c>
      <c r="B4" t="str">
        <f>RIGHT(A4,(LEN(A4)-21))</f>
        <v>Photosystem I iron-sulfur center OS=Synechococcus sp. (strain WH8102) OX=84588 GN=psaC PE=3 SV=2</v>
      </c>
      <c r="C4" t="str">
        <f>LEFT(B4,FIND(" OS",B4))</f>
        <v xml:space="preserve">Photosystem I iron-sulfur center </v>
      </c>
      <c r="D4" t="s">
        <v>338</v>
      </c>
      <c r="E4" t="str">
        <f>(RIGHT(LEFT(A4,9),6))</f>
        <v>P0A418</v>
      </c>
      <c r="F4" s="17" t="s">
        <v>333</v>
      </c>
      <c r="G4">
        <v>9</v>
      </c>
      <c r="H4" s="2">
        <v>0.35707136161365999</v>
      </c>
      <c r="I4" s="2">
        <v>0.45300916828183202</v>
      </c>
      <c r="J4" s="2">
        <v>0.40985096753335998</v>
      </c>
      <c r="K4" s="2">
        <v>0.42365922148190599</v>
      </c>
      <c r="L4" s="2">
        <v>0.48719016340711202</v>
      </c>
      <c r="M4" s="2">
        <v>0.43225278621075702</v>
      </c>
    </row>
    <row r="5" spans="1:13" x14ac:dyDescent="0.2">
      <c r="A5" t="s">
        <v>65</v>
      </c>
      <c r="B5" t="str">
        <f t="shared" ref="B5:B19" si="0">RIGHT(A5,(LEN(A5)-23))</f>
        <v>Putative photosystem II oxygen-evolving complex 23K protein PsbP OS=Synechococcus sp. (strain WH8102) OX=84588 GN=psbP PE=4 SV=1</v>
      </c>
      <c r="C5" t="str">
        <f t="shared" ref="C5:D19" si="1">LEFT(B5,FIND(" OS",B5))</f>
        <v xml:space="preserve">Putative photosystem II oxygen-evolving complex 23K protein PsbP </v>
      </c>
      <c r="D5" t="s">
        <v>334</v>
      </c>
      <c r="E5" t="str">
        <f>(RIGHT(LEFT(A5,9),6))</f>
        <v>Q7U7Q4</v>
      </c>
      <c r="F5" s="17" t="s">
        <v>339</v>
      </c>
      <c r="G5">
        <v>18</v>
      </c>
      <c r="H5" s="2">
        <v>1.3632357346383701E-2</v>
      </c>
      <c r="I5" s="2">
        <v>1.32215205044453E-2</v>
      </c>
      <c r="J5" s="2">
        <v>2.0081624188265701E-2</v>
      </c>
      <c r="K5" s="2">
        <v>1.38975999592688E-2</v>
      </c>
      <c r="L5" s="2">
        <v>1.6411027140555399E-2</v>
      </c>
      <c r="M5" s="2">
        <v>1.7582861719065701E-2</v>
      </c>
    </row>
    <row r="6" spans="1:13" x14ac:dyDescent="0.2">
      <c r="A6" t="s">
        <v>66</v>
      </c>
      <c r="B6" t="str">
        <f t="shared" si="0"/>
        <v>Photosystem II lipoprotein Psb27 OS=Synechococcus sp. (strain WH8102) OX=84588 GN=psb27 PE=3 SV=1</v>
      </c>
      <c r="C6" t="str">
        <f t="shared" si="1"/>
        <v xml:space="preserve">Photosystem II lipoprotein Psb27 </v>
      </c>
      <c r="D6" t="s">
        <v>335</v>
      </c>
      <c r="E6" t="str">
        <f>(RIGHT(LEFT(A6,9),6))</f>
        <v>Q7U5D5</v>
      </c>
      <c r="F6" s="17" t="s">
        <v>340</v>
      </c>
      <c r="G6">
        <v>15</v>
      </c>
      <c r="H6" s="2">
        <v>4.0702585214297898E-2</v>
      </c>
      <c r="I6" s="2">
        <v>2.2377547136913301E-2</v>
      </c>
      <c r="J6" s="2">
        <v>3.6118078244913698E-2</v>
      </c>
      <c r="K6" s="2">
        <v>1.8984571656796598E-2</v>
      </c>
      <c r="L6" s="2">
        <v>1.4307885132725901E-2</v>
      </c>
      <c r="M6" s="2">
        <v>2.2041548562510699E-2</v>
      </c>
    </row>
    <row r="7" spans="1:13" x14ac:dyDescent="0.2">
      <c r="A7" t="s">
        <v>67</v>
      </c>
      <c r="B7" t="str">
        <f>RIGHT(A7,(LEN(A7)-22))</f>
        <v>Photosystem II protein D1 2 OS=Synechococcus sp. (strain WH8102) OX=84588 GN=psbA2 PE=3 SV=1</v>
      </c>
      <c r="C7" t="str">
        <f t="shared" si="1"/>
        <v xml:space="preserve">Photosystem II protein D1 2 </v>
      </c>
      <c r="D7" t="s">
        <v>342</v>
      </c>
      <c r="E7" t="str">
        <f>(RIGHT(LEFT(A7,9),6))</f>
        <v>Q7U669</v>
      </c>
      <c r="F7" s="17" t="s">
        <v>341</v>
      </c>
      <c r="G7">
        <v>39</v>
      </c>
      <c r="H7" s="2">
        <v>6.2636556699683004E-3</v>
      </c>
      <c r="I7" s="2">
        <v>1.9945936396327398E-3</v>
      </c>
      <c r="J7" s="2">
        <v>2.1863745123878301E-3</v>
      </c>
      <c r="K7" s="2">
        <v>2.43978923749148E-3</v>
      </c>
      <c r="L7" s="2">
        <v>2.11390300978722E-3</v>
      </c>
      <c r="M7" s="2">
        <v>3.02940869584655E-3</v>
      </c>
    </row>
    <row r="8" spans="1:13" x14ac:dyDescent="0.2">
      <c r="A8" t="s">
        <v>68</v>
      </c>
      <c r="B8" t="str">
        <f>RIGHT(A8,(LEN(A8)-31))</f>
        <v>Photosystem II protein D1 1 OS=Synechococcus sp. (strain WH8102) OX=84588 GN=psbA1 PE=3 SV=1</v>
      </c>
      <c r="C8" t="str">
        <f t="shared" si="1"/>
        <v xml:space="preserve">Photosystem II protein D1 1 </v>
      </c>
      <c r="D8" t="s">
        <v>344</v>
      </c>
      <c r="E8" t="str">
        <f>(RIGHT(LEFT(A8,18),6))</f>
        <v>Q7TTJ7</v>
      </c>
      <c r="F8" s="17" t="s">
        <v>343</v>
      </c>
      <c r="G8">
        <v>39</v>
      </c>
      <c r="H8" s="2">
        <v>4.6143832848381701E-2</v>
      </c>
      <c r="I8" s="2">
        <v>4.7756160801854401E-2</v>
      </c>
      <c r="J8" s="2">
        <v>2.8229532090931601E-2</v>
      </c>
      <c r="K8" s="2">
        <v>3.67594597282489E-2</v>
      </c>
      <c r="L8" s="2">
        <v>4.4731348241227702E-2</v>
      </c>
      <c r="M8" s="2">
        <v>3.8343015257891203E-2</v>
      </c>
    </row>
    <row r="9" spans="1:13" x14ac:dyDescent="0.2">
      <c r="A9" t="s">
        <v>69</v>
      </c>
      <c r="B9" t="str">
        <f>RIGHT(A9,(LEN(A9)-22))</f>
        <v>Photosystem II reaction center Psb28 protein OS=Synechococcus sp. (strain WH8102) OX=84588 GN=psb28 PE=3 SV=1</v>
      </c>
      <c r="C9" t="str">
        <f t="shared" si="1"/>
        <v xml:space="preserve">Photosystem II reaction center Psb28 protein </v>
      </c>
      <c r="D9" t="s">
        <v>336</v>
      </c>
      <c r="E9" t="str">
        <f t="shared" ref="E9:E25" si="2">(RIGHT(LEFT(A9,9),6))</f>
        <v>Q7U7C0</v>
      </c>
      <c r="F9" s="17" t="s">
        <v>345</v>
      </c>
      <c r="G9">
        <v>14</v>
      </c>
      <c r="H9" s="2">
        <v>0.38726894518428601</v>
      </c>
      <c r="I9" s="2">
        <v>0.28356501831237302</v>
      </c>
      <c r="J9" s="2">
        <v>0.19159248315236299</v>
      </c>
      <c r="K9" s="2">
        <v>0.28436572200059201</v>
      </c>
      <c r="L9" s="2">
        <v>0.214227915855733</v>
      </c>
      <c r="M9" s="2">
        <v>0.168075090024462</v>
      </c>
    </row>
    <row r="10" spans="1:13" x14ac:dyDescent="0.2">
      <c r="A10" t="s">
        <v>70</v>
      </c>
      <c r="B10" t="str">
        <f>RIGHT(A10,(LEN(A10)-21))</f>
        <v>Photosystem I P700 chlorophyll a apoprotein A2 OS=Synechococcus sp. (strain WH8102) OX=84588 GN=psaB PE=3 SV=1</v>
      </c>
      <c r="C10" t="str">
        <f t="shared" si="1"/>
        <v xml:space="preserve">Photosystem I P700 chlorophyll a apoprotein A2 </v>
      </c>
      <c r="D10" t="s">
        <v>347</v>
      </c>
      <c r="E10" t="str">
        <f t="shared" si="2"/>
        <v>Q7U4E5</v>
      </c>
      <c r="F10" s="17" t="s">
        <v>346</v>
      </c>
      <c r="G10">
        <v>82</v>
      </c>
      <c r="H10" s="2">
        <v>0.113098517074812</v>
      </c>
      <c r="I10" s="2">
        <v>8.9521227222712899E-2</v>
      </c>
      <c r="J10" s="2">
        <v>2.8623162670924199E-2</v>
      </c>
      <c r="K10" s="2">
        <v>0.100986424690616</v>
      </c>
      <c r="L10" s="2">
        <v>7.3166830676182196E-2</v>
      </c>
      <c r="M10" s="2">
        <v>3.05245072242573E-2</v>
      </c>
    </row>
    <row r="11" spans="1:13" x14ac:dyDescent="0.2">
      <c r="A11" t="s">
        <v>71</v>
      </c>
      <c r="B11" t="str">
        <f>RIGHT(A11,(LEN(A11)-21))</f>
        <v>Photosystem I P700 chlorophyll a apoprotein A1 OS=Synechococcus sp. (strain WH8102) OX=84588 GN=psaA PE=3 SV=1</v>
      </c>
      <c r="C11" t="str">
        <f t="shared" si="1"/>
        <v xml:space="preserve">Photosystem I P700 chlorophyll a apoprotein A1 </v>
      </c>
      <c r="D11" t="s">
        <v>349</v>
      </c>
      <c r="E11" t="str">
        <f t="shared" si="2"/>
        <v>Q7U4E4</v>
      </c>
      <c r="F11" s="17" t="s">
        <v>348</v>
      </c>
      <c r="G11">
        <v>84</v>
      </c>
      <c r="H11" s="2">
        <v>0.16685734853692499</v>
      </c>
      <c r="I11" s="2">
        <v>0.12022364043028901</v>
      </c>
      <c r="J11" s="2">
        <v>3.6987571130060203E-2</v>
      </c>
      <c r="K11" s="2">
        <v>0.16858897287348801</v>
      </c>
      <c r="L11" s="2">
        <v>0.109025074679758</v>
      </c>
      <c r="M11" s="2">
        <v>4.70715758861402E-2</v>
      </c>
    </row>
    <row r="12" spans="1:13" x14ac:dyDescent="0.2">
      <c r="A12" t="s">
        <v>72</v>
      </c>
      <c r="B12" t="str">
        <f>RIGHT(A12,(LEN(A12)-21))</f>
        <v>Photosystem II D2 protein OS=Synechococcus sp. (strain WH8102) OX=84588 GN=psbD1 PE=3 SV=1</v>
      </c>
      <c r="C12" t="str">
        <f t="shared" si="1"/>
        <v xml:space="preserve">Photosystem II D2 protein </v>
      </c>
      <c r="D12" t="s">
        <v>351</v>
      </c>
      <c r="E12" t="str">
        <f t="shared" si="2"/>
        <v>Q7TTI2</v>
      </c>
      <c r="F12" s="17" t="s">
        <v>350</v>
      </c>
      <c r="G12">
        <v>39</v>
      </c>
      <c r="H12" s="2">
        <v>0.17007517451974499</v>
      </c>
      <c r="I12" s="2">
        <v>0.108317597866884</v>
      </c>
      <c r="J12" s="2">
        <v>5.6035738625120901E-2</v>
      </c>
      <c r="K12" s="2">
        <v>0.139435862045028</v>
      </c>
      <c r="L12" s="2">
        <v>0.124406936308933</v>
      </c>
      <c r="M12" s="2">
        <v>6.0021212479136998E-2</v>
      </c>
    </row>
    <row r="13" spans="1:13" x14ac:dyDescent="0.2">
      <c r="A13" t="s">
        <v>73</v>
      </c>
      <c r="B13" t="str">
        <f>RIGHT(A13,(LEN(A13)-21))</f>
        <v>Photosystem I assembly protein Ycf3 OS=Synechococcus sp. (strain WH8102) OX=84588 GN=ycf3 PE=3 SV=1</v>
      </c>
      <c r="C13" t="str">
        <f t="shared" si="1"/>
        <v xml:space="preserve">Photosystem I assembly protein Ycf3 </v>
      </c>
      <c r="D13" t="s">
        <v>337</v>
      </c>
      <c r="E13" t="str">
        <f t="shared" si="2"/>
        <v>Q7U435</v>
      </c>
      <c r="F13" s="17" t="s">
        <v>352</v>
      </c>
      <c r="G13">
        <v>20</v>
      </c>
      <c r="H13" s="2">
        <v>4.7406531662553498E-3</v>
      </c>
      <c r="I13" s="2">
        <v>1.48559142764561E-3</v>
      </c>
      <c r="J13" s="2">
        <v>1.3312439108915E-3</v>
      </c>
      <c r="K13" s="2">
        <v>2.9080243416647299E-3</v>
      </c>
      <c r="L13" s="2">
        <v>1.69838020678746E-3</v>
      </c>
      <c r="M13" s="2">
        <v>1.1877656621174001E-3</v>
      </c>
    </row>
    <row r="14" spans="1:13" x14ac:dyDescent="0.2">
      <c r="A14" t="s">
        <v>74</v>
      </c>
      <c r="B14" t="str">
        <f t="shared" si="0"/>
        <v>Photosystem I 16 kDa polypeptide OS=Synechococcus sp. (strain WH8102) OX=84588 GN=psaD PE=3 SV=1</v>
      </c>
      <c r="C14" t="str">
        <f t="shared" si="1"/>
        <v xml:space="preserve">Photosystem I 16 kDa polypeptide </v>
      </c>
      <c r="D14" t="s">
        <v>354</v>
      </c>
      <c r="E14" t="str">
        <f t="shared" si="2"/>
        <v>Q7U4M3</v>
      </c>
      <c r="F14" s="17" t="s">
        <v>353</v>
      </c>
      <c r="G14">
        <v>16</v>
      </c>
      <c r="H14" s="2">
        <v>0.25259989093636698</v>
      </c>
      <c r="I14" s="2">
        <v>0.32868291246901798</v>
      </c>
      <c r="J14" s="2">
        <v>0.29934661610845398</v>
      </c>
      <c r="K14" s="2">
        <v>0.34272523750439898</v>
      </c>
      <c r="L14" s="2">
        <v>0.335330807098837</v>
      </c>
      <c r="M14" s="2">
        <v>0.298070280954775</v>
      </c>
    </row>
    <row r="15" spans="1:13" x14ac:dyDescent="0.2">
      <c r="A15" t="s">
        <v>75</v>
      </c>
      <c r="B15" t="str">
        <f>RIGHT(A15,(LEN(A15)-21))</f>
        <v>Photosystem II 12 kDa extrinsic protein OS=Synechococcus sp. (strain WH8102) OX=84588 GN=psbU PE=3 SV=1</v>
      </c>
      <c r="C15" t="str">
        <f t="shared" si="1"/>
        <v xml:space="preserve">Photosystem II 12 kDa extrinsic protein </v>
      </c>
      <c r="D15" t="s">
        <v>356</v>
      </c>
      <c r="E15" t="str">
        <f t="shared" si="2"/>
        <v>Q7U480</v>
      </c>
      <c r="F15" s="17" t="s">
        <v>355</v>
      </c>
      <c r="G15">
        <v>15</v>
      </c>
      <c r="H15" s="2">
        <v>3.2538367281052603E-2</v>
      </c>
      <c r="I15" s="2">
        <v>3.0261153009633199E-2</v>
      </c>
      <c r="J15" s="2">
        <v>3.5311038284401797E-2</v>
      </c>
      <c r="K15" s="2">
        <v>2.17749217336177E-2</v>
      </c>
      <c r="L15" s="2">
        <v>2.7701327500345301E-2</v>
      </c>
      <c r="M15" s="2">
        <v>3.0936050822890401E-2</v>
      </c>
    </row>
    <row r="16" spans="1:13" x14ac:dyDescent="0.2">
      <c r="A16" t="s">
        <v>76</v>
      </c>
      <c r="B16" t="str">
        <f t="shared" si="0"/>
        <v>Putative chaperon-like protein for quinone binding in photosystem II OS=Synechococcus sp. (strain WH8102) OX=84588 GN=ycf39 PE=4 SV=1</v>
      </c>
      <c r="C16" t="str">
        <f t="shared" si="1"/>
        <v xml:space="preserve">Putative chaperon-like protein for quinone binding in photosystem II </v>
      </c>
      <c r="D16" t="s">
        <v>323</v>
      </c>
      <c r="E16" t="str">
        <f t="shared" si="2"/>
        <v>Q7U8D8</v>
      </c>
      <c r="F16" s="17" t="s">
        <v>310</v>
      </c>
      <c r="G16">
        <v>35</v>
      </c>
      <c r="H16" s="2">
        <v>4.9365872244960897E-2</v>
      </c>
      <c r="I16" s="2">
        <v>4.8502429173389899E-2</v>
      </c>
      <c r="J16" s="2">
        <v>4.8781062071869198E-2</v>
      </c>
      <c r="K16" s="2">
        <v>4.1993990508835503E-2</v>
      </c>
      <c r="L16" s="2">
        <v>4.1601170052219798E-2</v>
      </c>
      <c r="M16" s="2">
        <v>4.6566652937410899E-2</v>
      </c>
    </row>
    <row r="17" spans="1:13" x14ac:dyDescent="0.2">
      <c r="A17" t="s">
        <v>77</v>
      </c>
      <c r="B17" t="str">
        <f t="shared" si="0"/>
        <v>Photosystem II CP43 reaction center protein OS=Synechococcus sp. (strain WH8102) OX=84588 GN=psbC PE=3 SV=1</v>
      </c>
      <c r="C17" t="str">
        <f t="shared" si="1"/>
        <v xml:space="preserve">Photosystem II CP43 reaction center protein </v>
      </c>
      <c r="D17" t="s">
        <v>358</v>
      </c>
      <c r="E17" t="str">
        <f t="shared" si="2"/>
        <v>Q7U8E4</v>
      </c>
      <c r="F17" s="17" t="s">
        <v>357</v>
      </c>
      <c r="G17">
        <v>51</v>
      </c>
      <c r="H17" s="2">
        <v>0.15933076325283399</v>
      </c>
      <c r="I17" s="2">
        <v>0.12762753348848799</v>
      </c>
      <c r="J17" s="2">
        <v>0.104089702942485</v>
      </c>
      <c r="K17" s="2">
        <v>0.119415969051149</v>
      </c>
      <c r="L17" s="2">
        <v>0.12142900231303</v>
      </c>
      <c r="M17" s="2">
        <v>0.10330280313878699</v>
      </c>
    </row>
    <row r="18" spans="1:13" x14ac:dyDescent="0.2">
      <c r="A18" t="s">
        <v>78</v>
      </c>
      <c r="B18" t="str">
        <f t="shared" si="0"/>
        <v>Photosystem II manganese-stabilizing polypeptide OS=Synechococcus sp. (strain WH8102) OX=84588 GN=psbO PE=3 SV=1</v>
      </c>
      <c r="C18" t="str">
        <f t="shared" si="1"/>
        <v xml:space="preserve">Photosystem II manganese-stabilizing polypeptide </v>
      </c>
      <c r="D18" t="s">
        <v>359</v>
      </c>
      <c r="E18" t="str">
        <f t="shared" si="2"/>
        <v>Q7U9F5</v>
      </c>
      <c r="F18" s="17" t="s">
        <v>360</v>
      </c>
      <c r="G18">
        <v>30</v>
      </c>
      <c r="H18" s="2">
        <v>0.13583220050216499</v>
      </c>
      <c r="I18" s="2">
        <v>0.153570118765682</v>
      </c>
      <c r="J18" s="2">
        <v>0.17753075645343599</v>
      </c>
      <c r="K18" s="2">
        <v>0.17830153316582201</v>
      </c>
      <c r="L18" s="2">
        <v>0.184376549733231</v>
      </c>
      <c r="M18" s="2">
        <v>0.18865661387659999</v>
      </c>
    </row>
    <row r="19" spans="1:13" x14ac:dyDescent="0.2">
      <c r="A19" t="s">
        <v>79</v>
      </c>
      <c r="B19" t="str">
        <f t="shared" si="0"/>
        <v>Photosystem II CP47 reaction center protein OS=Synechococcus sp. (strain WH8102) OX=84588 GN=psbB PE=3 SV=1</v>
      </c>
      <c r="C19" t="str">
        <f t="shared" si="1"/>
        <v xml:space="preserve">Photosystem II CP47 reaction center protein </v>
      </c>
      <c r="D19" s="15" t="s">
        <v>361</v>
      </c>
      <c r="E19" s="15" t="str">
        <f t="shared" si="2"/>
        <v>Q7U4T1</v>
      </c>
      <c r="F19" s="20" t="s">
        <v>362</v>
      </c>
      <c r="G19" s="15">
        <v>57</v>
      </c>
      <c r="H19" s="25">
        <v>0.199071259294272</v>
      </c>
      <c r="I19" s="25">
        <v>0.13927948478355001</v>
      </c>
      <c r="J19" s="25">
        <v>9.9539712188066301E-2</v>
      </c>
      <c r="K19" s="25">
        <v>0.20187219006469001</v>
      </c>
      <c r="L19" s="25">
        <v>0.18003052284475099</v>
      </c>
      <c r="M19" s="25">
        <v>0.11281495811388401</v>
      </c>
    </row>
    <row r="20" spans="1:13" x14ac:dyDescent="0.2">
      <c r="D20" s="4" t="s">
        <v>146</v>
      </c>
      <c r="E20" s="4" t="str">
        <f t="shared" si="2"/>
        <v/>
      </c>
      <c r="F20" s="4"/>
      <c r="G20" s="4"/>
      <c r="H20" s="23">
        <f t="shared" ref="H20:L20" si="3">SUM(H4:H19)</f>
        <v>2.1345927846863662</v>
      </c>
      <c r="I20" s="23">
        <f t="shared" si="3"/>
        <v>1.9693956973143436</v>
      </c>
      <c r="J20" s="23">
        <f t="shared" si="3"/>
        <v>1.575635664107931</v>
      </c>
      <c r="K20" s="23">
        <f t="shared" si="3"/>
        <v>2.0981094900436137</v>
      </c>
      <c r="L20" s="23">
        <f t="shared" si="3"/>
        <v>1.9777488442012159</v>
      </c>
      <c r="M20" s="23">
        <f>SUM(M4:M19)</f>
        <v>1.6004771315665323</v>
      </c>
    </row>
    <row r="21" spans="1:13" x14ac:dyDescent="0.2">
      <c r="E21" t="str">
        <f t="shared" si="2"/>
        <v/>
      </c>
    </row>
    <row r="22" spans="1:13" x14ac:dyDescent="0.2">
      <c r="E22" t="str">
        <f t="shared" si="2"/>
        <v/>
      </c>
    </row>
    <row r="23" spans="1:13" x14ac:dyDescent="0.2">
      <c r="E23" t="str">
        <f t="shared" si="2"/>
        <v/>
      </c>
    </row>
    <row r="24" spans="1:13" x14ac:dyDescent="0.2">
      <c r="E24" t="str">
        <f t="shared" si="2"/>
        <v/>
      </c>
    </row>
    <row r="25" spans="1:13" x14ac:dyDescent="0.2">
      <c r="E25" t="str">
        <f t="shared" si="2"/>
        <v/>
      </c>
    </row>
  </sheetData>
  <mergeCells count="3">
    <mergeCell ref="H1:M1"/>
    <mergeCell ref="H2:J2"/>
    <mergeCell ref="K2:M2"/>
  </mergeCells>
  <pageMargins left="0.7" right="0.7" top="0.75" bottom="0.75" header="0.3" footer="0.3"/>
  <pageSetup scale="73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F0E59-DE05-DC48-AFD1-5A96A514F402}">
  <sheetPr>
    <pageSetUpPr fitToPage="1"/>
  </sheetPr>
  <dimension ref="A1:M26"/>
  <sheetViews>
    <sheetView topLeftCell="A3" workbookViewId="0">
      <selection activeCell="D25" sqref="D25:M26"/>
    </sheetView>
  </sheetViews>
  <sheetFormatPr baseColWidth="10" defaultRowHeight="16" x14ac:dyDescent="0.2"/>
  <cols>
    <col min="1" max="1" width="2.1640625" customWidth="1"/>
    <col min="2" max="2" width="2.83203125" customWidth="1"/>
    <col min="3" max="3" width="4" customWidth="1"/>
    <col min="4" max="4" width="68.33203125" bestFit="1" customWidth="1"/>
    <col min="5" max="5" width="8.1640625" bestFit="1" customWidth="1"/>
    <col min="6" max="6" width="8.1640625" customWidth="1"/>
    <col min="7" max="7" width="9.33203125" bestFit="1" customWidth="1"/>
    <col min="8" max="13" width="7.1640625" bestFit="1" customWidth="1"/>
  </cols>
  <sheetData>
    <row r="1" spans="1:13" x14ac:dyDescent="0.2">
      <c r="H1" s="12" t="s">
        <v>147</v>
      </c>
      <c r="I1" s="12"/>
      <c r="J1" s="12"/>
      <c r="K1" s="12"/>
      <c r="L1" s="12"/>
      <c r="M1" s="12"/>
    </row>
    <row r="2" spans="1:13" x14ac:dyDescent="0.2">
      <c r="H2" s="13" t="s">
        <v>210</v>
      </c>
      <c r="I2" s="13"/>
      <c r="J2" s="14"/>
      <c r="K2" s="13" t="s">
        <v>211</v>
      </c>
      <c r="L2" s="13"/>
      <c r="M2" s="13"/>
    </row>
    <row r="3" spans="1:13" x14ac:dyDescent="0.2">
      <c r="C3" s="4" t="s">
        <v>148</v>
      </c>
      <c r="D3" s="4" t="s">
        <v>148</v>
      </c>
      <c r="E3" s="4" t="s">
        <v>149</v>
      </c>
      <c r="F3" s="18" t="s">
        <v>263</v>
      </c>
      <c r="G3" s="4" t="s">
        <v>145</v>
      </c>
      <c r="H3" s="4" t="s">
        <v>207</v>
      </c>
      <c r="I3" s="4" t="s">
        <v>208</v>
      </c>
      <c r="J3" s="4" t="s">
        <v>209</v>
      </c>
      <c r="K3" s="4" t="s">
        <v>207</v>
      </c>
      <c r="L3" s="4" t="s">
        <v>208</v>
      </c>
      <c r="M3" s="4" t="s">
        <v>209</v>
      </c>
    </row>
    <row r="4" spans="1:13" x14ac:dyDescent="0.2">
      <c r="A4" t="s">
        <v>62</v>
      </c>
      <c r="B4" t="str">
        <f>RIGHT(A4,(LEN(A4)-23))</f>
        <v>Phycobilisome 7.8 kDa linker polypeptide, allophycocyanin-associated, core OS=Synechococcus sp. (strain WH8102) OX=84588 GN=apcC PE=3 SV=1</v>
      </c>
      <c r="C4" t="str">
        <f>LEFT(B4,FIND(" OS",B4))</f>
        <v xml:space="preserve">Phycobilisome 7.8 kDa linker polypeptide, allophycocyanin-associated, core </v>
      </c>
      <c r="D4" t="s">
        <v>408</v>
      </c>
      <c r="E4" t="str">
        <f t="shared" ref="E4:E25" si="0">(RIGHT(LEFT(A4,9),6))</f>
        <v>Q7U8X6</v>
      </c>
      <c r="F4" s="17" t="s">
        <v>363</v>
      </c>
      <c r="G4">
        <v>8</v>
      </c>
      <c r="H4" s="1">
        <v>4.61472882899885E-2</v>
      </c>
      <c r="I4" s="1">
        <v>6.0057589309644402E-2</v>
      </c>
      <c r="J4" s="1">
        <v>5.6368971677161997E-2</v>
      </c>
      <c r="K4" s="1">
        <v>5.0819336984960002E-2</v>
      </c>
      <c r="L4" s="1">
        <v>5.8709590918685002E-2</v>
      </c>
      <c r="M4" s="1">
        <v>5.95378598229723E-2</v>
      </c>
    </row>
    <row r="5" spans="1:13" x14ac:dyDescent="0.2">
      <c r="A5" t="s">
        <v>63</v>
      </c>
      <c r="B5" t="str">
        <f t="shared" ref="B5:B25" si="1">RIGHT(A5,(LEN(A5)-23))</f>
        <v>Putative bilin biosynthesis protein cpeZ OS=Synechococcus sp. (strain WH8102) OX=84588 GN=cpeZ PE=4 SV=1</v>
      </c>
      <c r="C5" t="str">
        <f t="shared" ref="C5:D25" si="2">LEFT(B5,FIND(" OS",B5))</f>
        <v xml:space="preserve">Putative bilin biosynthesis protein cpeZ </v>
      </c>
      <c r="D5" t="s">
        <v>364</v>
      </c>
      <c r="E5" t="str">
        <f t="shared" si="0"/>
        <v>Q7U4Q5</v>
      </c>
      <c r="F5" s="17" t="s">
        <v>371</v>
      </c>
      <c r="G5">
        <v>23</v>
      </c>
      <c r="H5" s="1">
        <v>2.4929604144000597E-4</v>
      </c>
      <c r="I5" s="1">
        <v>5.5471391080461998E-5</v>
      </c>
      <c r="J5" s="1">
        <v>4.6309832533480103E-5</v>
      </c>
      <c r="K5" s="1">
        <v>3.3958317741048102E-4</v>
      </c>
      <c r="L5" s="1">
        <v>1.5600656802109599E-4</v>
      </c>
      <c r="M5" s="1">
        <v>2.2147290487858101E-4</v>
      </c>
    </row>
    <row r="6" spans="1:13" x14ac:dyDescent="0.2">
      <c r="A6" t="s">
        <v>42</v>
      </c>
      <c r="B6" t="str">
        <f t="shared" si="1"/>
        <v>Possible phycobilisome linker polypeptide OS=Synechococcus sp. (strain WH8102) OX=84588 GN=cpeE PE=3 SV=1</v>
      </c>
      <c r="C6" t="str">
        <f t="shared" si="2"/>
        <v xml:space="preserve">Possible phycobilisome linker polypeptide </v>
      </c>
      <c r="D6" t="s">
        <v>373</v>
      </c>
      <c r="E6" t="str">
        <f t="shared" si="0"/>
        <v>Q7U4R3</v>
      </c>
      <c r="F6" s="17" t="s">
        <v>372</v>
      </c>
      <c r="G6">
        <v>27</v>
      </c>
      <c r="H6" s="1">
        <v>3.4070069081578398E-2</v>
      </c>
      <c r="I6" s="1">
        <v>3.7710437829852499E-2</v>
      </c>
      <c r="J6" s="1">
        <v>5.6821594747338403E-2</v>
      </c>
      <c r="K6" s="1">
        <v>5.0696966127155199E-2</v>
      </c>
      <c r="L6" s="1">
        <v>4.2033971598215598E-2</v>
      </c>
      <c r="M6" s="1">
        <v>4.0960417535101303E-2</v>
      </c>
    </row>
    <row r="7" spans="1:13" x14ac:dyDescent="0.2">
      <c r="A7" t="s">
        <v>43</v>
      </c>
      <c r="B7" t="str">
        <f t="shared" si="1"/>
        <v>Allophycocyanin alpha-B chain OS=Synechococcus sp. (strain WH8102) OX=84588 GN=apcD PE=3 SV=1</v>
      </c>
      <c r="C7" t="str">
        <f t="shared" si="2"/>
        <v xml:space="preserve">Allophycocyanin alpha-B chain </v>
      </c>
      <c r="D7" t="s">
        <v>375</v>
      </c>
      <c r="E7" t="str">
        <f t="shared" si="0"/>
        <v>Q7U6V7</v>
      </c>
      <c r="F7" s="17" t="s">
        <v>374</v>
      </c>
      <c r="G7">
        <v>18</v>
      </c>
      <c r="H7" s="1">
        <v>1.6613238158978399E-2</v>
      </c>
      <c r="I7" s="1">
        <v>1.50499565678973E-2</v>
      </c>
      <c r="J7" s="1">
        <v>1.40433820410144E-2</v>
      </c>
      <c r="K7" s="1">
        <v>9.1168448830472801E-3</v>
      </c>
      <c r="L7" s="1">
        <v>8.4878873067081202E-3</v>
      </c>
      <c r="M7" s="1">
        <v>1.52952834218818E-2</v>
      </c>
    </row>
    <row r="8" spans="1:13" x14ac:dyDescent="0.2">
      <c r="A8" t="s">
        <v>44</v>
      </c>
      <c r="B8" t="str">
        <f>RIGHT(A8,(LEN(A8)-21))</f>
        <v>Phycoerythrobilin:ferredoxin oxidoreductase OS=Synechococcus sp. (strain WH8102) OX=84588 GN=pebB PE=3 SV=1</v>
      </c>
      <c r="C8" t="str">
        <f t="shared" si="2"/>
        <v xml:space="preserve">Phycoerythrobilin:ferredoxin oxidoreductase </v>
      </c>
      <c r="D8" t="s">
        <v>377</v>
      </c>
      <c r="E8" t="str">
        <f t="shared" si="0"/>
        <v>Q7U4P6</v>
      </c>
      <c r="F8" s="17" t="s">
        <v>376</v>
      </c>
      <c r="G8">
        <v>29</v>
      </c>
      <c r="H8" s="1">
        <v>2.27376989173853E-2</v>
      </c>
      <c r="I8" s="1">
        <v>2.0687332488589599E-2</v>
      </c>
      <c r="J8" s="1">
        <v>2.5975628394360101E-2</v>
      </c>
      <c r="K8" s="1">
        <v>1.5841448975855502E-2</v>
      </c>
      <c r="L8" s="1">
        <v>1.2318904105936701E-2</v>
      </c>
      <c r="M8" s="1">
        <v>1.5869224343492701E-2</v>
      </c>
    </row>
    <row r="9" spans="1:13" x14ac:dyDescent="0.2">
      <c r="A9" t="s">
        <v>45</v>
      </c>
      <c r="B9" t="str">
        <f t="shared" si="1"/>
        <v>Bilin biosynthesis protein MpeU (PBS lyase HEAT-like repeat) OS=Synechococcus sp. (strain WH8102) OX=84588 GN=mpeU PE=3 SV=1</v>
      </c>
      <c r="C9" t="str">
        <f t="shared" si="2"/>
        <v xml:space="preserve">Bilin biosynthesis protein MpeU (PBS lyase HEAT-like repeat) </v>
      </c>
      <c r="D9" t="s">
        <v>407</v>
      </c>
      <c r="E9" t="str">
        <f t="shared" si="0"/>
        <v>Q7TTT2</v>
      </c>
      <c r="F9" s="17" t="s">
        <v>378</v>
      </c>
      <c r="G9">
        <v>32</v>
      </c>
      <c r="H9" s="1">
        <v>1.6993210706879699E-2</v>
      </c>
      <c r="I9" s="1">
        <v>8.7004316701778904E-3</v>
      </c>
      <c r="J9" s="1">
        <v>5.8510846171556203E-3</v>
      </c>
      <c r="K9" s="1">
        <v>1.7313538363722299E-2</v>
      </c>
      <c r="L9" s="1">
        <v>1.04324155093308E-2</v>
      </c>
      <c r="M9" s="1">
        <v>7.1093919509321599E-3</v>
      </c>
    </row>
    <row r="10" spans="1:13" x14ac:dyDescent="0.2">
      <c r="A10" t="s">
        <v>46</v>
      </c>
      <c r="B10" t="str">
        <f>RIGHT(A10,(LEN(A10)-22))</f>
        <v>C-phycoerythrin class 2 subunit alpha OS=Synechococcus sp. (strain WH8102) OX=84588 GN=mpeA PE=3 SV=1</v>
      </c>
      <c r="C10" t="str">
        <f t="shared" si="2"/>
        <v xml:space="preserve">C-phycoerythrin class 2 subunit alpha </v>
      </c>
      <c r="D10" t="s">
        <v>380</v>
      </c>
      <c r="E10" t="str">
        <f t="shared" si="0"/>
        <v>P0A316</v>
      </c>
      <c r="F10" s="17" t="s">
        <v>379</v>
      </c>
      <c r="G10">
        <v>18</v>
      </c>
      <c r="H10" s="1">
        <v>1.86143961334136</v>
      </c>
      <c r="I10" s="1">
        <v>3.5389989218586102</v>
      </c>
      <c r="J10" s="1">
        <v>2.75156491752896</v>
      </c>
      <c r="K10" s="1">
        <v>2.7758455353624099</v>
      </c>
      <c r="L10" s="1">
        <v>3.0619446216140802</v>
      </c>
      <c r="M10" s="1">
        <v>1.76478863177796</v>
      </c>
    </row>
    <row r="11" spans="1:13" x14ac:dyDescent="0.2">
      <c r="A11" t="s">
        <v>47</v>
      </c>
      <c r="B11" t="str">
        <f t="shared" si="1"/>
        <v>Allophycocyanin alpha chain OS=Synechococcus sp. (strain WH8102) OX=84588 GN=apcA PE=3 SV=1</v>
      </c>
      <c r="C11" t="str">
        <f t="shared" si="2"/>
        <v xml:space="preserve">Allophycocyanin alpha chain </v>
      </c>
      <c r="D11" t="s">
        <v>382</v>
      </c>
      <c r="E11" t="str">
        <f t="shared" si="0"/>
        <v>Q7U8X4</v>
      </c>
      <c r="F11" s="17" t="s">
        <v>381</v>
      </c>
      <c r="G11">
        <v>17</v>
      </c>
      <c r="H11" s="1">
        <v>0.57298732106305506</v>
      </c>
      <c r="I11" s="1">
        <v>0.65616811521498697</v>
      </c>
      <c r="J11" s="1">
        <v>0.54668557557450204</v>
      </c>
      <c r="K11" s="1">
        <v>0.48102912642776502</v>
      </c>
      <c r="L11" s="1">
        <v>0.52091360393574404</v>
      </c>
      <c r="M11" s="1">
        <v>0.57137269310544103</v>
      </c>
    </row>
    <row r="12" spans="1:13" x14ac:dyDescent="0.2">
      <c r="A12" t="s">
        <v>48</v>
      </c>
      <c r="B12" t="str">
        <f t="shared" si="1"/>
        <v>C-phycoerythrin class II gamma chain, linker polypeptide OS=Synechococcus sp. (strain WH8102) OX=84588 GN=mpeC PE=3 SV=1</v>
      </c>
      <c r="C12" t="str">
        <f t="shared" si="2"/>
        <v xml:space="preserve">C-phycoerythrin class II gamma chain, linker polypeptide </v>
      </c>
      <c r="D12" t="s">
        <v>384</v>
      </c>
      <c r="E12" t="str">
        <f t="shared" si="0"/>
        <v>Q7U4Q6</v>
      </c>
      <c r="F12" s="17" t="s">
        <v>383</v>
      </c>
      <c r="G12">
        <v>32</v>
      </c>
      <c r="H12" s="1">
        <v>2.4352928681099999E-2</v>
      </c>
      <c r="I12" s="1">
        <v>3.07648304098888E-2</v>
      </c>
      <c r="J12" s="1">
        <v>5.3127685158758702E-2</v>
      </c>
      <c r="K12" s="1">
        <v>2.9247701897172601E-2</v>
      </c>
      <c r="L12" s="1">
        <v>8.19823170117151E-3</v>
      </c>
      <c r="M12" s="1">
        <v>6.1940044690977697E-3</v>
      </c>
    </row>
    <row r="13" spans="1:13" x14ac:dyDescent="0.2">
      <c r="A13" t="s">
        <v>49</v>
      </c>
      <c r="B13" t="str">
        <f t="shared" si="1"/>
        <v>Allophycocyanin beta chain OS=Synechococcus sp. (strain WH8102) OX=84588 GN=apcB PE=3 SV=1</v>
      </c>
      <c r="C13" t="str">
        <f t="shared" si="2"/>
        <v xml:space="preserve">Allophycocyanin beta chain </v>
      </c>
      <c r="D13" t="s">
        <v>386</v>
      </c>
      <c r="E13" t="str">
        <f t="shared" si="0"/>
        <v>Q7U8X5</v>
      </c>
      <c r="F13" s="17" t="s">
        <v>385</v>
      </c>
      <c r="G13">
        <v>17</v>
      </c>
      <c r="H13" s="1">
        <v>0.46171054262011502</v>
      </c>
      <c r="I13" s="1">
        <v>0.50414303194215804</v>
      </c>
      <c r="J13" s="1">
        <v>0.40016686503472498</v>
      </c>
      <c r="K13" s="1">
        <v>0.29262165961784697</v>
      </c>
      <c r="L13" s="1">
        <v>0.25689099163617701</v>
      </c>
      <c r="M13" s="1">
        <v>0.33792577002034202</v>
      </c>
    </row>
    <row r="14" spans="1:13" x14ac:dyDescent="0.2">
      <c r="A14" t="s">
        <v>50</v>
      </c>
      <c r="B14" t="str">
        <f t="shared" si="1"/>
        <v>R-phycocyanin II alpha chain OS=Synechococcus sp. (strain WH8102) OX=84588 GN=rpcA PE=3 SV=1</v>
      </c>
      <c r="C14" t="str">
        <f t="shared" si="2"/>
        <v xml:space="preserve">R-phycocyanin II alpha chain </v>
      </c>
      <c r="D14" t="s">
        <v>388</v>
      </c>
      <c r="E14" t="str">
        <f t="shared" si="0"/>
        <v>Q7U4P4</v>
      </c>
      <c r="F14" s="17" t="s">
        <v>387</v>
      </c>
      <c r="G14">
        <v>17</v>
      </c>
      <c r="H14" s="1">
        <v>1.0109976989701499</v>
      </c>
      <c r="I14" s="1">
        <v>1.2274903829483099</v>
      </c>
      <c r="J14" s="1">
        <v>1.38081485503097</v>
      </c>
      <c r="K14" s="1">
        <v>0.90623051189037196</v>
      </c>
      <c r="L14" s="1">
        <v>0.85318401998165905</v>
      </c>
      <c r="M14" s="1">
        <v>1.22239187799866</v>
      </c>
    </row>
    <row r="15" spans="1:13" x14ac:dyDescent="0.2">
      <c r="A15" t="s">
        <v>51</v>
      </c>
      <c r="B15" t="str">
        <f t="shared" si="1"/>
        <v>R-phycocyanin II beta chain OS=Synechococcus sp. (strain WH8102) OX=84588 GN=rpcB PE=3 SV=1</v>
      </c>
      <c r="C15" t="str">
        <f t="shared" si="2"/>
        <v xml:space="preserve">R-phycocyanin II beta chain </v>
      </c>
      <c r="D15" t="s">
        <v>390</v>
      </c>
      <c r="E15" t="str">
        <f t="shared" si="0"/>
        <v>Q7U4P5</v>
      </c>
      <c r="F15" s="17" t="s">
        <v>389</v>
      </c>
      <c r="G15">
        <v>18</v>
      </c>
      <c r="H15" s="1">
        <v>1.6817729661913801</v>
      </c>
      <c r="I15" s="1">
        <v>2.6009562102124399</v>
      </c>
      <c r="J15" s="1">
        <v>1.6911558806851701</v>
      </c>
      <c r="K15" s="1">
        <v>2.0240431733231601</v>
      </c>
      <c r="L15" s="1">
        <v>2.10367603701479</v>
      </c>
      <c r="M15" s="1">
        <v>1.45849421018285</v>
      </c>
    </row>
    <row r="16" spans="1:13" x14ac:dyDescent="0.2">
      <c r="A16" t="s">
        <v>52</v>
      </c>
      <c r="B16" t="str">
        <f>RIGHT(A16,(LEN(A16)-22))</f>
        <v>C-phycoerythrin class 2 subunit beta OS=Synechococcus sp. (strain WH8102) OX=84588 GN=mpeB PE=3 SV=1</v>
      </c>
      <c r="C16" t="str">
        <f t="shared" si="2"/>
        <v xml:space="preserve">C-phycoerythrin class 2 subunit beta </v>
      </c>
      <c r="D16" t="s">
        <v>392</v>
      </c>
      <c r="E16" t="str">
        <f t="shared" si="0"/>
        <v>P0A318</v>
      </c>
      <c r="F16" s="17" t="s">
        <v>391</v>
      </c>
      <c r="G16">
        <v>18</v>
      </c>
      <c r="H16" s="1">
        <v>2.48389090096035</v>
      </c>
      <c r="I16" s="1">
        <v>3.1363960251453098</v>
      </c>
      <c r="J16" s="1">
        <v>3.1871814045479399</v>
      </c>
      <c r="K16" s="1">
        <v>3.2619339780936101</v>
      </c>
      <c r="L16" s="1">
        <v>2.19001124891627</v>
      </c>
      <c r="M16" s="1">
        <v>1.9704857872072501</v>
      </c>
    </row>
    <row r="17" spans="1:13" x14ac:dyDescent="0.2">
      <c r="A17" t="s">
        <v>53</v>
      </c>
      <c r="B17" t="str">
        <f t="shared" si="1"/>
        <v>C-phycoerythrin class I alpha chain OS=Synechococcus sp. (strain WH8102) OX=84588 GN=cpeA PE=3 SV=1</v>
      </c>
      <c r="C17" t="str">
        <f t="shared" si="2"/>
        <v xml:space="preserve">C-phycoerythrin class I alpha chain </v>
      </c>
      <c r="D17" t="s">
        <v>394</v>
      </c>
      <c r="E17" t="str">
        <f t="shared" si="0"/>
        <v>Q7U4Q1</v>
      </c>
      <c r="F17" s="17" t="s">
        <v>393</v>
      </c>
      <c r="G17">
        <v>18</v>
      </c>
      <c r="H17" s="1">
        <v>1.6802932383917</v>
      </c>
      <c r="I17" s="1">
        <v>1.5006378618485099</v>
      </c>
      <c r="J17" s="1">
        <v>1.92263084972519</v>
      </c>
      <c r="K17" s="1">
        <v>1.5909103731496299</v>
      </c>
      <c r="L17" s="1">
        <v>1.61562748319575</v>
      </c>
      <c r="M17" s="1">
        <v>1.5089499914147699</v>
      </c>
    </row>
    <row r="18" spans="1:13" x14ac:dyDescent="0.2">
      <c r="A18" t="s">
        <v>54</v>
      </c>
      <c r="B18" t="str">
        <f t="shared" si="1"/>
        <v>Phycobilisome linker polypeptide OS=Synechococcus sp. (strain WH8102) OX=84588 GN=cpeC PE=3 SV=1</v>
      </c>
      <c r="C18" t="str">
        <f t="shared" si="2"/>
        <v xml:space="preserve">Phycobilisome linker polypeptide </v>
      </c>
      <c r="D18" t="s">
        <v>396</v>
      </c>
      <c r="E18" t="str">
        <f t="shared" si="0"/>
        <v>Q7U4R5</v>
      </c>
      <c r="F18" s="17" t="s">
        <v>395</v>
      </c>
      <c r="G18">
        <v>33</v>
      </c>
      <c r="H18" s="1">
        <v>0.429832908568203</v>
      </c>
      <c r="I18" s="1">
        <v>0.57914395488649295</v>
      </c>
      <c r="J18" s="1">
        <v>0.58553640786717198</v>
      </c>
      <c r="K18" s="1">
        <v>0.42816310008404901</v>
      </c>
      <c r="L18" s="1">
        <v>0.46452714426776398</v>
      </c>
      <c r="M18" s="1">
        <v>0.52031372638377305</v>
      </c>
    </row>
    <row r="19" spans="1:13" x14ac:dyDescent="0.2">
      <c r="A19" t="s">
        <v>55</v>
      </c>
      <c r="B19" t="str">
        <f t="shared" si="1"/>
        <v>C-phycoerythrin class I beta chain OS=Synechococcus sp. (strain WH8102) OX=84588 GN=cpeB PE=3 SV=1</v>
      </c>
      <c r="C19" t="str">
        <f t="shared" si="2"/>
        <v xml:space="preserve">C-phycoerythrin class I beta chain </v>
      </c>
      <c r="D19" t="s">
        <v>398</v>
      </c>
      <c r="E19" t="str">
        <f t="shared" si="0"/>
        <v>Q7U4Q0</v>
      </c>
      <c r="F19" s="17" t="s">
        <v>397</v>
      </c>
      <c r="G19">
        <v>19</v>
      </c>
      <c r="H19" s="1">
        <v>1.62490512014115</v>
      </c>
      <c r="I19" s="1">
        <v>2.5445930123334199</v>
      </c>
      <c r="J19" s="1">
        <v>2.3736265270971502</v>
      </c>
      <c r="K19" s="1">
        <v>2.1870786562300601</v>
      </c>
      <c r="L19" s="1">
        <v>2.4485831973419301</v>
      </c>
      <c r="M19" s="1">
        <v>2.2663821157038702</v>
      </c>
    </row>
    <row r="20" spans="1:13" x14ac:dyDescent="0.2">
      <c r="A20" t="s">
        <v>56</v>
      </c>
      <c r="B20" t="str">
        <f t="shared" si="1"/>
        <v>Phycobilisome core component-allophycocyanin beta-18 subunit OS=Synechococcus sp. (strain WH8102) OX=84588 GN=apcF PE=3 SV=1</v>
      </c>
      <c r="C20" t="str">
        <f t="shared" si="2"/>
        <v xml:space="preserve">Phycobilisome core component-allophycocyanin beta-18 subunit </v>
      </c>
      <c r="D20" t="s">
        <v>400</v>
      </c>
      <c r="E20" t="str">
        <f t="shared" si="0"/>
        <v>Q7U7B1</v>
      </c>
      <c r="F20" s="17" t="s">
        <v>399</v>
      </c>
      <c r="G20">
        <v>19</v>
      </c>
      <c r="H20" s="1">
        <v>0.25900790267796497</v>
      </c>
      <c r="I20" s="1">
        <v>0.30000786612863001</v>
      </c>
      <c r="J20" s="1">
        <v>0.285720855989681</v>
      </c>
      <c r="K20" s="1">
        <v>0.17029298149151101</v>
      </c>
      <c r="L20" s="1">
        <v>0.20626624225865001</v>
      </c>
      <c r="M20" s="1">
        <v>0.262052915625822</v>
      </c>
    </row>
    <row r="21" spans="1:13" x14ac:dyDescent="0.2">
      <c r="A21" t="s">
        <v>57</v>
      </c>
      <c r="B21" t="str">
        <f t="shared" si="1"/>
        <v>Carotenoid binding protein OS=Synechococcus sp. (strain WH8102) OX=84588 GN=SYNW1367 PE=3 SV=1</v>
      </c>
      <c r="C21" t="str">
        <f t="shared" si="2"/>
        <v xml:space="preserve">Carotenoid binding protein </v>
      </c>
      <c r="D21" t="s">
        <v>368</v>
      </c>
      <c r="E21" t="str">
        <f t="shared" si="0"/>
        <v>Q7U6H1</v>
      </c>
      <c r="F21" s="17" t="s">
        <v>401</v>
      </c>
      <c r="G21">
        <v>35</v>
      </c>
      <c r="H21" s="1">
        <v>0.120884212051811</v>
      </c>
      <c r="I21" s="1">
        <v>9.6760697860445194E-2</v>
      </c>
      <c r="J21" s="1">
        <v>9.0911107613864603E-2</v>
      </c>
      <c r="K21" s="1">
        <v>0.14307386837671701</v>
      </c>
      <c r="L21" s="1">
        <v>9.6403072112468097E-2</v>
      </c>
      <c r="M21" s="1">
        <v>5.6712005663545499E-2</v>
      </c>
    </row>
    <row r="22" spans="1:13" x14ac:dyDescent="0.2">
      <c r="A22" t="s">
        <v>58</v>
      </c>
      <c r="B22" t="str">
        <f t="shared" si="1"/>
        <v>Phycobilisome rod-core linker polypeptide cpcG (L-RC 28.5) OS=Synechococcus sp. (strain WH8102) OX=84588 GN=cpcG1 PE=3 SV=1</v>
      </c>
      <c r="C22" t="str">
        <f t="shared" si="2"/>
        <v xml:space="preserve">Phycobilisome rod-core linker polypeptide cpcG (L-RC 28.5) </v>
      </c>
      <c r="D22" t="s">
        <v>369</v>
      </c>
      <c r="E22" t="str">
        <f t="shared" si="0"/>
        <v>Q7U9E4</v>
      </c>
      <c r="F22" s="17" t="s">
        <v>402</v>
      </c>
      <c r="G22">
        <v>28</v>
      </c>
      <c r="H22" s="1">
        <v>0.28111598066920701</v>
      </c>
      <c r="I22" s="1">
        <v>0.318890240369955</v>
      </c>
      <c r="J22" s="1">
        <v>0.32254030549692603</v>
      </c>
      <c r="K22" s="1">
        <v>0.30872029276483398</v>
      </c>
      <c r="L22" s="1">
        <v>0.35281684492376902</v>
      </c>
      <c r="M22" s="1">
        <v>0.35790788433890203</v>
      </c>
    </row>
    <row r="23" spans="1:13" x14ac:dyDescent="0.2">
      <c r="A23" t="s">
        <v>59</v>
      </c>
      <c r="B23" t="str">
        <f t="shared" si="1"/>
        <v>Possible phycobilisome linker polypeptide OS=Synechococcus sp. (strain WH8102) OX=84588 GN=SYNW1989 PE=3 SV=1</v>
      </c>
      <c r="C23" t="str">
        <f t="shared" si="2"/>
        <v xml:space="preserve">Possible phycobilisome linker polypeptide </v>
      </c>
      <c r="D23" t="s">
        <v>365</v>
      </c>
      <c r="E23" t="str">
        <f t="shared" si="0"/>
        <v>Q7U4S4</v>
      </c>
      <c r="F23" s="17" t="s">
        <v>403</v>
      </c>
      <c r="G23">
        <v>33</v>
      </c>
      <c r="H23" s="1">
        <v>0.412086084874768</v>
      </c>
      <c r="I23" s="1">
        <v>0.458256889497687</v>
      </c>
      <c r="J23" s="1">
        <v>0.41773083126107202</v>
      </c>
      <c r="K23" s="1">
        <v>0.58114444179963598</v>
      </c>
      <c r="L23" s="1">
        <v>0.49584785021765099</v>
      </c>
      <c r="M23" s="1">
        <v>0.37733019293943398</v>
      </c>
    </row>
    <row r="24" spans="1:13" x14ac:dyDescent="0.2">
      <c r="A24" t="s">
        <v>60</v>
      </c>
      <c r="B24" t="str">
        <f>RIGHT(A24,(LEN(A24)-23))</f>
        <v>Phycobilisome linker polypeptide OS=Synechococcus sp. (strain WH8102) OX=84588 GN=SYNW2000 PE=3 SV=1</v>
      </c>
      <c r="C24" t="str">
        <f>LEFT(B24,FIND(" OS",B24))</f>
        <v xml:space="preserve">Phycobilisome linker polypeptide </v>
      </c>
      <c r="D24" t="s">
        <v>367</v>
      </c>
      <c r="E24" t="str">
        <f t="shared" si="0"/>
        <v>Q7U4R4</v>
      </c>
      <c r="F24" s="17" t="s">
        <v>404</v>
      </c>
      <c r="G24">
        <v>59</v>
      </c>
      <c r="H24" s="1">
        <v>0.74702453937566804</v>
      </c>
      <c r="I24" s="1">
        <v>0.99843230201127398</v>
      </c>
      <c r="J24" s="1">
        <v>1.10510389345441</v>
      </c>
      <c r="K24" s="1">
        <v>1.11750065425294</v>
      </c>
      <c r="L24" s="1">
        <v>1.02166872846878</v>
      </c>
      <c r="M24" s="1">
        <v>0.87279481361673505</v>
      </c>
    </row>
    <row r="25" spans="1:13" x14ac:dyDescent="0.2">
      <c r="A25" t="s">
        <v>61</v>
      </c>
      <c r="B25" t="str">
        <f t="shared" si="1"/>
        <v>Phycobiliprotein ApcE OS=Synechococcus sp. (strain WH8102) OX=84588 GN=apcE PE=3 SV=1</v>
      </c>
      <c r="C25" t="str">
        <f t="shared" si="2"/>
        <v xml:space="preserve">Phycobiliprotein ApcE </v>
      </c>
      <c r="D25" s="15" t="s">
        <v>406</v>
      </c>
      <c r="E25" s="15" t="str">
        <f t="shared" si="0"/>
        <v>Q7U8X3</v>
      </c>
      <c r="F25" s="20" t="s">
        <v>405</v>
      </c>
      <c r="G25" s="15">
        <v>10</v>
      </c>
      <c r="H25" s="26">
        <v>0.41269094059656902</v>
      </c>
      <c r="I25" s="26">
        <v>0.53516627429493802</v>
      </c>
      <c r="J25" s="26">
        <v>0.50088251365248604</v>
      </c>
      <c r="K25" s="26">
        <v>0.57567766080117699</v>
      </c>
      <c r="L25" s="26">
        <v>0.62964073169281298</v>
      </c>
      <c r="M25" s="26">
        <v>0.56822157664692696</v>
      </c>
    </row>
    <row r="26" spans="1:13" x14ac:dyDescent="0.2">
      <c r="C26" t="s">
        <v>146</v>
      </c>
      <c r="D26" s="4" t="s">
        <v>146</v>
      </c>
      <c r="E26" s="4"/>
      <c r="F26" s="4"/>
      <c r="G26" s="4"/>
      <c r="H26" s="23">
        <f>SUM(H4:H25)</f>
        <v>14.201803700370801</v>
      </c>
      <c r="I26" s="23">
        <f t="shared" ref="I26:M26" si="3">SUM(I4:I25)</f>
        <v>19.1690678362203</v>
      </c>
      <c r="J26" s="23">
        <f t="shared" si="3"/>
        <v>17.774487447028537</v>
      </c>
      <c r="K26" s="23">
        <f t="shared" si="3"/>
        <v>17.017641434075038</v>
      </c>
      <c r="L26" s="23">
        <f t="shared" si="3"/>
        <v>16.458338825286361</v>
      </c>
      <c r="M26" s="23">
        <f t="shared" si="3"/>
        <v>14.261311847074637</v>
      </c>
    </row>
  </sheetData>
  <mergeCells count="3">
    <mergeCell ref="H1:M1"/>
    <mergeCell ref="H2:J2"/>
    <mergeCell ref="K2:M2"/>
  </mergeCells>
  <pageMargins left="0.7" right="0.7" top="0.75" bottom="0.75" header="0.3" footer="0.3"/>
  <pageSetup scale="65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77D3-4121-E84F-B3EB-5240D8AD2E24}">
  <sheetPr>
    <pageSetUpPr fitToPage="1"/>
  </sheetPr>
  <dimension ref="A1:M29"/>
  <sheetViews>
    <sheetView topLeftCell="A3" workbookViewId="0">
      <selection activeCell="M26" sqref="D26:M26"/>
    </sheetView>
  </sheetViews>
  <sheetFormatPr baseColWidth="10" defaultRowHeight="16" x14ac:dyDescent="0.2"/>
  <cols>
    <col min="1" max="1" width="3" customWidth="1"/>
    <col min="2" max="2" width="3.5" customWidth="1"/>
    <col min="3" max="3" width="2.6640625" customWidth="1"/>
    <col min="4" max="4" width="51.33203125" customWidth="1"/>
    <col min="5" max="5" width="8.33203125" bestFit="1" customWidth="1"/>
    <col min="6" max="6" width="8.33203125" customWidth="1"/>
    <col min="7" max="7" width="9.33203125" bestFit="1" customWidth="1"/>
    <col min="8" max="13" width="7.1640625" bestFit="1" customWidth="1"/>
  </cols>
  <sheetData>
    <row r="1" spans="1:13" x14ac:dyDescent="0.2">
      <c r="H1" s="12" t="s">
        <v>147</v>
      </c>
      <c r="I1" s="12"/>
      <c r="J1" s="12"/>
      <c r="K1" s="12"/>
      <c r="L1" s="12"/>
      <c r="M1" s="12"/>
    </row>
    <row r="2" spans="1:13" x14ac:dyDescent="0.2">
      <c r="H2" s="13" t="s">
        <v>210</v>
      </c>
      <c r="I2" s="13"/>
      <c r="J2" s="14"/>
      <c r="K2" s="13" t="s">
        <v>211</v>
      </c>
      <c r="L2" s="13"/>
      <c r="M2" s="13"/>
    </row>
    <row r="3" spans="1:13" x14ac:dyDescent="0.2">
      <c r="C3" s="4" t="s">
        <v>148</v>
      </c>
      <c r="D3" s="4" t="s">
        <v>148</v>
      </c>
      <c r="E3" s="4" t="s">
        <v>149</v>
      </c>
      <c r="F3" s="18" t="s">
        <v>263</v>
      </c>
      <c r="G3" s="4" t="s">
        <v>145</v>
      </c>
      <c r="H3" s="4" t="s">
        <v>207</v>
      </c>
      <c r="I3" s="4" t="s">
        <v>208</v>
      </c>
      <c r="J3" s="4" t="s">
        <v>209</v>
      </c>
      <c r="K3" s="4" t="s">
        <v>207</v>
      </c>
      <c r="L3" s="4" t="s">
        <v>208</v>
      </c>
      <c r="M3" s="4" t="s">
        <v>209</v>
      </c>
    </row>
    <row r="4" spans="1:13" x14ac:dyDescent="0.2">
      <c r="A4" t="s">
        <v>22</v>
      </c>
      <c r="B4" t="str">
        <f>RIGHT(A4,(LEN(A4)-23))</f>
        <v>Phosphate transport system permease protein PstA OS=Synechococcus sp. (strain WH8102) OX=84588 GN=pstA,phoT PE=3 SV=1</v>
      </c>
      <c r="C4" t="str">
        <f>LEFT(B4,FIND(" OS",B4))</f>
        <v xml:space="preserve">Phosphate transport system permease protein PstA </v>
      </c>
      <c r="D4" t="s">
        <v>264</v>
      </c>
      <c r="E4" t="str">
        <f>(RIGHT(LEFT(A4,9),6))</f>
        <v>Q7U6R5</v>
      </c>
      <c r="F4" s="17" t="s">
        <v>276</v>
      </c>
      <c r="G4">
        <v>32</v>
      </c>
      <c r="H4" s="1">
        <v>2.0385103200962299E-4</v>
      </c>
      <c r="I4" s="1">
        <v>1.69396269998913E-4</v>
      </c>
      <c r="J4" s="1">
        <v>7.2207737491549704E-5</v>
      </c>
      <c r="K4" s="1">
        <v>7.3655464729653099E-3</v>
      </c>
      <c r="L4" s="1">
        <v>1.3154589652116799E-2</v>
      </c>
      <c r="M4" s="1">
        <v>6.9211399207356802E-3</v>
      </c>
    </row>
    <row r="5" spans="1:13" x14ac:dyDescent="0.2">
      <c r="A5" t="s">
        <v>23</v>
      </c>
      <c r="B5" t="str">
        <f t="shared" ref="B5:B25" si="0">RIGHT(A5,(LEN(A5)-23))</f>
        <v>Two-component sensor histidine kinase, phosphate sensing OS=Synechococcus sp. (strain WH8102) OX=84588 GN=phoR PE=4 SV=1</v>
      </c>
      <c r="C5" t="str">
        <f>LEFT(B5,FIND(" OS",B5))</f>
        <v xml:space="preserve">Two-component sensor histidine kinase, phosphate sensing </v>
      </c>
      <c r="D5" t="s">
        <v>265</v>
      </c>
      <c r="E5" t="str">
        <f>(RIGHT(LEFT(A5,9),6))</f>
        <v>Q7U7N3</v>
      </c>
      <c r="F5" s="17" t="s">
        <v>277</v>
      </c>
      <c r="G5">
        <v>41</v>
      </c>
      <c r="H5" s="1">
        <v>1.58863638851328E-3</v>
      </c>
      <c r="I5" s="1">
        <v>1.8662180755590399E-3</v>
      </c>
      <c r="J5" s="1">
        <v>2.0432224887798498E-3</v>
      </c>
      <c r="K5" s="1">
        <v>3.8967161270950499E-3</v>
      </c>
      <c r="L5" s="1">
        <v>4.2857458843356998E-3</v>
      </c>
      <c r="M5" s="1">
        <v>5.3583973929957401E-3</v>
      </c>
    </row>
    <row r="6" spans="1:13" x14ac:dyDescent="0.2">
      <c r="A6" t="s">
        <v>24</v>
      </c>
      <c r="B6" t="str">
        <f t="shared" si="0"/>
        <v>Uncharacterized protein OS=Synechococcus sp. (strain WH8102) OX=84588 GN=SYNW0160 PE=4 SV=1</v>
      </c>
      <c r="C6" t="str">
        <f>LEFT(B6,FIND(" OS",B6))</f>
        <v xml:space="preserve">Uncharacterized protein </v>
      </c>
      <c r="D6" t="s">
        <v>266</v>
      </c>
      <c r="E6" t="str">
        <f>(RIGHT(LEFT(A6,9),6))</f>
        <v>Q7U9U3</v>
      </c>
      <c r="F6" s="17" t="s">
        <v>278</v>
      </c>
      <c r="G6">
        <v>32</v>
      </c>
      <c r="H6" s="1">
        <v>2.0372479468882501E-2</v>
      </c>
      <c r="I6" s="1">
        <v>1.31367742488573E-2</v>
      </c>
      <c r="J6" s="1">
        <v>9.6742294770481296E-3</v>
      </c>
      <c r="K6" s="1">
        <v>9.1290292694205494E-2</v>
      </c>
      <c r="L6" s="1">
        <v>7.6512224513973895E-2</v>
      </c>
      <c r="M6" s="1">
        <v>5.2926533333351601E-2</v>
      </c>
    </row>
    <row r="7" spans="1:13" x14ac:dyDescent="0.2">
      <c r="A7" t="s">
        <v>25</v>
      </c>
      <c r="B7" t="str">
        <f t="shared" si="0"/>
        <v>Conserved hypothetical OS=Synechococcus sp. (strain WH8102) OX=84588 GN=SYNW1333 PE=4 SV=1</v>
      </c>
      <c r="C7" t="str">
        <f>LEFT(B7,FIND(" OS",B7))</f>
        <v xml:space="preserve">Conserved hypothetical </v>
      </c>
      <c r="D7" t="s">
        <v>267</v>
      </c>
      <c r="E7" t="str">
        <f>(RIGHT(LEFT(A7,9),6))</f>
        <v>Q7U6K5</v>
      </c>
      <c r="F7" s="17" t="s">
        <v>279</v>
      </c>
      <c r="G7">
        <v>26</v>
      </c>
      <c r="H7" s="1">
        <v>1.01016492424828E-2</v>
      </c>
      <c r="I7" s="1">
        <v>4.3694401043943001E-3</v>
      </c>
      <c r="J7" s="1">
        <v>1.6978494824041201E-3</v>
      </c>
      <c r="K7" s="1">
        <v>2.0045545639689601E-2</v>
      </c>
      <c r="L7" s="1">
        <v>1.7848918575832401E-2</v>
      </c>
      <c r="M7" s="1">
        <v>1.70404329693991E-2</v>
      </c>
    </row>
    <row r="8" spans="1:13" x14ac:dyDescent="0.2">
      <c r="A8" t="s">
        <v>26</v>
      </c>
      <c r="B8" t="str">
        <f t="shared" si="0"/>
        <v>Possible transcriptional regulator OS=Synechococcus sp. (strain WH8102) OX=84588 GN=SYNW1019 PE=4 SV=1</v>
      </c>
      <c r="C8" t="str">
        <f>LEFT(B8,FIND(" OS",B8))</f>
        <v xml:space="preserve">Possible transcriptional regulator </v>
      </c>
      <c r="D8" t="s">
        <v>268</v>
      </c>
      <c r="E8" t="str">
        <f>(RIGHT(LEFT(A8,9),6))</f>
        <v>Q7U7G5</v>
      </c>
      <c r="F8" s="17" t="s">
        <v>280</v>
      </c>
      <c r="G8">
        <v>25</v>
      </c>
      <c r="H8" s="1">
        <v>3.4336895685506999E-4</v>
      </c>
      <c r="I8" s="1">
        <v>2.3624245356109E-4</v>
      </c>
      <c r="J8" s="1">
        <v>2.9181291892903699E-4</v>
      </c>
      <c r="K8" s="1">
        <v>1.92211128706983E-2</v>
      </c>
      <c r="L8" s="1">
        <v>2.5981831072610501E-2</v>
      </c>
      <c r="M8" s="1">
        <v>1.43179599629382E-2</v>
      </c>
    </row>
    <row r="9" spans="1:13" x14ac:dyDescent="0.2">
      <c r="A9" t="s">
        <v>27</v>
      </c>
      <c r="B9" t="str">
        <f t="shared" si="0"/>
        <v>Phosphate transport system permease protein OS=Synechococcus sp. (strain WH8102) OX=84588 GN=pstC,phoW PE=3 SV=1</v>
      </c>
      <c r="C9" t="str">
        <f>LEFT(B9,FIND(" OS",B9))</f>
        <v xml:space="preserve">Phosphate transport system permease protein </v>
      </c>
      <c r="D9" t="s">
        <v>269</v>
      </c>
      <c r="E9" t="str">
        <f>(RIGHT(LEFT(A9,9),6))</f>
        <v>Q7U6R6</v>
      </c>
      <c r="F9" s="17" t="s">
        <v>281</v>
      </c>
      <c r="G9">
        <v>34</v>
      </c>
      <c r="H9" s="1">
        <v>4.6776850531744498E-4</v>
      </c>
      <c r="I9" s="1">
        <v>5.0321062375085395E-4</v>
      </c>
      <c r="J9" s="1">
        <v>8.0336636735502999E-4</v>
      </c>
      <c r="K9" s="1">
        <v>1.9370207766746701E-2</v>
      </c>
      <c r="L9" s="1">
        <v>3.99125985557253E-2</v>
      </c>
      <c r="M9" s="1">
        <v>3.8390077580620303E-2</v>
      </c>
    </row>
    <row r="10" spans="1:13" x14ac:dyDescent="0.2">
      <c r="A10" t="s">
        <v>28</v>
      </c>
      <c r="B10" t="str">
        <f t="shared" si="0"/>
        <v>Putative phosphonate binding protein for ABC transporter OS=Synechococcus sp. (strain WH8102) OX=84588 GN=SYNW1170 PE=3 SV=1</v>
      </c>
      <c r="C10" t="str">
        <f>LEFT(B10,FIND(" OS",B10))</f>
        <v xml:space="preserve">Putative phosphonate binding protein for ABC transporter </v>
      </c>
      <c r="D10" t="s">
        <v>270</v>
      </c>
      <c r="E10" t="str">
        <f>(RIGHT(LEFT(A10,9),6))</f>
        <v>Q7U716</v>
      </c>
      <c r="F10" s="17" t="s">
        <v>282</v>
      </c>
      <c r="G10">
        <v>32</v>
      </c>
      <c r="H10" s="1">
        <v>3.4861325349526899E-2</v>
      </c>
      <c r="I10" s="1">
        <v>1.3530041573627799E-2</v>
      </c>
      <c r="J10" s="1">
        <v>3.54081108044366E-3</v>
      </c>
      <c r="K10" s="1">
        <v>1.13950408921771E-2</v>
      </c>
      <c r="L10" s="1">
        <v>3.9759142917702803E-3</v>
      </c>
      <c r="M10" s="1">
        <v>1.8345257877638199E-3</v>
      </c>
    </row>
    <row r="11" spans="1:13" x14ac:dyDescent="0.2">
      <c r="A11" t="s">
        <v>216</v>
      </c>
      <c r="B11" t="str">
        <f t="shared" si="0"/>
        <v>PPK2 domain-containing protein OS=Synechococcus sp. (strain WH8102) OX=84588 GN=SYNW0806 PE=3 SV=1</v>
      </c>
      <c r="C11" t="str">
        <f>LEFT(B11,FIND(" OS",B11))</f>
        <v xml:space="preserve">PPK2 domain-containing protein </v>
      </c>
      <c r="D11" t="s">
        <v>297</v>
      </c>
      <c r="E11" t="str">
        <f>(RIGHT(LEFT(A11,9),6))</f>
        <v>Q7U819</v>
      </c>
      <c r="F11" s="17" t="s">
        <v>298</v>
      </c>
      <c r="G11">
        <v>36</v>
      </c>
      <c r="H11" s="1">
        <v>6.1281036302371396E-3</v>
      </c>
      <c r="I11" s="1">
        <v>1.01788379650504E-2</v>
      </c>
      <c r="J11" s="1">
        <v>8.0683404545172401E-3</v>
      </c>
      <c r="K11" s="1">
        <v>2.0709285789348199E-2</v>
      </c>
      <c r="L11" s="1">
        <v>2.61405857990267E-2</v>
      </c>
      <c r="M11" s="1">
        <v>1.0431191822722501E-2</v>
      </c>
    </row>
    <row r="12" spans="1:13" x14ac:dyDescent="0.2">
      <c r="A12" t="s">
        <v>29</v>
      </c>
      <c r="B12" t="str">
        <f t="shared" si="0"/>
        <v>Phosphate-binding protein OS=Synechococcus sp. (strain WH8102) OX=84588 GN=SYNW1815 PE=3 SV=1</v>
      </c>
      <c r="C12" t="str">
        <f>LEFT(B12,FIND(" OS",B12))</f>
        <v xml:space="preserve">Phosphate-binding protein </v>
      </c>
      <c r="D12" t="s">
        <v>271</v>
      </c>
      <c r="E12" t="str">
        <f>(RIGHT(LEFT(A12,9),6))</f>
        <v>Q7U592</v>
      </c>
      <c r="F12" s="17" t="s">
        <v>283</v>
      </c>
      <c r="G12">
        <v>34</v>
      </c>
      <c r="H12" s="1">
        <v>0.128230752147664</v>
      </c>
      <c r="I12" s="1">
        <v>0.17211527247434799</v>
      </c>
      <c r="J12" s="1">
        <v>0.14747839855370101</v>
      </c>
      <c r="K12" s="1">
        <v>7.4514729184491105E-2</v>
      </c>
      <c r="L12" s="1">
        <v>5.6245670237691503E-2</v>
      </c>
      <c r="M12" s="1">
        <v>3.1307473242422001E-2</v>
      </c>
    </row>
    <row r="13" spans="1:13" x14ac:dyDescent="0.2">
      <c r="A13" t="s">
        <v>30</v>
      </c>
      <c r="B13" t="str">
        <f t="shared" si="0"/>
        <v>Two-component response regulator, phosphate OS=Synechococcus sp. (strain WH8102) OX=84588 GN=phoB PE=4 SV=1</v>
      </c>
      <c r="C13" t="str">
        <f>LEFT(B13,FIND(" OS",B13))</f>
        <v xml:space="preserve">Two-component response regulator, phosphate </v>
      </c>
      <c r="D13" t="s">
        <v>272</v>
      </c>
      <c r="E13" t="str">
        <f>(RIGHT(LEFT(A13,9),6))</f>
        <v>Q7U7N4</v>
      </c>
      <c r="F13" s="17" t="s">
        <v>284</v>
      </c>
      <c r="G13">
        <v>27</v>
      </c>
      <c r="H13" s="1">
        <v>1.7505158511010602E-2</v>
      </c>
      <c r="I13" s="1">
        <v>1.70411921933134E-2</v>
      </c>
      <c r="J13" s="1">
        <v>1.63919092714114E-2</v>
      </c>
      <c r="K13" s="1">
        <v>4.1104668978822999E-2</v>
      </c>
      <c r="L13" s="1">
        <v>5.1535126135846099E-2</v>
      </c>
      <c r="M13" s="1">
        <v>5.0133876901721497E-2</v>
      </c>
    </row>
    <row r="14" spans="1:13" x14ac:dyDescent="0.2">
      <c r="A14" t="s">
        <v>31</v>
      </c>
      <c r="B14" t="str">
        <f>RIGHT(A14,(LEN(A14)-21))</f>
        <v>Phosphate import ATP-binding protein PstB OS=Synechococcus sp. (strain WH8102) OX=84588 GN=pstB PE=3 SV=1</v>
      </c>
      <c r="C14" t="str">
        <f>LEFT(B14,FIND(" OS",B14))</f>
        <v xml:space="preserve">Phosphate import ATP-binding protein PstB </v>
      </c>
      <c r="D14" t="s">
        <v>273</v>
      </c>
      <c r="E14" t="str">
        <f>(RIGHT(LEFT(A14,9),6))</f>
        <v>Q7U6R4</v>
      </c>
      <c r="F14" s="17" t="s">
        <v>285</v>
      </c>
      <c r="G14">
        <v>30</v>
      </c>
      <c r="H14" s="1">
        <v>6.2272506472762796E-3</v>
      </c>
      <c r="I14" s="1">
        <v>6.5183433011325497E-3</v>
      </c>
      <c r="J14" s="1">
        <v>8.6251160955010293E-3</v>
      </c>
      <c r="K14" s="1">
        <v>0.12009098247168799</v>
      </c>
      <c r="L14" s="1">
        <v>0.20109820296957201</v>
      </c>
      <c r="M14" s="1">
        <v>0.222725712273528</v>
      </c>
    </row>
    <row r="15" spans="1:13" x14ac:dyDescent="0.2">
      <c r="A15" t="s">
        <v>217</v>
      </c>
      <c r="B15" t="str">
        <f t="shared" si="0"/>
        <v>Putative exopolyphosphatase OS=Synechococcus sp. (strain WH8102) OX=84588 GN=ppx PE=4 SV=1</v>
      </c>
      <c r="C15" t="str">
        <f>LEFT(B15,FIND(" OS",B15))</f>
        <v xml:space="preserve">Putative exopolyphosphatase </v>
      </c>
      <c r="D15" t="s">
        <v>300</v>
      </c>
      <c r="E15" t="str">
        <f>(RIGHT(LEFT(A15,9),6))</f>
        <v>Q7U562</v>
      </c>
      <c r="F15" s="17" t="s">
        <v>286</v>
      </c>
      <c r="G15">
        <v>60</v>
      </c>
      <c r="H15" s="1">
        <v>8.1628207799851402E-3</v>
      </c>
      <c r="I15" s="1">
        <v>5.6443960455073603E-3</v>
      </c>
      <c r="J15" s="1">
        <v>6.27140158996099E-3</v>
      </c>
      <c r="K15" s="1">
        <v>1.06638637496375E-2</v>
      </c>
      <c r="L15" s="1">
        <v>7.6796375199192799E-3</v>
      </c>
      <c r="M15" s="1">
        <v>5.6705866963378702E-3</v>
      </c>
    </row>
    <row r="16" spans="1:13" x14ac:dyDescent="0.2">
      <c r="A16" t="s">
        <v>32</v>
      </c>
      <c r="B16" t="str">
        <f t="shared" si="0"/>
        <v>Phosphate-binding protein OS=Synechococcus sp. (strain WH8102) OX=84588 GN=SYNW1286 PE=3 SV=1</v>
      </c>
      <c r="C16" t="str">
        <f>LEFT(B16,FIND(" OS",B16))</f>
        <v xml:space="preserve">Phosphate-binding protein </v>
      </c>
      <c r="D16" t="s">
        <v>271</v>
      </c>
      <c r="E16" t="str">
        <f>(RIGHT(LEFT(A16,9),6))</f>
        <v>Q7U6Q2</v>
      </c>
      <c r="F16" s="17" t="s">
        <v>287</v>
      </c>
      <c r="G16">
        <v>42</v>
      </c>
      <c r="H16" s="1">
        <v>2.4295613350800798E-3</v>
      </c>
      <c r="I16" s="1">
        <v>4.5663851166157302E-3</v>
      </c>
      <c r="J16" s="1">
        <v>4.8818406488138396E-3</v>
      </c>
      <c r="K16" s="1">
        <v>4.5220408129615801E-2</v>
      </c>
      <c r="L16" s="1">
        <v>0.113482490636528</v>
      </c>
      <c r="M16" s="1">
        <v>7.2551822554702994E-2</v>
      </c>
    </row>
    <row r="17" spans="1:13" x14ac:dyDescent="0.2">
      <c r="A17" t="s">
        <v>33</v>
      </c>
      <c r="B17" t="str">
        <f>RIGHT(A17,(LEN(A17)-23))</f>
        <v>Phosphate-binding protein OS=Synechococcus sp. (strain WH8102) OX=84588 GN=SYNW2507 PE=3 SV=1</v>
      </c>
      <c r="C17" t="str">
        <f>LEFT(B17,FIND(" OS",B17))</f>
        <v xml:space="preserve">Phosphate-binding protein </v>
      </c>
      <c r="D17" t="s">
        <v>271</v>
      </c>
      <c r="E17" t="str">
        <f>(RIGHT(LEFT(A17,9),6))</f>
        <v>Q7U3C5</v>
      </c>
      <c r="F17" s="17" t="s">
        <v>288</v>
      </c>
      <c r="G17">
        <v>35</v>
      </c>
      <c r="H17" s="1">
        <v>2.99500111677379E-3</v>
      </c>
      <c r="I17" s="1">
        <v>2.41096797373217E-3</v>
      </c>
      <c r="J17" s="1">
        <v>3.5444307913166401E-3</v>
      </c>
      <c r="K17" s="1">
        <v>0.106277517721417</v>
      </c>
      <c r="L17" s="1">
        <v>0.29252723329083302</v>
      </c>
      <c r="M17" s="1">
        <v>0.35119954870077502</v>
      </c>
    </row>
    <row r="18" spans="1:13" x14ac:dyDescent="0.2">
      <c r="A18" t="s">
        <v>34</v>
      </c>
      <c r="B18" t="str">
        <f>RIGHT(A18,(LEN(A18)-21))</f>
        <v>Polyphosphate kinase OS=Synechococcus sp. (strain WH8102) OX=84588 GN=ppk PE=3 SV=1</v>
      </c>
      <c r="C18" t="str">
        <f>LEFT(B18,FIND(" OS",B18))</f>
        <v xml:space="preserve">Polyphosphate kinase </v>
      </c>
      <c r="D18" t="s">
        <v>299</v>
      </c>
      <c r="E18" t="str">
        <f>(RIGHT(LEFT(A18,9),6))</f>
        <v>Q7U3D7</v>
      </c>
      <c r="F18" s="17" t="s">
        <v>289</v>
      </c>
      <c r="G18">
        <v>81</v>
      </c>
      <c r="H18" s="1">
        <v>1.1091341307214401E-2</v>
      </c>
      <c r="I18" s="1">
        <v>1.40324364408843E-2</v>
      </c>
      <c r="J18" s="1">
        <v>1.66361746410018E-2</v>
      </c>
      <c r="K18" s="1">
        <v>1.5489232805526099E-2</v>
      </c>
      <c r="L18" s="1">
        <v>2.4663565753995399E-2</v>
      </c>
      <c r="M18" s="1">
        <v>2.5158210648328301E-2</v>
      </c>
    </row>
    <row r="19" spans="1:13" x14ac:dyDescent="0.2">
      <c r="A19" t="s">
        <v>35</v>
      </c>
      <c r="B19" t="str">
        <f>RIGHT(A19,(LEN(A19)-23))</f>
        <v>Putative alkaline phosphatase OS=Synechococcus sp. (strain WH8102) OX=84588 GN=SYNW0196 PE=4 SV=1</v>
      </c>
      <c r="C19" t="str">
        <f>LEFT(B19,FIND(" OS",B19))</f>
        <v xml:space="preserve">Putative alkaline phosphatase </v>
      </c>
      <c r="D19" t="s">
        <v>274</v>
      </c>
      <c r="E19" t="str">
        <f>(RIGHT(LEFT(A19,9),6))</f>
        <v>Q7U9Q7</v>
      </c>
      <c r="F19" s="17" t="s">
        <v>289</v>
      </c>
      <c r="G19">
        <v>80</v>
      </c>
      <c r="H19" s="1">
        <v>6.8208763295995404E-4</v>
      </c>
      <c r="I19" s="1">
        <v>6.4090602954016904E-4</v>
      </c>
      <c r="J19" s="1">
        <v>8.3753495919231501E-4</v>
      </c>
      <c r="K19" s="1">
        <v>3.5909272456500503E-2</v>
      </c>
      <c r="L19" s="1">
        <v>0.106236511088762</v>
      </c>
      <c r="M19" s="1">
        <v>3.4494246637235999E-3</v>
      </c>
    </row>
    <row r="20" spans="1:13" x14ac:dyDescent="0.2">
      <c r="A20" t="s">
        <v>36</v>
      </c>
      <c r="B20" t="str">
        <f t="shared" si="0"/>
        <v>Conserved hypothetical OS=Synechococcus sp. (strain WH8102) OX=84588 GN=SYNW0165 PE=4 SV=1</v>
      </c>
      <c r="C20" t="str">
        <f>LEFT(B20,FIND(" OS",B20))</f>
        <v xml:space="preserve">Conserved hypothetical </v>
      </c>
      <c r="D20" t="s">
        <v>267</v>
      </c>
      <c r="E20" t="str">
        <f>(RIGHT(LEFT(A20,9),6))</f>
        <v>Q7U9T8</v>
      </c>
      <c r="F20" s="17" t="s">
        <v>290</v>
      </c>
      <c r="G20">
        <v>76</v>
      </c>
      <c r="H20" s="1">
        <v>2.09911194792519E-3</v>
      </c>
      <c r="I20" s="1">
        <v>2.9519024816787301E-3</v>
      </c>
      <c r="J20" s="1">
        <v>1.6076196154729099E-2</v>
      </c>
      <c r="K20" s="1">
        <v>0.66671147943203202</v>
      </c>
      <c r="L20" s="1">
        <v>2.8254290353084301</v>
      </c>
      <c r="M20" s="1">
        <v>0.27038501065562598</v>
      </c>
    </row>
    <row r="21" spans="1:13" x14ac:dyDescent="0.2">
      <c r="A21" t="s">
        <v>37</v>
      </c>
      <c r="B21" t="str">
        <f t="shared" si="0"/>
        <v>Conserved hypothetical OS=Synechococcus sp. (strain WH8102) OX=84588 GN=SYNW0762 PE=4 SV=1</v>
      </c>
      <c r="C21" t="str">
        <f>LEFT(B21,FIND(" OS",B21))</f>
        <v xml:space="preserve">Conserved hypothetical </v>
      </c>
      <c r="D21" t="s">
        <v>267</v>
      </c>
      <c r="E21" t="str">
        <f>(RIGHT(LEFT(A21,9),6))</f>
        <v>Q7U862</v>
      </c>
      <c r="F21" s="17" t="s">
        <v>291</v>
      </c>
      <c r="G21">
        <v>99</v>
      </c>
      <c r="H21" s="1">
        <v>2.5478999536033102E-3</v>
      </c>
      <c r="I21" s="1">
        <v>3.2051599032679101E-3</v>
      </c>
      <c r="J21" s="1">
        <v>4.0981082344057297E-3</v>
      </c>
      <c r="K21" s="1">
        <v>4.0945141576488701E-2</v>
      </c>
      <c r="L21" s="1">
        <v>0.155173268474813</v>
      </c>
      <c r="M21" s="1">
        <v>4.2220252530557898E-3</v>
      </c>
    </row>
    <row r="22" spans="1:13" x14ac:dyDescent="0.2">
      <c r="A22" t="s">
        <v>38</v>
      </c>
      <c r="B22" t="str">
        <f t="shared" si="0"/>
        <v>Phosphate-binding protein OS=Synechococcus sp. (strain WH8102) OX=84588 GN=SYNW1018 PE=3 SV=1</v>
      </c>
      <c r="C22" t="str">
        <f>LEFT(B22,FIND(" OS",B22))</f>
        <v xml:space="preserve">Phosphate-binding protein </v>
      </c>
      <c r="D22" t="s">
        <v>271</v>
      </c>
      <c r="E22" t="str">
        <f>(RIGHT(LEFT(A22,9),6))</f>
        <v>Q7U7G6</v>
      </c>
      <c r="F22" s="17" t="s">
        <v>292</v>
      </c>
      <c r="G22">
        <v>34</v>
      </c>
      <c r="H22" s="1">
        <v>0.14226873580010899</v>
      </c>
      <c r="I22" s="1">
        <v>0.264261003671869</v>
      </c>
      <c r="J22" s="1">
        <v>0.24890729575386</v>
      </c>
      <c r="K22" s="1">
        <v>6.5167882345219903</v>
      </c>
      <c r="L22" s="1">
        <v>7.0088105301903996</v>
      </c>
      <c r="M22" s="1">
        <v>4.6725114233182303</v>
      </c>
    </row>
    <row r="23" spans="1:13" x14ac:dyDescent="0.2">
      <c r="A23" t="s">
        <v>39</v>
      </c>
      <c r="B23" t="str">
        <f t="shared" si="0"/>
        <v>Possible porin OS=Synechococcus sp. (strain WH8102) OX=84588 GN=som PE=3 SV=1</v>
      </c>
      <c r="C23" t="str">
        <f>LEFT(B23,FIND(" OS",B23))</f>
        <v xml:space="preserve">Possible porin </v>
      </c>
      <c r="D23" t="s">
        <v>225</v>
      </c>
      <c r="E23" t="str">
        <f>(RIGHT(LEFT(A23,9),6))</f>
        <v>Q7U448</v>
      </c>
      <c r="F23" s="17" t="s">
        <v>293</v>
      </c>
      <c r="G23">
        <v>54</v>
      </c>
      <c r="H23" s="1">
        <v>0.53834565683191404</v>
      </c>
      <c r="I23" s="1">
        <v>1.28804969335903</v>
      </c>
      <c r="J23" s="1">
        <v>1.7533613060809199</v>
      </c>
      <c r="K23" s="1">
        <v>9.8248237120336004</v>
      </c>
      <c r="L23" s="1">
        <v>8.9991590369487895</v>
      </c>
      <c r="M23" s="1">
        <v>7.7175514071020297</v>
      </c>
    </row>
    <row r="24" spans="1:13" x14ac:dyDescent="0.2">
      <c r="A24" t="s">
        <v>40</v>
      </c>
      <c r="B24" t="str">
        <f t="shared" si="0"/>
        <v>Putative alkaline phosphatase OS=Synechococcus sp. (strain WH8102) OX=84588 GN=SYNW2391 PE=4 SV=1</v>
      </c>
      <c r="C24" t="str">
        <f>LEFT(B24,FIND(" OS",B24))</f>
        <v xml:space="preserve">Putative alkaline phosphatase </v>
      </c>
      <c r="D24" t="s">
        <v>274</v>
      </c>
      <c r="E24" t="str">
        <f>(RIGHT(LEFT(A24,9),6))</f>
        <v>Q7U3N9</v>
      </c>
      <c r="F24" s="17" t="s">
        <v>294</v>
      </c>
      <c r="G24">
        <v>63</v>
      </c>
      <c r="H24" s="1">
        <v>3.14362589752832E-3</v>
      </c>
      <c r="I24" s="1">
        <v>2.6143848526999299E-2</v>
      </c>
      <c r="J24" s="1">
        <v>1.0413765564167701E-2</v>
      </c>
      <c r="K24" s="1">
        <v>1.50019458221055</v>
      </c>
      <c r="L24" s="1">
        <v>2.5421818055880898</v>
      </c>
      <c r="M24" s="1">
        <v>0.25432941027381401</v>
      </c>
    </row>
    <row r="25" spans="1:13" x14ac:dyDescent="0.2">
      <c r="A25" t="s">
        <v>41</v>
      </c>
      <c r="B25" t="str">
        <f t="shared" si="0"/>
        <v>Alpha-1,4 glucan phosphorylase OS=Synechococcus sp. (strain WH8102) OX=84588 GN=SYNW0156 PE=3 SV=1</v>
      </c>
      <c r="C25" t="str">
        <f>LEFT(B25,FIND(" OS",B25))</f>
        <v xml:space="preserve">Alpha-1,4 glucan phosphorylase </v>
      </c>
      <c r="D25" t="s">
        <v>275</v>
      </c>
      <c r="E25" t="str">
        <f>(RIGHT(LEFT(A25,9),6))</f>
        <v>Q7U9U7</v>
      </c>
      <c r="F25" s="17" t="s">
        <v>295</v>
      </c>
      <c r="G25">
        <v>95</v>
      </c>
      <c r="H25" s="1">
        <v>0.53765429787872498</v>
      </c>
      <c r="I25" s="1">
        <v>0.87832714079323304</v>
      </c>
      <c r="J25" s="1">
        <v>0.55006600935544003</v>
      </c>
      <c r="K25" s="1">
        <v>1.38924646446079</v>
      </c>
      <c r="L25" s="1">
        <v>1.5765419426468199</v>
      </c>
      <c r="M25" s="1">
        <v>1.2185323714062799</v>
      </c>
    </row>
    <row r="26" spans="1:13" x14ac:dyDescent="0.2">
      <c r="D26" s="4" t="s">
        <v>146</v>
      </c>
      <c r="E26" s="4" t="str">
        <f>(RIGHT(LEFT(A26,9),6))</f>
        <v/>
      </c>
      <c r="F26" s="4"/>
      <c r="G26" s="4"/>
      <c r="H26" s="27">
        <f>SUM(H4:H25)</f>
        <v>1.4774504843615939</v>
      </c>
      <c r="I26" s="27">
        <f t="shared" ref="I26" si="1">SUM(I4:I25)</f>
        <v>2.7298988096259516</v>
      </c>
      <c r="J26" s="27">
        <f t="shared" ref="J26" si="2">SUM(J4:J25)</f>
        <v>2.8137813277013906</v>
      </c>
      <c r="K26" s="27">
        <f>SUM(K4:K25)</f>
        <v>20.581274037986077</v>
      </c>
      <c r="L26" s="27">
        <f t="shared" ref="L26:M26" si="3">SUM(L4:L25)</f>
        <v>24.168576465135882</v>
      </c>
      <c r="M26" s="27">
        <f t="shared" si="3"/>
        <v>15.046948562461102</v>
      </c>
    </row>
    <row r="27" spans="1:13" x14ac:dyDescent="0.2">
      <c r="E27" t="str">
        <f>(RIGHT(LEFT(A27,9),6))</f>
        <v/>
      </c>
      <c r="H27" s="5"/>
      <c r="I27" s="5"/>
      <c r="J27" s="5"/>
      <c r="K27" s="5"/>
      <c r="L27" s="5"/>
      <c r="M27" s="5"/>
    </row>
    <row r="28" spans="1:13" x14ac:dyDescent="0.2">
      <c r="H28" s="5"/>
      <c r="I28" s="5"/>
      <c r="J28" s="5"/>
      <c r="K28" s="5"/>
      <c r="L28" s="5"/>
      <c r="M28" s="5"/>
    </row>
    <row r="29" spans="1:13" x14ac:dyDescent="0.2">
      <c r="H29" s="5"/>
      <c r="I29" s="5"/>
      <c r="J29" s="5"/>
      <c r="K29" s="5"/>
      <c r="L29" s="5"/>
      <c r="M29" s="5"/>
    </row>
  </sheetData>
  <mergeCells count="3">
    <mergeCell ref="H1:M1"/>
    <mergeCell ref="H2:J2"/>
    <mergeCell ref="K2:M2"/>
  </mergeCells>
  <pageMargins left="0.7" right="0.7" top="0.75" bottom="0.75" header="0.3" footer="0.3"/>
  <pageSetup scale="72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C867-DD9A-074B-819A-793518D84B08}">
  <sheetPr>
    <pageSetUpPr fitToPage="1"/>
  </sheetPr>
  <dimension ref="A1:T37"/>
  <sheetViews>
    <sheetView tabSelected="1" zoomScale="92" workbookViewId="0">
      <selection activeCell="F33" sqref="F33"/>
    </sheetView>
  </sheetViews>
  <sheetFormatPr baseColWidth="10" defaultRowHeight="16" x14ac:dyDescent="0.2"/>
  <cols>
    <col min="1" max="1" width="2.83203125" customWidth="1"/>
    <col min="2" max="2" width="3" customWidth="1"/>
    <col min="3" max="3" width="3.83203125" customWidth="1"/>
    <col min="4" max="4" width="68.5" bestFit="1" customWidth="1"/>
    <col min="5" max="5" width="8.1640625" bestFit="1" customWidth="1"/>
    <col min="6" max="6" width="10.33203125" style="17" bestFit="1" customWidth="1"/>
    <col min="7" max="7" width="8.1640625" customWidth="1"/>
    <col min="8" max="13" width="5.83203125" bestFit="1" customWidth="1"/>
  </cols>
  <sheetData>
    <row r="1" spans="1:20" x14ac:dyDescent="0.2">
      <c r="H1" s="12" t="s">
        <v>147</v>
      </c>
      <c r="I1" s="12"/>
      <c r="J1" s="12"/>
      <c r="K1" s="12"/>
      <c r="L1" s="12"/>
      <c r="M1" s="12"/>
    </row>
    <row r="2" spans="1:20" x14ac:dyDescent="0.2">
      <c r="H2" s="13" t="s">
        <v>210</v>
      </c>
      <c r="I2" s="13"/>
      <c r="J2" s="14"/>
      <c r="K2" s="13" t="s">
        <v>211</v>
      </c>
      <c r="L2" s="13"/>
      <c r="M2" s="13"/>
    </row>
    <row r="3" spans="1:20" s="7" customFormat="1" x14ac:dyDescent="0.2">
      <c r="C3" s="8" t="s">
        <v>148</v>
      </c>
      <c r="D3" s="8" t="s">
        <v>148</v>
      </c>
      <c r="E3" s="8" t="s">
        <v>149</v>
      </c>
      <c r="F3" s="18" t="s">
        <v>263</v>
      </c>
      <c r="G3" s="8" t="s">
        <v>145</v>
      </c>
      <c r="H3" s="8" t="s">
        <v>207</v>
      </c>
      <c r="I3" s="8" t="s">
        <v>208</v>
      </c>
      <c r="J3" s="8" t="s">
        <v>209</v>
      </c>
      <c r="K3" s="8" t="s">
        <v>207</v>
      </c>
      <c r="L3" s="8" t="s">
        <v>208</v>
      </c>
      <c r="M3" s="8" t="s">
        <v>209</v>
      </c>
    </row>
    <row r="4" spans="1:20" s="7" customFormat="1" x14ac:dyDescent="0.2">
      <c r="A4" s="7" t="s">
        <v>0</v>
      </c>
      <c r="B4" s="7" t="str">
        <f>RIGHT(A4,(LEN(A4)-23))</f>
        <v>Putative membrane protein of ABC transport system OS=Synechococcus sp. (strain WH8102) OX=84588 GN=urtC PE=4 SV=1</v>
      </c>
      <c r="C4" s="7" t="str">
        <f>LEFT(B4,FIND(" OS",B4))</f>
        <v xml:space="preserve">Putative membrane protein of ABC transport system </v>
      </c>
      <c r="D4" s="7" t="s">
        <v>240</v>
      </c>
      <c r="E4" s="7" t="str">
        <f t="shared" ref="E4:E26" si="0">(RIGHT(LEFT(A4,9),6))</f>
        <v>Q7U3J2</v>
      </c>
      <c r="F4" s="17" t="s">
        <v>239</v>
      </c>
      <c r="G4" s="7">
        <v>41</v>
      </c>
      <c r="H4" s="9">
        <v>1.1023587140114601E-3</v>
      </c>
      <c r="I4" s="9">
        <v>1.1691374976293199E-3</v>
      </c>
      <c r="J4" s="9">
        <v>3.8288015858044602E-4</v>
      </c>
      <c r="K4" s="9">
        <v>2.9214694292388997E-4</v>
      </c>
      <c r="L4" s="9">
        <v>5.7311303073204103E-4</v>
      </c>
      <c r="M4" s="9">
        <v>4.74734017398679E-4</v>
      </c>
      <c r="O4" s="9"/>
      <c r="P4" s="9"/>
      <c r="Q4" s="9"/>
      <c r="R4" s="9"/>
      <c r="S4" s="9"/>
      <c r="T4" s="9"/>
    </row>
    <row r="5" spans="1:20" s="7" customFormat="1" x14ac:dyDescent="0.2">
      <c r="A5" s="7" t="s">
        <v>1</v>
      </c>
      <c r="B5" s="7" t="str">
        <f>RIGHT(A5,(LEN(A5)-21))</f>
        <v>Cyanate hydratase OS=Synechococcus sp. (strain WH8102) OX=84588 GN=cynS PE=3 SV=1</v>
      </c>
      <c r="C5" s="7" t="str">
        <f t="shared" ref="C5:C25" si="1">LEFT(B5,FIND(" OS",B5))</f>
        <v xml:space="preserve">Cyanate hydratase </v>
      </c>
      <c r="D5" s="7" t="s">
        <v>238</v>
      </c>
      <c r="E5" s="7" t="str">
        <f t="shared" si="0"/>
        <v>Q7U3E2</v>
      </c>
      <c r="F5" s="17" t="s">
        <v>237</v>
      </c>
      <c r="G5" s="7">
        <v>16</v>
      </c>
      <c r="H5" s="9">
        <v>0.38211507918697402</v>
      </c>
      <c r="I5" s="9">
        <v>0.403923844514056</v>
      </c>
      <c r="J5" s="9">
        <v>0.35771959788228902</v>
      </c>
      <c r="K5" s="9">
        <v>9.9713984802813106E-3</v>
      </c>
      <c r="L5" s="9">
        <v>1.0291833725929799E-2</v>
      </c>
      <c r="M5" s="9">
        <v>5.5538551241206997E-2</v>
      </c>
      <c r="O5" s="9"/>
      <c r="P5" s="9"/>
      <c r="Q5" s="9"/>
      <c r="R5" s="9"/>
      <c r="S5" s="9"/>
      <c r="T5" s="9"/>
    </row>
    <row r="6" spans="1:20" s="7" customFormat="1" x14ac:dyDescent="0.2">
      <c r="A6" s="7" t="s">
        <v>2</v>
      </c>
      <c r="B6" s="7" t="str">
        <f t="shared" ref="B6:B25" si="2">RIGHT(A6,(LEN(A6)-23))</f>
        <v>ABC transporter for amino acids, ATP binding component OS=Synechococcus sp. (strain WH8102) OX=84588 GN=SYNW0843 PE=4 SV=1</v>
      </c>
      <c r="C6" s="7" t="str">
        <f t="shared" si="1"/>
        <v xml:space="preserve">ABC transporter for amino acids, ATP binding component </v>
      </c>
      <c r="D6" s="7" t="s">
        <v>219</v>
      </c>
      <c r="E6" s="7" t="str">
        <f t="shared" si="0"/>
        <v>Q7U7Y5</v>
      </c>
      <c r="F6" s="17" t="s">
        <v>241</v>
      </c>
      <c r="G6" s="7">
        <v>27</v>
      </c>
      <c r="H6" s="9">
        <v>6.2796571668845204E-4</v>
      </c>
      <c r="I6" s="9">
        <v>7.5336937683454495E-4</v>
      </c>
      <c r="J6" s="9">
        <v>1.20479090906228E-3</v>
      </c>
      <c r="K6" s="9">
        <v>4.49401317511486E-4</v>
      </c>
      <c r="L6" s="9">
        <v>1.05795447522715E-3</v>
      </c>
      <c r="M6" s="9">
        <v>7.2337695282634101E-4</v>
      </c>
      <c r="O6" s="9"/>
      <c r="P6" s="9"/>
      <c r="Q6" s="9"/>
      <c r="R6" s="9"/>
      <c r="S6" s="9"/>
      <c r="T6" s="9"/>
    </row>
    <row r="7" spans="1:20" s="7" customFormat="1" x14ac:dyDescent="0.2">
      <c r="A7" s="7" t="s">
        <v>3</v>
      </c>
      <c r="B7" s="7" t="str">
        <f>RIGHT(A7,(LEN(A7)-21))</f>
        <v>Urease accessory protein UreG OS=Synechococcus sp. (strain WH8102) OX=84588 GN=ureG PE=3 SV=1</v>
      </c>
      <c r="C7" s="7" t="str">
        <f t="shared" si="1"/>
        <v xml:space="preserve">Urease accessory protein UreG </v>
      </c>
      <c r="D7" s="7" t="s">
        <v>220</v>
      </c>
      <c r="E7" s="7" t="str">
        <f t="shared" si="0"/>
        <v>Q7U3I9</v>
      </c>
      <c r="F7" s="17" t="s">
        <v>242</v>
      </c>
      <c r="G7" s="7">
        <v>22</v>
      </c>
      <c r="H7" s="9">
        <v>3.6586794818322301E-3</v>
      </c>
      <c r="I7" s="9">
        <v>3.34000316234281E-3</v>
      </c>
      <c r="J7" s="9">
        <v>5.9056396569844103E-3</v>
      </c>
      <c r="K7" s="9">
        <v>2.2976835582742701E-3</v>
      </c>
      <c r="L7" s="9">
        <v>1.4159002625659901E-3</v>
      </c>
      <c r="M7" s="9">
        <v>3.9943730298705798E-3</v>
      </c>
      <c r="O7" s="9"/>
      <c r="P7" s="9"/>
      <c r="Q7" s="9"/>
      <c r="R7" s="9"/>
      <c r="S7" s="9"/>
      <c r="T7" s="9"/>
    </row>
    <row r="8" spans="1:20" s="7" customFormat="1" x14ac:dyDescent="0.2">
      <c r="A8" s="7" t="s">
        <v>4</v>
      </c>
      <c r="B8" s="7" t="str">
        <f t="shared" si="2"/>
        <v>Nitrate transporter, MFS family OS=Synechococcus sp. (strain WH8102) OX=84588 GN=SYNW2462 PE=4 SV=1</v>
      </c>
      <c r="C8" s="7" t="str">
        <f t="shared" si="1"/>
        <v xml:space="preserve">Nitrate transporter, MFS family </v>
      </c>
      <c r="D8" s="7" t="s">
        <v>221</v>
      </c>
      <c r="E8" s="7" t="str">
        <f t="shared" si="0"/>
        <v>Q7U3H0</v>
      </c>
      <c r="F8" s="17" t="s">
        <v>243</v>
      </c>
      <c r="G8" s="7">
        <v>25</v>
      </c>
      <c r="H8" s="9">
        <v>0.179014302124545</v>
      </c>
      <c r="I8" s="9">
        <v>0.17274826743937299</v>
      </c>
      <c r="J8" s="9">
        <v>3.6762922638267997E-2</v>
      </c>
      <c r="K8" s="9">
        <v>1.95220155740745E-2</v>
      </c>
      <c r="L8" s="9">
        <v>2.1760732883971502E-2</v>
      </c>
      <c r="M8" s="9">
        <v>1.60133966135831E-2</v>
      </c>
      <c r="O8" s="9"/>
      <c r="P8" s="9"/>
      <c r="Q8" s="9"/>
      <c r="R8" s="9"/>
      <c r="S8" s="9"/>
      <c r="T8" s="9"/>
    </row>
    <row r="9" spans="1:20" s="7" customFormat="1" x14ac:dyDescent="0.2">
      <c r="A9" s="7" t="s">
        <v>5</v>
      </c>
      <c r="B9" s="7" t="str">
        <f>RIGHT(A9,(LEN(A9)-21))</f>
        <v>Urease accessory protein UreE OS=Synechococcus sp. (strain WH8102) OX=84588 GN=ureE PE=3 SV=1</v>
      </c>
      <c r="C9" s="7" t="str">
        <f t="shared" si="1"/>
        <v xml:space="preserve">Urease accessory protein UreE </v>
      </c>
      <c r="D9" s="7" t="s">
        <v>222</v>
      </c>
      <c r="E9" s="7" t="str">
        <f t="shared" si="0"/>
        <v>Q7U3I7</v>
      </c>
      <c r="F9" s="17" t="s">
        <v>244</v>
      </c>
      <c r="G9" s="7">
        <v>16</v>
      </c>
      <c r="H9" s="9">
        <v>5.4804723311030197E-4</v>
      </c>
      <c r="I9" s="9">
        <v>4.4303508464701503E-4</v>
      </c>
      <c r="J9" s="9">
        <v>6.2622454194606505E-4</v>
      </c>
      <c r="K9" s="9">
        <v>2.2542704706940899E-4</v>
      </c>
      <c r="L9" s="9">
        <v>3.32435449256684E-4</v>
      </c>
      <c r="M9" s="9">
        <v>8.7292048033600102E-4</v>
      </c>
      <c r="O9" s="9"/>
      <c r="P9" s="9"/>
      <c r="Q9" s="9"/>
      <c r="R9" s="9"/>
      <c r="S9" s="9"/>
      <c r="T9" s="9"/>
    </row>
    <row r="10" spans="1:20" s="7" customFormat="1" x14ac:dyDescent="0.2">
      <c r="A10" s="7" t="s">
        <v>6</v>
      </c>
      <c r="B10" s="7" t="str">
        <f t="shared" si="2"/>
        <v>Nitrogen regulatory protein P-II OS=Synechococcus sp. (strain WH8102) OX=84588 GN=glnB PE=3 SV=1</v>
      </c>
      <c r="C10" s="7" t="str">
        <f>LEFT(B10,FIND(" OS",B10))</f>
        <v xml:space="preserve">Nitrogen regulatory protein P-II </v>
      </c>
      <c r="D10" s="7" t="s">
        <v>227</v>
      </c>
      <c r="E10" s="7" t="str">
        <f t="shared" si="0"/>
        <v>Q7U8Z7</v>
      </c>
      <c r="F10" s="17" t="s">
        <v>245</v>
      </c>
      <c r="G10" s="7">
        <v>12</v>
      </c>
      <c r="H10" s="9">
        <v>0.27325618494618198</v>
      </c>
      <c r="I10" s="9">
        <v>0.220594572347353</v>
      </c>
      <c r="J10" s="9">
        <v>0.18943469929724599</v>
      </c>
      <c r="K10" s="9">
        <v>0.120204754370662</v>
      </c>
      <c r="L10" s="9">
        <v>9.9424200454137093E-2</v>
      </c>
      <c r="M10" s="9">
        <v>0.11663952386547199</v>
      </c>
      <c r="O10" s="9"/>
      <c r="P10" s="9"/>
      <c r="Q10" s="9"/>
      <c r="R10" s="9"/>
      <c r="S10" s="9"/>
      <c r="T10" s="9"/>
    </row>
    <row r="11" spans="1:20" s="7" customFormat="1" x14ac:dyDescent="0.2">
      <c r="A11" s="7" t="s">
        <v>7</v>
      </c>
      <c r="B11" s="7" t="str">
        <f t="shared" si="2"/>
        <v>Putative ATP-binding subunit of urea ABC transport system OS=Synechococcus sp. (strain WH8102) OX=84588 GN=urtD PE=4 SV=1</v>
      </c>
      <c r="C11" s="7" t="str">
        <f t="shared" si="1"/>
        <v xml:space="preserve">Putative ATP-binding subunit of urea ABC transport system </v>
      </c>
      <c r="D11" s="7" t="s">
        <v>235</v>
      </c>
      <c r="E11" s="7" t="str">
        <f t="shared" si="0"/>
        <v>Q7U3J3</v>
      </c>
      <c r="F11" s="17" t="s">
        <v>236</v>
      </c>
      <c r="G11" s="7">
        <v>28</v>
      </c>
      <c r="H11" s="9">
        <v>1.7118419639089201E-2</v>
      </c>
      <c r="I11" s="9">
        <v>3.0269000778520499E-2</v>
      </c>
      <c r="J11" s="9">
        <v>2.4382347356945399E-2</v>
      </c>
      <c r="K11" s="9">
        <v>7.1106237777910797E-3</v>
      </c>
      <c r="L11" s="9">
        <v>9.0285791985429895E-3</v>
      </c>
      <c r="M11" s="9">
        <v>1.4328103754746E-2</v>
      </c>
      <c r="O11" s="9"/>
      <c r="P11" s="9"/>
      <c r="Q11" s="9"/>
      <c r="R11" s="9"/>
      <c r="S11" s="9"/>
      <c r="T11" s="9"/>
    </row>
    <row r="12" spans="1:20" s="7" customFormat="1" x14ac:dyDescent="0.2">
      <c r="A12" s="7" t="s">
        <v>8</v>
      </c>
      <c r="B12" s="7" t="str">
        <f t="shared" si="2"/>
        <v>ABC transporter, nitrate-like substrate binding protein OS=Synechococcus sp. (strain WH8102) OX=84588 GN=SYNW1415 PE=4 SV=1</v>
      </c>
      <c r="C12" s="7" t="str">
        <f t="shared" si="1"/>
        <v xml:space="preserve">ABC transporter, nitrate-like substrate binding protein </v>
      </c>
      <c r="D12" s="7" t="s">
        <v>223</v>
      </c>
      <c r="E12" s="7" t="str">
        <f t="shared" si="0"/>
        <v>Q7U6C3</v>
      </c>
      <c r="F12" s="17" t="s">
        <v>246</v>
      </c>
      <c r="G12" s="7">
        <v>36</v>
      </c>
      <c r="H12" s="9">
        <v>7.6027575455693205E-2</v>
      </c>
      <c r="I12" s="9">
        <v>8.5717340509499099E-2</v>
      </c>
      <c r="J12" s="9">
        <v>7.0601297780856095E-2</v>
      </c>
      <c r="K12" s="9">
        <v>1.15998927407245E-2</v>
      </c>
      <c r="L12" s="9">
        <v>1.7965203412227501E-2</v>
      </c>
      <c r="M12" s="9">
        <v>3.3955368050850303E-2</v>
      </c>
      <c r="O12" s="9"/>
      <c r="P12" s="9"/>
      <c r="Q12" s="9"/>
      <c r="R12" s="9"/>
      <c r="S12" s="9"/>
      <c r="T12" s="9"/>
    </row>
    <row r="13" spans="1:20" s="7" customFormat="1" x14ac:dyDescent="0.2">
      <c r="A13" s="7" t="s">
        <v>9</v>
      </c>
      <c r="B13" s="7" t="str">
        <f t="shared" si="2"/>
        <v>Putative ATP-binding subunit of urea ABC transport system OS=Synechococcus sp. (strain WH8102) OX=84588 GN=urtE PE=4 SV=1</v>
      </c>
      <c r="C13" s="7" t="str">
        <f t="shared" si="1"/>
        <v xml:space="preserve">Putative ATP-binding subunit of urea ABC transport system </v>
      </c>
      <c r="D13" s="7" t="s">
        <v>247</v>
      </c>
      <c r="E13" s="7" t="str">
        <f t="shared" si="0"/>
        <v>Q7U3J4</v>
      </c>
      <c r="F13" s="17" t="s">
        <v>248</v>
      </c>
      <c r="G13" s="7">
        <v>26</v>
      </c>
      <c r="H13" s="9">
        <v>3.8720868016226997E-2</v>
      </c>
      <c r="I13" s="9">
        <v>7.3583897752609095E-2</v>
      </c>
      <c r="J13" s="9">
        <v>5.89794779798175E-2</v>
      </c>
      <c r="K13" s="9">
        <v>2.0299939993543199E-2</v>
      </c>
      <c r="L13" s="9">
        <v>2.8162458264162901E-2</v>
      </c>
      <c r="M13" s="9">
        <v>4.2757391473344099E-2</v>
      </c>
      <c r="O13" s="9"/>
      <c r="P13" s="9"/>
      <c r="Q13" s="9"/>
      <c r="R13" s="9"/>
      <c r="S13" s="9"/>
      <c r="T13" s="9"/>
    </row>
    <row r="14" spans="1:20" s="7" customFormat="1" x14ac:dyDescent="0.2">
      <c r="A14" s="7" t="s">
        <v>10</v>
      </c>
      <c r="B14" s="7" t="str">
        <f t="shared" si="2"/>
        <v>Probable glutathione reductase (NADPH) OS=Synechococcus sp. (strain WH8102) OX=84588 GN=gshR PE=3 SV=1</v>
      </c>
      <c r="C14" s="7" t="str">
        <f t="shared" si="1"/>
        <v xml:space="preserve">Probable glutathione reductase (NADPH) </v>
      </c>
      <c r="D14" s="7" t="s">
        <v>249</v>
      </c>
      <c r="E14" s="7" t="str">
        <f t="shared" si="0"/>
        <v>Q7U608</v>
      </c>
      <c r="F14" s="17" t="s">
        <v>250</v>
      </c>
      <c r="G14" s="7">
        <v>48</v>
      </c>
      <c r="H14" s="9">
        <v>5.9081654623774599E-2</v>
      </c>
      <c r="I14" s="9">
        <v>6.6840262337950998E-2</v>
      </c>
      <c r="J14" s="9">
        <v>6.6942969650178499E-2</v>
      </c>
      <c r="K14" s="9">
        <v>6.4955307305597204E-2</v>
      </c>
      <c r="L14" s="9">
        <v>6.4417624868265397E-2</v>
      </c>
      <c r="M14" s="9">
        <v>6.8504164956735294E-2</v>
      </c>
      <c r="O14" s="9"/>
      <c r="P14" s="9"/>
      <c r="Q14" s="9"/>
      <c r="R14" s="9"/>
      <c r="S14" s="9"/>
      <c r="T14" s="9"/>
    </row>
    <row r="15" spans="1:20" s="7" customFormat="1" x14ac:dyDescent="0.2">
      <c r="A15" s="7" t="s">
        <v>11</v>
      </c>
      <c r="B15" s="7" t="str">
        <f>RIGHT(A15,(LEN(A15)-21))</f>
        <v>Urease subunit alpha OS=Synechococcus sp. (strain WH8102) OX=84588 GN=ureC PE=3 SV=1</v>
      </c>
      <c r="C15" s="7" t="str">
        <f t="shared" si="1"/>
        <v xml:space="preserve">Urease subunit alpha </v>
      </c>
      <c r="D15" s="7" t="s">
        <v>252</v>
      </c>
      <c r="E15" s="7" t="str">
        <f t="shared" si="0"/>
        <v>Q7U3I3</v>
      </c>
      <c r="F15" s="17" t="s">
        <v>251</v>
      </c>
      <c r="G15" s="7">
        <v>61</v>
      </c>
      <c r="H15" s="9">
        <v>1.7247119171898501E-2</v>
      </c>
      <c r="I15" s="9">
        <v>2.15629349323169E-2</v>
      </c>
      <c r="J15" s="9">
        <v>1.66683626694803E-2</v>
      </c>
      <c r="K15" s="9">
        <v>6.5387970577901397E-3</v>
      </c>
      <c r="L15" s="9">
        <v>8.5973663490144792E-3</v>
      </c>
      <c r="M15" s="9">
        <v>1.8176487574355998E-2</v>
      </c>
      <c r="O15" s="9"/>
      <c r="P15" s="9"/>
      <c r="Q15" s="9"/>
      <c r="R15" s="9"/>
      <c r="S15" s="9"/>
      <c r="T15" s="9"/>
    </row>
    <row r="16" spans="1:20" s="7" customFormat="1" x14ac:dyDescent="0.2">
      <c r="A16" s="7" t="s">
        <v>12</v>
      </c>
      <c r="B16" s="7" t="str">
        <f t="shared" si="2"/>
        <v>Putative cyanate ABC transporter OS=Synechococcus sp. (strain WH8102) OX=84588 GN=SYNW2485 PE=4 SV=1</v>
      </c>
      <c r="C16" s="7" t="str">
        <f t="shared" si="1"/>
        <v xml:space="preserve">Putative cyanate ABC transporter </v>
      </c>
      <c r="D16" s="7" t="s">
        <v>234</v>
      </c>
      <c r="E16" s="7" t="str">
        <f t="shared" si="0"/>
        <v>Q7U3E7</v>
      </c>
      <c r="F16" s="17" t="s">
        <v>253</v>
      </c>
      <c r="G16" s="7">
        <v>32</v>
      </c>
      <c r="H16" s="9">
        <v>5.9319644936434802E-2</v>
      </c>
      <c r="I16" s="9">
        <v>9.1284970534166301E-2</v>
      </c>
      <c r="J16" s="9">
        <v>5.7212766184246602E-2</v>
      </c>
      <c r="K16" s="9">
        <v>8.2869015983397694E-3</v>
      </c>
      <c r="L16" s="9">
        <v>6.6317951740508998E-3</v>
      </c>
      <c r="M16" s="9">
        <v>1.69743772194084E-2</v>
      </c>
      <c r="O16" s="9"/>
      <c r="P16" s="9"/>
      <c r="Q16" s="9"/>
      <c r="R16" s="9"/>
      <c r="S16" s="9"/>
      <c r="T16" s="9"/>
    </row>
    <row r="17" spans="1:20" s="7" customFormat="1" x14ac:dyDescent="0.2">
      <c r="A17" s="7" t="s">
        <v>13</v>
      </c>
      <c r="B17" s="7" t="str">
        <f t="shared" si="2"/>
        <v>Nitrate reductase OS=Synechococcus sp. (strain WH8102) OX=84588 GN=narB PE=3 SV=1</v>
      </c>
      <c r="C17" s="7" t="str">
        <f t="shared" si="1"/>
        <v xml:space="preserve">Nitrate reductase </v>
      </c>
      <c r="D17" s="7" t="s">
        <v>233</v>
      </c>
      <c r="E17" s="7" t="str">
        <f t="shared" si="0"/>
        <v>Q7U3G8</v>
      </c>
      <c r="F17" s="17" t="s">
        <v>254</v>
      </c>
      <c r="G17" s="7">
        <v>82</v>
      </c>
      <c r="H17" s="9">
        <v>1.01260624462572E-2</v>
      </c>
      <c r="I17" s="9">
        <v>1.7472464356000202E-2</v>
      </c>
      <c r="J17" s="9">
        <v>9.5298872811351593E-3</v>
      </c>
      <c r="K17" s="9">
        <v>1.2428517507503201E-3</v>
      </c>
      <c r="L17" s="9">
        <v>1.8184205086035901E-3</v>
      </c>
      <c r="M17" s="9">
        <v>5.3547244480206396E-3</v>
      </c>
      <c r="O17" s="9"/>
      <c r="P17" s="9"/>
      <c r="Q17" s="9"/>
      <c r="R17" s="9"/>
      <c r="S17" s="9"/>
      <c r="T17" s="9"/>
    </row>
    <row r="18" spans="1:20" s="7" customFormat="1" x14ac:dyDescent="0.2">
      <c r="A18" s="7" t="s">
        <v>14</v>
      </c>
      <c r="B18" s="7" t="str">
        <f t="shared" si="2"/>
        <v>Global nitrogen regulatory protein, CRP family of transcriptional regulators OS=Synechococcus sp. (strain WH8102) OX=84588 GN=ntcA PE=4 SV=1</v>
      </c>
      <c r="C18" s="7" t="str">
        <f t="shared" si="1"/>
        <v xml:space="preserve">Global nitrogen regulatory protein, CRP family of transcriptional regulators </v>
      </c>
      <c r="D18" s="7" t="s">
        <v>228</v>
      </c>
      <c r="E18" s="7" t="str">
        <f t="shared" si="0"/>
        <v>Q7TTX5</v>
      </c>
      <c r="F18" s="17" t="s">
        <v>255</v>
      </c>
      <c r="G18" s="7">
        <v>26</v>
      </c>
      <c r="H18" s="9">
        <v>0.26709784508642698</v>
      </c>
      <c r="I18" s="9">
        <v>0.30521355454864002</v>
      </c>
      <c r="J18" s="9">
        <v>0.24967458045250601</v>
      </c>
      <c r="K18" s="9">
        <v>3.0200661353375399E-2</v>
      </c>
      <c r="L18" s="9">
        <v>4.7917109658409299E-2</v>
      </c>
      <c r="M18" s="9">
        <v>0.123995205761372</v>
      </c>
      <c r="O18" s="9"/>
      <c r="P18" s="9"/>
      <c r="Q18" s="9"/>
      <c r="R18" s="9"/>
      <c r="S18" s="9"/>
      <c r="T18" s="9"/>
    </row>
    <row r="19" spans="1:20" s="7" customFormat="1" x14ac:dyDescent="0.2">
      <c r="A19" s="7" t="s">
        <v>15</v>
      </c>
      <c r="B19" s="7" t="str">
        <f t="shared" si="2"/>
        <v>Putative cyanate ABC transporter OS=Synechococcus sp. (strain WH8102) OX=84588 GN=SYNW2487 PE=4 SV=1</v>
      </c>
      <c r="C19" s="7" t="str">
        <f t="shared" si="1"/>
        <v xml:space="preserve">Putative cyanate ABC transporter </v>
      </c>
      <c r="D19" s="7" t="s">
        <v>224</v>
      </c>
      <c r="E19" s="7" t="str">
        <f t="shared" si="0"/>
        <v>Q7U3E5</v>
      </c>
      <c r="F19" s="19" t="s">
        <v>256</v>
      </c>
      <c r="G19" s="7">
        <v>61</v>
      </c>
      <c r="H19" s="9">
        <v>0.65762404334343205</v>
      </c>
      <c r="I19" s="9">
        <v>1.0068609133344999</v>
      </c>
      <c r="J19" s="9">
        <v>0.47101892998182199</v>
      </c>
      <c r="K19" s="9">
        <v>0.25234958190402601</v>
      </c>
      <c r="L19" s="9">
        <v>0.32853219537957501</v>
      </c>
      <c r="M19" s="9">
        <v>0.26156167088473198</v>
      </c>
      <c r="O19" s="9"/>
      <c r="P19" s="9"/>
      <c r="Q19" s="9"/>
      <c r="R19" s="9"/>
      <c r="S19" s="9"/>
      <c r="T19" s="9"/>
    </row>
    <row r="20" spans="1:20" s="7" customFormat="1" x14ac:dyDescent="0.2">
      <c r="A20" s="7" t="s">
        <v>16</v>
      </c>
      <c r="B20" s="7" t="str">
        <f t="shared" si="2"/>
        <v>Possible porin OS=Synechococcus sp. (strain WH8102) OX=84588 GN=som PE=3 SV=1</v>
      </c>
      <c r="C20" s="7" t="str">
        <f t="shared" si="1"/>
        <v xml:space="preserve">Possible porin </v>
      </c>
      <c r="D20" s="7" t="s">
        <v>296</v>
      </c>
      <c r="E20" s="7" t="str">
        <f t="shared" si="0"/>
        <v>Q7U447</v>
      </c>
      <c r="F20" s="17" t="s">
        <v>257</v>
      </c>
      <c r="G20" s="7">
        <v>51</v>
      </c>
      <c r="H20" s="9">
        <v>6.5115336585010004</v>
      </c>
      <c r="I20" s="9">
        <v>8.2673643602102302</v>
      </c>
      <c r="J20" s="9">
        <v>5.7055079012535996</v>
      </c>
      <c r="K20" s="9">
        <v>1.73583706988455</v>
      </c>
      <c r="L20" s="9">
        <v>1.4565883118480201</v>
      </c>
      <c r="M20" s="9">
        <v>2.8047877686228602</v>
      </c>
      <c r="O20" s="9"/>
      <c r="P20" s="9"/>
      <c r="Q20" s="9"/>
      <c r="R20" s="9"/>
      <c r="S20" s="9"/>
      <c r="T20" s="9"/>
    </row>
    <row r="21" spans="1:20" s="7" customFormat="1" x14ac:dyDescent="0.2">
      <c r="A21" s="7" t="s">
        <v>17</v>
      </c>
      <c r="B21" s="7" t="str">
        <f t="shared" si="2"/>
        <v>ABC transporter, substrate binding protein for amino acids OS=Synechococcus sp. (strain WH8102) OX=84588 GN=SYNW0840 PE=4 SV=1</v>
      </c>
      <c r="C21" s="7" t="str">
        <f t="shared" si="1"/>
        <v xml:space="preserve">ABC transporter, substrate binding protein for amino acids </v>
      </c>
      <c r="D21" s="7" t="s">
        <v>226</v>
      </c>
      <c r="E21" s="7" t="str">
        <f t="shared" si="0"/>
        <v>Q7U7Y8</v>
      </c>
      <c r="F21" s="17" t="s">
        <v>258</v>
      </c>
      <c r="G21" s="7">
        <v>37</v>
      </c>
      <c r="H21" s="9">
        <v>0.108763351602466</v>
      </c>
      <c r="I21" s="9">
        <v>9.8080461765652702E-2</v>
      </c>
      <c r="J21" s="9">
        <v>7.9016311474515197E-2</v>
      </c>
      <c r="K21" s="9">
        <v>0.100411469818994</v>
      </c>
      <c r="L21" s="9">
        <v>8.5005491038915096E-2</v>
      </c>
      <c r="M21" s="9">
        <v>7.7738769118705295E-2</v>
      </c>
      <c r="O21" s="9"/>
      <c r="P21" s="9"/>
      <c r="Q21" s="9"/>
      <c r="R21" s="9"/>
      <c r="S21" s="9"/>
      <c r="T21" s="9"/>
    </row>
    <row r="22" spans="1:20" s="7" customFormat="1" x14ac:dyDescent="0.2">
      <c r="A22" s="7" t="s">
        <v>18</v>
      </c>
      <c r="B22" s="7" t="str">
        <f t="shared" si="2"/>
        <v>Ferredoxin--nitrite reductase OS=Synechococcus sp. (strain WH8102) OX=84588 GN=nirA PE=4 SV=1</v>
      </c>
      <c r="C22" s="7" t="str">
        <f t="shared" si="1"/>
        <v xml:space="preserve">Ferredoxin--nitrite reductase </v>
      </c>
      <c r="D22" s="7" t="s">
        <v>232</v>
      </c>
      <c r="E22" s="7" t="str">
        <f t="shared" si="0"/>
        <v>Q7U3F5</v>
      </c>
      <c r="F22" s="17" t="s">
        <v>259</v>
      </c>
      <c r="G22" s="7">
        <v>57</v>
      </c>
      <c r="H22" s="9">
        <v>0.187628943429759</v>
      </c>
      <c r="I22" s="9">
        <v>0.23608320721551301</v>
      </c>
      <c r="J22" s="9">
        <v>0.176170417316383</v>
      </c>
      <c r="K22" s="9">
        <v>0.12033816846537899</v>
      </c>
      <c r="L22" s="9">
        <v>0.15357384900509299</v>
      </c>
      <c r="M22" s="9">
        <v>0.138775061191937</v>
      </c>
      <c r="O22" s="9"/>
      <c r="P22" s="9"/>
      <c r="Q22" s="9"/>
      <c r="R22" s="9"/>
      <c r="S22" s="9"/>
      <c r="T22" s="9"/>
    </row>
    <row r="23" spans="1:20" s="7" customFormat="1" x14ac:dyDescent="0.2">
      <c r="A23" s="7" t="s">
        <v>19</v>
      </c>
      <c r="B23" s="7" t="str">
        <f t="shared" si="2"/>
        <v>Putative urea ABC transporter, urea binding protein OS=Synechococcus sp. (strain WH8102) OX=84588 GN=urtA1 PE=4 SV=1</v>
      </c>
      <c r="C23" s="7" t="str">
        <f t="shared" si="1"/>
        <v xml:space="preserve">Putative urea ABC transporter, urea binding protein </v>
      </c>
      <c r="D23" s="7" t="s">
        <v>231</v>
      </c>
      <c r="E23" s="7" t="str">
        <f>(RIGHT(LEFT(A23,9),6))</f>
        <v>Q7U3J0</v>
      </c>
      <c r="F23" s="17" t="s">
        <v>260</v>
      </c>
      <c r="G23" s="7">
        <v>48</v>
      </c>
      <c r="H23" s="9">
        <v>0.63288448260594099</v>
      </c>
      <c r="I23" s="9">
        <v>0.750764567328845</v>
      </c>
      <c r="J23" s="9">
        <v>0.57636605582606204</v>
      </c>
      <c r="K23" s="9">
        <v>0.38618036586818</v>
      </c>
      <c r="L23" s="9">
        <v>0.36059502956182499</v>
      </c>
      <c r="M23" s="9">
        <v>0.39962712875209899</v>
      </c>
      <c r="O23" s="9"/>
      <c r="P23" s="9"/>
      <c r="Q23" s="9"/>
      <c r="R23" s="9"/>
      <c r="S23" s="9"/>
      <c r="T23" s="9"/>
    </row>
    <row r="24" spans="1:20" s="7" customFormat="1" x14ac:dyDescent="0.2">
      <c r="A24" s="7" t="s">
        <v>20</v>
      </c>
      <c r="B24" s="7" t="str">
        <f t="shared" si="2"/>
        <v>Putative urea binding protein OS=Synechococcus sp. (strain WH8102) OX=84588 GN=urtA2 PE=4 SV=1</v>
      </c>
      <c r="C24" s="7" t="str">
        <f t="shared" si="1"/>
        <v xml:space="preserve">Putative urea binding protein </v>
      </c>
      <c r="D24" s="7" t="s">
        <v>230</v>
      </c>
      <c r="E24" s="7" t="str">
        <f t="shared" si="0"/>
        <v>Q7U984</v>
      </c>
      <c r="F24" s="17" t="s">
        <v>261</v>
      </c>
      <c r="G24" s="7">
        <v>47</v>
      </c>
      <c r="H24" s="9">
        <v>0.38736319360875099</v>
      </c>
      <c r="I24" s="9">
        <v>0.21631037048920901</v>
      </c>
      <c r="J24" s="9">
        <v>3.3882946011669898E-2</v>
      </c>
      <c r="K24" s="9">
        <v>2.1793992907653999E-2</v>
      </c>
      <c r="L24" s="9">
        <v>1.3781577621138E-2</v>
      </c>
      <c r="M24" s="9">
        <v>1.33006316090187E-2</v>
      </c>
      <c r="O24" s="9"/>
      <c r="P24" s="9"/>
      <c r="Q24" s="9"/>
      <c r="R24" s="9"/>
      <c r="S24" s="9"/>
      <c r="T24" s="9"/>
    </row>
    <row r="25" spans="1:20" s="7" customFormat="1" x14ac:dyDescent="0.2">
      <c r="A25" s="7" t="s">
        <v>21</v>
      </c>
      <c r="B25" s="7" t="str">
        <f t="shared" si="2"/>
        <v>Glutamine synthetase OS=Synechococcus sp. (strain WH8102) OX=84588 GN=glnA PE=3 SV=1</v>
      </c>
      <c r="C25" s="7" t="str">
        <f t="shared" si="1"/>
        <v xml:space="preserve">Glutamine synthetase </v>
      </c>
      <c r="D25" s="7" t="s">
        <v>229</v>
      </c>
      <c r="E25" s="7" t="str">
        <f t="shared" si="0"/>
        <v>Q7U7B2</v>
      </c>
      <c r="F25" s="17" t="s">
        <v>262</v>
      </c>
      <c r="G25" s="7">
        <v>52</v>
      </c>
      <c r="H25" s="9">
        <v>1.7591531390417801</v>
      </c>
      <c r="I25" s="9">
        <v>1.78350442095415</v>
      </c>
      <c r="J25" s="9">
        <v>1.42343841879139</v>
      </c>
      <c r="K25" s="9">
        <v>1.1545683411890499</v>
      </c>
      <c r="L25" s="9">
        <v>0.957916473391213</v>
      </c>
      <c r="M25" s="9">
        <v>1.1383617349861299</v>
      </c>
      <c r="O25" s="9"/>
      <c r="P25" s="9"/>
      <c r="Q25" s="9"/>
      <c r="R25" s="9"/>
      <c r="S25" s="9"/>
      <c r="T25" s="9"/>
    </row>
    <row r="26" spans="1:20" x14ac:dyDescent="0.2">
      <c r="D26" s="4" t="s">
        <v>146</v>
      </c>
      <c r="E26" s="4" t="str">
        <f t="shared" si="0"/>
        <v/>
      </c>
      <c r="F26" s="22"/>
      <c r="G26" s="4"/>
      <c r="H26" s="27">
        <f>SUM(H6:H25)</f>
        <v>11.24679518101129</v>
      </c>
      <c r="I26" s="27">
        <f t="shared" ref="I26:J26" si="3">SUM(I6:I25)</f>
        <v>13.448791974458354</v>
      </c>
      <c r="J26" s="27">
        <f t="shared" si="3"/>
        <v>9.2533269470541128</v>
      </c>
      <c r="K26" s="27">
        <f>SUM(K6:K25)</f>
        <v>4.064413247483337</v>
      </c>
      <c r="L26" s="27">
        <f t="shared" ref="L26:M26" si="4">SUM(L6:L25)</f>
        <v>3.6645227088042147</v>
      </c>
      <c r="M26" s="27">
        <f t="shared" si="4"/>
        <v>5.2964421793464034</v>
      </c>
    </row>
    <row r="27" spans="1:20" x14ac:dyDescent="0.2">
      <c r="H27" s="5"/>
      <c r="I27" s="5"/>
      <c r="J27" s="5"/>
      <c r="K27" s="5"/>
      <c r="L27" s="5"/>
      <c r="M27" s="5"/>
    </row>
    <row r="28" spans="1:20" x14ac:dyDescent="0.2">
      <c r="H28" s="5"/>
      <c r="I28" s="5"/>
      <c r="J28" s="5"/>
      <c r="K28" s="5"/>
      <c r="L28" s="5"/>
      <c r="M28" s="5"/>
    </row>
    <row r="29" spans="1:20" x14ac:dyDescent="0.2">
      <c r="H29" s="5"/>
      <c r="I29" s="5"/>
      <c r="J29" s="5"/>
      <c r="K29" s="5"/>
      <c r="L29" s="5"/>
      <c r="M29" s="5"/>
    </row>
    <row r="30" spans="1:20" x14ac:dyDescent="0.2">
      <c r="H30" s="5"/>
      <c r="I30" s="5"/>
      <c r="J30" s="5"/>
      <c r="K30" s="5"/>
      <c r="L30" s="5"/>
      <c r="M30" s="5"/>
    </row>
    <row r="31" spans="1:20" x14ac:dyDescent="0.2">
      <c r="H31" s="5"/>
      <c r="I31" s="5"/>
      <c r="J31" s="5"/>
      <c r="K31" s="5"/>
      <c r="L31" s="5"/>
      <c r="M31" s="5"/>
    </row>
    <row r="32" spans="1:20" x14ac:dyDescent="0.2">
      <c r="H32" s="5"/>
      <c r="I32" s="5"/>
      <c r="J32" s="5"/>
      <c r="K32" s="5"/>
      <c r="L32" s="5"/>
      <c r="M32" s="5"/>
    </row>
    <row r="33" spans="8:13" x14ac:dyDescent="0.2">
      <c r="H33" s="5"/>
      <c r="I33" s="5"/>
      <c r="J33" s="5"/>
      <c r="K33" s="5"/>
      <c r="L33" s="5"/>
      <c r="M33" s="5"/>
    </row>
    <row r="34" spans="8:13" x14ac:dyDescent="0.2">
      <c r="H34" s="5"/>
      <c r="I34" s="5"/>
      <c r="J34" s="5"/>
      <c r="K34" s="5"/>
      <c r="L34" s="5"/>
      <c r="M34" s="5"/>
    </row>
    <row r="35" spans="8:13" x14ac:dyDescent="0.2">
      <c r="H35" s="5"/>
      <c r="I35" s="5"/>
      <c r="J35" s="5"/>
      <c r="K35" s="5"/>
      <c r="L35" s="5"/>
      <c r="M35" s="5"/>
    </row>
    <row r="36" spans="8:13" x14ac:dyDescent="0.2">
      <c r="H36" s="5"/>
      <c r="I36" s="5"/>
      <c r="J36" s="5"/>
      <c r="K36" s="5"/>
      <c r="L36" s="5"/>
      <c r="M36" s="5"/>
    </row>
    <row r="37" spans="8:13" x14ac:dyDescent="0.2">
      <c r="H37" s="5"/>
      <c r="I37" s="5"/>
      <c r="J37" s="5"/>
      <c r="K37" s="5"/>
      <c r="L37" s="5"/>
      <c r="M37" s="5"/>
    </row>
  </sheetData>
  <mergeCells count="3">
    <mergeCell ref="H1:M1"/>
    <mergeCell ref="H2:J2"/>
    <mergeCell ref="K2:M2"/>
  </mergeCells>
  <pageMargins left="0.7" right="0.7" top="0.75" bottom="0.75" header="0.3" footer="0.3"/>
  <pageSetup scale="7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top100</vt:lpstr>
      <vt:lpstr>Ribo</vt:lpstr>
      <vt:lpstr>Chap</vt:lpstr>
      <vt:lpstr>PS</vt:lpstr>
      <vt:lpstr>Phycobili</vt:lpstr>
      <vt:lpstr>plim</vt:lpstr>
      <vt:lpstr>nlim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2021-07-20T23:49:20Z</cp:lastPrinted>
  <dcterms:created xsi:type="dcterms:W3CDTF">2021-06-01T22:02:37Z</dcterms:created>
  <dcterms:modified xsi:type="dcterms:W3CDTF">2021-07-29T23:15:08Z</dcterms:modified>
</cp:coreProperties>
</file>