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rlo\Documents\GitHub\IMTA-CD-Video_Compression_Project\"/>
    </mc:Choice>
  </mc:AlternateContent>
  <xr:revisionPtr revIDLastSave="0" documentId="13_ncr:1_{2BC9D202-9166-4738-A2A1-63D8C9463EF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 c. image (Q1)" sheetId="2" r:id="rId1"/>
    <sheet name="Perf. c. video @Nframe (Q2)" sheetId="3" r:id="rId2"/>
    <sheet name="Performance Motion vs Non Moti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  <c r="R14" i="1"/>
  <c r="R13" i="1"/>
  <c r="R11" i="1"/>
  <c r="N1" i="1"/>
  <c r="C1" i="1" l="1"/>
  <c r="D1" i="1" s="1"/>
  <c r="E1" i="1" s="1"/>
  <c r="F1" i="1" s="1"/>
  <c r="G1" i="1" s="1"/>
  <c r="H1" i="1" s="1"/>
  <c r="I1" i="1" s="1"/>
  <c r="J1" i="1" s="1"/>
  <c r="K1" i="1" s="1"/>
  <c r="O1" i="1" l="1"/>
  <c r="P1" i="1" s="1"/>
  <c r="Q1" i="1" s="1"/>
  <c r="R1" i="1" s="1"/>
  <c r="S1" i="1" s="1"/>
  <c r="L1" i="1"/>
  <c r="M1" i="1" s="1"/>
</calcChain>
</file>

<file path=xl/sharedStrings.xml><?xml version="1.0" encoding="utf-8"?>
<sst xmlns="http://schemas.openxmlformats.org/spreadsheetml/2006/main" count="21" uniqueCount="20">
  <si>
    <t>Nombre de Frames</t>
  </si>
  <si>
    <t>Temps ecoulé avec motion detection (s)</t>
  </si>
  <si>
    <t>Temps ecoulé sans motion detection (s)</t>
  </si>
  <si>
    <t>seconds</t>
  </si>
  <si>
    <t>minutes</t>
  </si>
  <si>
    <t>hours</t>
  </si>
  <si>
    <t>Temps écoulé (s)</t>
  </si>
  <si>
    <t>Qualité (%)</t>
  </si>
  <si>
    <t>PSNR</t>
  </si>
  <si>
    <t>Taux de Compression</t>
  </si>
  <si>
    <t>Nframe</t>
  </si>
  <si>
    <t>Temps écoulé Q2 (s)</t>
  </si>
  <si>
    <t>Temps écoulé avec codage prédictif sans estimation de mouvement (s)</t>
  </si>
  <si>
    <t>Temps écoulé avec codage prédictif avec estimation de mouvement (s)</t>
  </si>
  <si>
    <t>PSNR Q2</t>
  </si>
  <si>
    <t>PSNR avec codage prédictif sans estimation de mouvement</t>
  </si>
  <si>
    <t>PNSR avec codage prédictif avec estimation de mouvement</t>
  </si>
  <si>
    <t>Taux de Compression avec codage prédictif avec estimation de mouvement</t>
  </si>
  <si>
    <t>Taux de Compression avec codage prédictif sans estimation de mouvement</t>
  </si>
  <si>
    <t>Taux de Compression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</si>
</sst>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4" borderId="11" xfId="0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2" borderId="4" xfId="0" applyNumberFormat="1" applyFill="1" applyBorder="1"/>
    <xf numFmtId="2" fontId="0" fillId="3" borderId="0" xfId="0" applyNumberFormat="1" applyFill="1" applyBorder="1"/>
    <xf numFmtId="2" fontId="0" fillId="3" borderId="5" xfId="0" applyNumberFormat="1" applyFill="1" applyBorder="1"/>
    <xf numFmtId="2" fontId="0" fillId="3" borderId="4" xfId="0" applyNumberForma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2" borderId="0" xfId="0" applyNumberFormat="1" applyFont="1" applyFill="1" applyBorder="1"/>
    <xf numFmtId="2" fontId="0" fillId="3" borderId="0" xfId="0" applyNumberFormat="1" applyFont="1" applyFill="1" applyBorder="1"/>
    <xf numFmtId="2" fontId="0" fillId="4" borderId="7" xfId="0" applyNumberFormat="1" applyFill="1" applyBorder="1"/>
    <xf numFmtId="2" fontId="0" fillId="4" borderId="7" xfId="0" applyNumberFormat="1" applyFont="1" applyFill="1" applyBorder="1"/>
    <xf numFmtId="2" fontId="0" fillId="4" borderId="8" xfId="0" applyNumberFormat="1" applyFill="1" applyBorder="1"/>
    <xf numFmtId="2" fontId="0" fillId="4" borderId="6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c. image (Q1)'!$B$1:$J$1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c. image (Q1)'!$B$2:$J$2</c:f>
              <c:numCache>
                <c:formatCode>0.000</c:formatCode>
                <c:ptCount val="9"/>
                <c:pt idx="0">
                  <c:v>1.1661319999999999</c:v>
                </c:pt>
                <c:pt idx="1">
                  <c:v>1.419835</c:v>
                </c:pt>
                <c:pt idx="2">
                  <c:v>1.5631010000000001</c:v>
                </c:pt>
                <c:pt idx="3">
                  <c:v>1.7186490000000001</c:v>
                </c:pt>
                <c:pt idx="4">
                  <c:v>1.9260710000000001</c:v>
                </c:pt>
                <c:pt idx="5">
                  <c:v>2.0306229999999998</c:v>
                </c:pt>
                <c:pt idx="6">
                  <c:v>2.2227480000000002</c:v>
                </c:pt>
                <c:pt idx="7">
                  <c:v>2.6204900000000002</c:v>
                </c:pt>
                <c:pt idx="8">
                  <c:v>3.203767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B1B-BAD1-2D873C8463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c. image (Q1)'!$A$3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c. image (Q1)'!$B$1:$J$1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c. image (Q1)'!$B$3:$J$3</c:f>
              <c:numCache>
                <c:formatCode>0.00</c:formatCode>
                <c:ptCount val="9"/>
                <c:pt idx="0">
                  <c:v>26.3904</c:v>
                </c:pt>
                <c:pt idx="1">
                  <c:v>28.917100000000001</c:v>
                </c:pt>
                <c:pt idx="2">
                  <c:v>30.574200000000001</c:v>
                </c:pt>
                <c:pt idx="3">
                  <c:v>31.760999999999999</c:v>
                </c:pt>
                <c:pt idx="4">
                  <c:v>32.746600000000001</c:v>
                </c:pt>
                <c:pt idx="5">
                  <c:v>33.757599999999996</c:v>
                </c:pt>
                <c:pt idx="6">
                  <c:v>35.122100000000003</c:v>
                </c:pt>
                <c:pt idx="7">
                  <c:v>37.203800000000001</c:v>
                </c:pt>
                <c:pt idx="8">
                  <c:v>41.235300000000002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3BE-A62C-A832B72385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615536"/>
        <c:axId val="1797953488"/>
      </c:lineChart>
      <c:catAx>
        <c:axId val="1276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53488"/>
        <c:crosses val="autoZero"/>
        <c:auto val="1"/>
        <c:lblAlgn val="ctr"/>
        <c:lblOffset val="100"/>
        <c:noMultiLvlLbl val="0"/>
      </c:catAx>
      <c:valAx>
        <c:axId val="1797953488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155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c. image (Q1)'!$A$4</c:f>
              <c:strCache>
                <c:ptCount val="1"/>
                <c:pt idx="0">
                  <c:v>Taux de Compression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c. image (Q1)'!$B$1:$J$1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c. image (Q1)'!$B$4:$J$4</c:f>
              <c:numCache>
                <c:formatCode>General</c:formatCode>
                <c:ptCount val="9"/>
                <c:pt idx="0">
                  <c:v>16.851099999999999</c:v>
                </c:pt>
                <c:pt idx="1">
                  <c:v>10.946199999999999</c:v>
                </c:pt>
                <c:pt idx="2">
                  <c:v>8.7533999999999992</c:v>
                </c:pt>
                <c:pt idx="3">
                  <c:v>7.5101000000000004</c:v>
                </c:pt>
                <c:pt idx="4">
                  <c:v>6.6172000000000004</c:v>
                </c:pt>
                <c:pt idx="5">
                  <c:v>5.9353999999999996</c:v>
                </c:pt>
                <c:pt idx="6">
                  <c:v>5.1178999999999997</c:v>
                </c:pt>
                <c:pt idx="7">
                  <c:v>4.2066999999999997</c:v>
                </c:pt>
                <c:pt idx="8">
                  <c:v>3.0417999999999998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E-43A3-85B6-2D64E74CC1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615536"/>
        <c:axId val="1797953488"/>
      </c:lineChart>
      <c:catAx>
        <c:axId val="1276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53488"/>
        <c:crosses val="autoZero"/>
        <c:auto val="1"/>
        <c:lblAlgn val="ctr"/>
        <c:lblOffset val="100"/>
        <c:noMultiLvlLbl val="0"/>
      </c:catAx>
      <c:valAx>
        <c:axId val="17979534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Taux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155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'Perf. c. video @Nframe (Q2)'!$A$3</c:f>
              <c:strCache>
                <c:ptCount val="1"/>
                <c:pt idx="0">
                  <c:v>Temps écoulé Q2 (s)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0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(Q2)'!$B$3:$H$3</c:f>
              <c:numCache>
                <c:formatCode>0.00</c:formatCode>
                <c:ptCount val="7"/>
                <c:pt idx="0">
                  <c:v>18.961110999999999</c:v>
                </c:pt>
                <c:pt idx="1">
                  <c:v>90.433767000000003</c:v>
                </c:pt>
                <c:pt idx="2">
                  <c:v>181.844829</c:v>
                </c:pt>
                <c:pt idx="3">
                  <c:v>275.76395500000001</c:v>
                </c:pt>
                <c:pt idx="4">
                  <c:v>374.48422499999998</c:v>
                </c:pt>
                <c:pt idx="5">
                  <c:v>457.92696999999998</c:v>
                </c:pt>
                <c:pt idx="6">
                  <c:v>552.52417500000001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2-4FCA-8BE8-2B66761B10F0}"/>
            </c:ext>
          </c:extLst>
        </c:ser>
        <c:ser>
          <c:idx val="2"/>
          <c:order val="1"/>
          <c:tx>
            <c:strRef>
              <c:f>'Perf. c. video @Nframe (Q2)'!$A$4</c:f>
              <c:strCache>
                <c:ptCount val="1"/>
                <c:pt idx="0">
                  <c:v>Temps écoulé avec codage prédictif sans estimation de mouvement (s)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0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(Q2)'!$B$4:$H$4</c:f>
              <c:numCache>
                <c:formatCode>0.00</c:formatCode>
                <c:ptCount val="7"/>
                <c:pt idx="0">
                  <c:v>10.9161</c:v>
                </c:pt>
                <c:pt idx="1">
                  <c:v>52.131093999999997</c:v>
                </c:pt>
                <c:pt idx="2">
                  <c:v>106.926756</c:v>
                </c:pt>
                <c:pt idx="3">
                  <c:v>160.432849</c:v>
                </c:pt>
                <c:pt idx="4">
                  <c:v>212.26233300000001</c:v>
                </c:pt>
                <c:pt idx="5">
                  <c:v>267.744821</c:v>
                </c:pt>
                <c:pt idx="6">
                  <c:v>349.73039799999998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2-4FCA-8BE8-2B66761B10F0}"/>
            </c:ext>
          </c:extLst>
        </c:ser>
        <c:ser>
          <c:idx val="3"/>
          <c:order val="2"/>
          <c:tx>
            <c:strRef>
              <c:f>'Perf. c. video @Nframe (Q2)'!$A$5</c:f>
              <c:strCache>
                <c:ptCount val="1"/>
                <c:pt idx="0">
                  <c:v>Temps écoulé avec codage prédictif avec estimation de mouvement (s)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0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(Q2)'!$B$5:$H$5</c:f>
              <c:numCache>
                <c:formatCode>0.00</c:formatCode>
                <c:ptCount val="7"/>
                <c:pt idx="0">
                  <c:v>14.950006</c:v>
                </c:pt>
                <c:pt idx="1">
                  <c:v>67.997130999999996</c:v>
                </c:pt>
                <c:pt idx="2">
                  <c:v>140.111909</c:v>
                </c:pt>
                <c:pt idx="3">
                  <c:v>199.780812</c:v>
                </c:pt>
                <c:pt idx="4">
                  <c:v>267.40594599999997</c:v>
                </c:pt>
                <c:pt idx="5">
                  <c:v>338.98033500000003</c:v>
                </c:pt>
                <c:pt idx="6">
                  <c:v>406.099875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2-4FCA-8BE8-2B66761B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1935"/>
        <c:axId val="185427055"/>
      </c:lineChart>
      <c:catAx>
        <c:axId val="19224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427055"/>
        <c:crosses val="autoZero"/>
        <c:auto val="1"/>
        <c:lblAlgn val="ctr"/>
        <c:lblOffset val="100"/>
        <c:noMultiLvlLbl val="0"/>
      </c:catAx>
      <c:valAx>
        <c:axId val="1854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4193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'Perf. c. video @Nframe (Q2)'!$A$6</c:f>
              <c:strCache>
                <c:ptCount val="1"/>
                <c:pt idx="0">
                  <c:v>PSNR Q2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0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(Q2)'!$B$6:$H$6</c:f>
              <c:numCache>
                <c:formatCode>0.00</c:formatCode>
                <c:ptCount val="7"/>
                <c:pt idx="0">
                  <c:v>32.831299999999999</c:v>
                </c:pt>
                <c:pt idx="1">
                  <c:v>32.835500000000003</c:v>
                </c:pt>
                <c:pt idx="2">
                  <c:v>32.69</c:v>
                </c:pt>
                <c:pt idx="3">
                  <c:v>32.905299999999997</c:v>
                </c:pt>
                <c:pt idx="4">
                  <c:v>32.802100000000003</c:v>
                </c:pt>
                <c:pt idx="5">
                  <c:v>32.622</c:v>
                </c:pt>
                <c:pt idx="6">
                  <c:v>32.869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5-4CF2-A6F1-C82B88D71667}"/>
            </c:ext>
          </c:extLst>
        </c:ser>
        <c:ser>
          <c:idx val="1"/>
          <c:order val="1"/>
          <c:tx>
            <c:strRef>
              <c:f>'Perf. c. video @Nframe (Q2)'!$A$7</c:f>
              <c:strCache>
                <c:ptCount val="1"/>
                <c:pt idx="0">
                  <c:v>PSNR avec codage prédictif sans estimation de mouvement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0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(Q2)'!$B$7:$H$7</c:f>
              <c:numCache>
                <c:formatCode>0.00</c:formatCode>
                <c:ptCount val="7"/>
                <c:pt idx="0">
                  <c:v>32.505800000000001</c:v>
                </c:pt>
                <c:pt idx="1">
                  <c:v>32.835500000000003</c:v>
                </c:pt>
                <c:pt idx="2">
                  <c:v>32.076599999999999</c:v>
                </c:pt>
                <c:pt idx="3">
                  <c:v>32.409199999999998</c:v>
                </c:pt>
                <c:pt idx="4">
                  <c:v>32.0794</c:v>
                </c:pt>
                <c:pt idx="5">
                  <c:v>30.9587</c:v>
                </c:pt>
                <c:pt idx="6">
                  <c:v>30.789000000000001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F5-4CF2-A6F1-C82B88D71667}"/>
            </c:ext>
          </c:extLst>
        </c:ser>
        <c:ser>
          <c:idx val="2"/>
          <c:order val="2"/>
          <c:tx>
            <c:strRef>
              <c:f>'Perf. c. video @Nframe (Q2)'!$A$8</c:f>
              <c:strCache>
                <c:ptCount val="1"/>
                <c:pt idx="0">
                  <c:v>PNSR avec codage prédictif avec estimation de mouvement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0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(Q2)'!$B$8:$H$8</c:f>
              <c:numCache>
                <c:formatCode>0.00</c:formatCode>
                <c:ptCount val="7"/>
                <c:pt idx="0">
                  <c:v>32.509300000000003</c:v>
                </c:pt>
                <c:pt idx="1">
                  <c:v>32.835500000000003</c:v>
                </c:pt>
                <c:pt idx="2">
                  <c:v>32.160899999999998</c:v>
                </c:pt>
                <c:pt idx="3">
                  <c:v>32.454999999999998</c:v>
                </c:pt>
                <c:pt idx="4">
                  <c:v>32.2014</c:v>
                </c:pt>
                <c:pt idx="5">
                  <c:v>31.354199999999999</c:v>
                </c:pt>
                <c:pt idx="6">
                  <c:v>31.398700000000002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F5-4CF2-A6F1-C82B88D7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1935"/>
        <c:axId val="185427055"/>
      </c:lineChart>
      <c:catAx>
        <c:axId val="19224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427055"/>
        <c:crosses val="autoZero"/>
        <c:auto val="1"/>
        <c:lblAlgn val="ctr"/>
        <c:lblOffset val="100"/>
        <c:noMultiLvlLbl val="0"/>
      </c:catAx>
      <c:valAx>
        <c:axId val="185427055"/>
        <c:scaling>
          <c:orientation val="minMax"/>
          <c:min val="3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4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'Perf. c. video @Nframe (Q2)'!$A$9</c:f>
              <c:strCache>
                <c:ptCount val="1"/>
                <c:pt idx="0">
                  <c:v>Taux de Compression Q2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0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(Q2)'!$B$9:$H$9</c:f>
              <c:numCache>
                <c:formatCode>0.00</c:formatCode>
                <c:ptCount val="7"/>
                <c:pt idx="0">
                  <c:v>6.6386000000000003</c:v>
                </c:pt>
                <c:pt idx="1">
                  <c:v>6.6818</c:v>
                </c:pt>
                <c:pt idx="2">
                  <c:v>6.7004000000000001</c:v>
                </c:pt>
                <c:pt idx="3">
                  <c:v>6.7474999999999996</c:v>
                </c:pt>
                <c:pt idx="4">
                  <c:v>6.7348999999999997</c:v>
                </c:pt>
                <c:pt idx="5">
                  <c:v>6.7244999999999999</c:v>
                </c:pt>
                <c:pt idx="6">
                  <c:v>6.7403000000000004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7-48AF-9832-5E97AE399BCA}"/>
            </c:ext>
          </c:extLst>
        </c:ser>
        <c:ser>
          <c:idx val="1"/>
          <c:order val="1"/>
          <c:tx>
            <c:strRef>
              <c:f>'Perf. c. video @Nframe (Q2)'!$A$10</c:f>
              <c:strCache>
                <c:ptCount val="1"/>
                <c:pt idx="0">
                  <c:v>Taux de Compression avec codage prédictif sans estimation de mouvement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0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(Q2)'!$B$10:$H$10</c:f>
              <c:numCache>
                <c:formatCode>0.00</c:formatCode>
                <c:ptCount val="7"/>
                <c:pt idx="0">
                  <c:v>20.091999999999999</c:v>
                </c:pt>
                <c:pt idx="1">
                  <c:v>22.874199999999998</c:v>
                </c:pt>
                <c:pt idx="2">
                  <c:v>21.718599999999999</c:v>
                </c:pt>
                <c:pt idx="3">
                  <c:v>21.560099999999998</c:v>
                </c:pt>
                <c:pt idx="4">
                  <c:v>21.809699999999999</c:v>
                </c:pt>
                <c:pt idx="5">
                  <c:v>21.834</c:v>
                </c:pt>
                <c:pt idx="6">
                  <c:v>21.764099999999999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7-48AF-9832-5E97AE399BCA}"/>
            </c:ext>
          </c:extLst>
        </c:ser>
        <c:ser>
          <c:idx val="2"/>
          <c:order val="2"/>
          <c:tx>
            <c:strRef>
              <c:f>'Perf. c. video @Nframe (Q2)'!$A$11</c:f>
              <c:strCache>
                <c:ptCount val="1"/>
                <c:pt idx="0">
                  <c:v>Taux de Compression avec codage prédictif avec estimation de mouvement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0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(Q2)'!$B$11:$H$11</c:f>
              <c:numCache>
                <c:formatCode>0.00</c:formatCode>
                <c:ptCount val="7"/>
                <c:pt idx="0">
                  <c:v>20.651900000000001</c:v>
                </c:pt>
                <c:pt idx="1">
                  <c:v>23.414300000000001</c:v>
                </c:pt>
                <c:pt idx="2">
                  <c:v>22.517499999999998</c:v>
                </c:pt>
                <c:pt idx="3">
                  <c:v>23.088100000000001</c:v>
                </c:pt>
                <c:pt idx="4">
                  <c:v>23.0947</c:v>
                </c:pt>
                <c:pt idx="5">
                  <c:v>23.108599999999999</c:v>
                </c:pt>
                <c:pt idx="6">
                  <c:v>23.346299999999999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F7-48AF-9832-5E97AE3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1935"/>
        <c:axId val="185427055"/>
      </c:lineChart>
      <c:catAx>
        <c:axId val="19224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427055"/>
        <c:crosses val="autoZero"/>
        <c:auto val="1"/>
        <c:lblAlgn val="ctr"/>
        <c:lblOffset val="100"/>
        <c:noMultiLvlLbl val="0"/>
      </c:catAx>
      <c:valAx>
        <c:axId val="1854270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Taux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419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'Performance Motion vs Non Motio'!$A$2</c:f>
              <c:strCache>
                <c:ptCount val="1"/>
                <c:pt idx="0">
                  <c:v>Temps ecoulé sans motion detection (s)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Motio'!$B$2:$S$2</c:f>
              <c:numCache>
                <c:formatCode>General</c:formatCode>
                <c:ptCount val="18"/>
                <c:pt idx="0">
                  <c:v>15.229728</c:v>
                </c:pt>
                <c:pt idx="1">
                  <c:v>18.479600000000001</c:v>
                </c:pt>
                <c:pt idx="2">
                  <c:v>27.072937</c:v>
                </c:pt>
                <c:pt idx="3">
                  <c:v>37.721536999999998</c:v>
                </c:pt>
                <c:pt idx="4">
                  <c:v>46.280110999999998</c:v>
                </c:pt>
                <c:pt idx="5" formatCode="0.000">
                  <c:v>55.593311</c:v>
                </c:pt>
                <c:pt idx="6" formatCode="0.000">
                  <c:v>65.031788000000006</c:v>
                </c:pt>
                <c:pt idx="7" formatCode="0.000">
                  <c:v>75.522158000000005</c:v>
                </c:pt>
                <c:pt idx="8" formatCode="0.000">
                  <c:v>85.402472000000003</c:v>
                </c:pt>
                <c:pt idx="9" formatCode="0.000">
                  <c:v>94.199971000000005</c:v>
                </c:pt>
                <c:pt idx="10" formatCode="0.000">
                  <c:v>126.148782</c:v>
                </c:pt>
                <c:pt idx="11" formatCode="0.000">
                  <c:v>145.64534599999999</c:v>
                </c:pt>
                <c:pt idx="12" formatCode="0.000">
                  <c:v>176.09676899999999</c:v>
                </c:pt>
                <c:pt idx="13" formatCode="0.000">
                  <c:v>194.84185500000001</c:v>
                </c:pt>
                <c:pt idx="14" formatCode="0.000">
                  <c:v>225.81384</c:v>
                </c:pt>
                <c:pt idx="15" formatCode="0.000">
                  <c:v>241.820404</c:v>
                </c:pt>
                <c:pt idx="16" formatCode="0.000">
                  <c:v>288.62245000000001</c:v>
                </c:pt>
                <c:pt idx="17" formatCode="0.000">
                  <c:v>296.57645200000002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77D-B240-68B41314BE63}"/>
            </c:ext>
          </c:extLst>
        </c:ser>
        <c:ser>
          <c:idx val="2"/>
          <c:order val="1"/>
          <c:tx>
            <c:strRef>
              <c:f>'Performance Motion vs Non Motio'!$A$3</c:f>
              <c:strCache>
                <c:ptCount val="1"/>
                <c:pt idx="0">
                  <c:v>Temps ecoulé avec motion detection (s)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Motio'!$B$3:$S$3</c:f>
              <c:numCache>
                <c:formatCode>0.000</c:formatCode>
                <c:ptCount val="18"/>
                <c:pt idx="0">
                  <c:v>15.301561</c:v>
                </c:pt>
                <c:pt idx="1">
                  <c:v>25.483293</c:v>
                </c:pt>
                <c:pt idx="2">
                  <c:v>37.788728999999996</c:v>
                </c:pt>
                <c:pt idx="3">
                  <c:v>63.908729999999998</c:v>
                </c:pt>
                <c:pt idx="4">
                  <c:v>65.878972000000005</c:v>
                </c:pt>
                <c:pt idx="5">
                  <c:v>76.221478000000005</c:v>
                </c:pt>
                <c:pt idx="6">
                  <c:v>98.870307999999994</c:v>
                </c:pt>
                <c:pt idx="7">
                  <c:v>105.359278</c:v>
                </c:pt>
                <c:pt idx="8">
                  <c:v>116.542833</c:v>
                </c:pt>
                <c:pt idx="9">
                  <c:v>128.467297</c:v>
                </c:pt>
                <c:pt idx="10">
                  <c:v>167.43596299999999</c:v>
                </c:pt>
                <c:pt idx="11">
                  <c:v>195.96078</c:v>
                </c:pt>
                <c:pt idx="12">
                  <c:v>231.38302899999999</c:v>
                </c:pt>
                <c:pt idx="13">
                  <c:v>260.03045800000001</c:v>
                </c:pt>
                <c:pt idx="14">
                  <c:v>299.76996500000001</c:v>
                </c:pt>
                <c:pt idx="15">
                  <c:v>332.56340599999999</c:v>
                </c:pt>
                <c:pt idx="16">
                  <c:v>374.80377399999998</c:v>
                </c:pt>
                <c:pt idx="17">
                  <c:v>404.16781400000002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477D-B240-68B41314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 de la vidéo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6</xdr:row>
      <xdr:rowOff>121920</xdr:rowOff>
    </xdr:from>
    <xdr:to>
      <xdr:col>6</xdr:col>
      <xdr:colOff>617220</xdr:colOff>
      <xdr:row>23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0AE668-A39F-4C14-8FB6-E18D1A51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7</xdr:row>
      <xdr:rowOff>152400</xdr:rowOff>
    </xdr:from>
    <xdr:to>
      <xdr:col>13</xdr:col>
      <xdr:colOff>137160</xdr:colOff>
      <xdr:row>23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131985-68C4-4840-873D-85B27AF2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7</xdr:row>
      <xdr:rowOff>144780</xdr:rowOff>
    </xdr:from>
    <xdr:to>
      <xdr:col>19</xdr:col>
      <xdr:colOff>434340</xdr:colOff>
      <xdr:row>23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19E5AE-221C-44DB-A039-9A9636E0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175260</xdr:rowOff>
    </xdr:from>
    <xdr:to>
      <xdr:col>3</xdr:col>
      <xdr:colOff>220980</xdr:colOff>
      <xdr:row>30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C96C35-9414-4D36-8FA3-6A4F282A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403860</xdr:colOff>
      <xdr:row>14</xdr:row>
      <xdr:rowOff>22860</xdr:rowOff>
    </xdr:from>
    <xdr:to>
      <xdr:col>10</xdr:col>
      <xdr:colOff>403860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1FFDB1-EA92-44C2-B8CC-3597D95E9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739140</xdr:colOff>
      <xdr:row>14</xdr:row>
      <xdr:rowOff>76200</xdr:rowOff>
    </xdr:from>
    <xdr:to>
      <xdr:col>17</xdr:col>
      <xdr:colOff>586740</xdr:colOff>
      <xdr:row>31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D46062-7FF4-4D0A-AFC5-6F3A370A7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0.68619</cdr:x>
      <cdr:y>0.74321</cdr:y>
    </cdr:from>
    <cdr:to>
      <cdr:x>0.86053</cdr:x>
      <cdr:y>0.83951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29983D5-DFB8-4945-8F18-8E4F1AD81739}"/>
                </a:ext>
              </a:extLst>
            </cdr:cNvPr>
            <cdr:cNvSpPr txBox="1"/>
          </cdr:nvSpPr>
          <cdr:spPr>
            <a:xfrm xmlns:a="http://schemas.openxmlformats.org/drawingml/2006/main">
              <a:off x="3749040" y="2293620"/>
              <a:ext cx="952500" cy="297180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ysClr val="windowText" lastClr="00000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 = 50%</m:t>
                    </m:r>
                  </m:oMath>
                </m:oMathPara>
              </a14:m>
              <a:endParaRPr lang="es-ES" sz="12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29983D5-DFB8-4945-8F18-8E4F1AD81739}"/>
                </a:ext>
              </a:extLst>
            </cdr:cNvPr>
            <cdr:cNvSpPr txBox="1"/>
          </cdr:nvSpPr>
          <cdr:spPr>
            <a:xfrm xmlns:a="http://schemas.openxmlformats.org/drawingml/2006/main">
              <a:off x="3749040" y="2293620"/>
              <a:ext cx="952500" cy="297180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ysClr val="windowText" lastClr="00000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ES" sz="1200" i="0">
                  <a:latin typeface="Cambria Math" panose="02040503050406030204" pitchFamily="18" charset="0"/>
                </a:rPr>
                <a:t>𝑄 = 50%</a:t>
              </a:r>
              <a:endParaRPr lang="es-ES" sz="1200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0.63936</cdr:x>
      <cdr:y>0.74979</cdr:y>
    </cdr:from>
    <cdr:to>
      <cdr:x>0.81591</cdr:x>
      <cdr:y>0.84609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56A34096-0955-4FD0-BB08-EEB658B76634}"/>
                </a:ext>
              </a:extLst>
            </cdr:cNvPr>
            <cdr:cNvSpPr txBox="1"/>
          </cdr:nvSpPr>
          <cdr:spPr>
            <a:xfrm xmlns:a="http://schemas.openxmlformats.org/drawingml/2006/main">
              <a:off x="3449320" y="2313940"/>
              <a:ext cx="952500" cy="297180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ysClr val="windowText" lastClr="00000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 = 50%</m:t>
                    </m:r>
                  </m:oMath>
                </m:oMathPara>
              </a14:m>
              <a:endParaRPr lang="es-ES" sz="12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56A34096-0955-4FD0-BB08-EEB658B76634}"/>
                </a:ext>
              </a:extLst>
            </cdr:cNvPr>
            <cdr:cNvSpPr txBox="1"/>
          </cdr:nvSpPr>
          <cdr:spPr>
            <a:xfrm xmlns:a="http://schemas.openxmlformats.org/drawingml/2006/main">
              <a:off x="3449320" y="2313940"/>
              <a:ext cx="952500" cy="297180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ysClr val="windowText" lastClr="00000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ES" sz="1200" i="0">
                  <a:latin typeface="Cambria Math" panose="02040503050406030204" pitchFamily="18" charset="0"/>
                </a:rPr>
                <a:t>𝑄 = 50%</a:t>
              </a:r>
              <a:endParaRPr lang="es-ES" sz="1200"/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0.70433</cdr:x>
      <cdr:y>0.74239</cdr:y>
    </cdr:from>
    <cdr:to>
      <cdr:x>0.88089</cdr:x>
      <cdr:y>0.83868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56A34096-0955-4FD0-BB08-EEB658B76634}"/>
                </a:ext>
              </a:extLst>
            </cdr:cNvPr>
            <cdr:cNvSpPr txBox="1"/>
          </cdr:nvSpPr>
          <cdr:spPr>
            <a:xfrm xmlns:a="http://schemas.openxmlformats.org/drawingml/2006/main">
              <a:off x="3799840" y="2291080"/>
              <a:ext cx="952500" cy="297180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ysClr val="windowText" lastClr="00000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 = 50%</m:t>
                    </m:r>
                  </m:oMath>
                </m:oMathPara>
              </a14:m>
              <a:endParaRPr lang="es-ES" sz="12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56A34096-0955-4FD0-BB08-EEB658B76634}"/>
                </a:ext>
              </a:extLst>
            </cdr:cNvPr>
            <cdr:cNvSpPr txBox="1"/>
          </cdr:nvSpPr>
          <cdr:spPr>
            <a:xfrm xmlns:a="http://schemas.openxmlformats.org/drawingml/2006/main">
              <a:off x="3799840" y="2291080"/>
              <a:ext cx="952500" cy="297180"/>
            </a:xfrm>
            <a:prstGeom xmlns:a="http://schemas.openxmlformats.org/drawingml/2006/main" prst="rect">
              <a:avLst/>
            </a:prstGeom>
            <a:ln xmlns:a="http://schemas.openxmlformats.org/drawingml/2006/main">
              <a:solidFill>
                <a:sysClr val="windowText" lastClr="00000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ES" sz="1200" i="0">
                  <a:latin typeface="Cambria Math" panose="02040503050406030204" pitchFamily="18" charset="0"/>
                </a:rPr>
                <a:t>𝑄 = 50%</a:t>
              </a:r>
              <a:endParaRPr lang="es-ES" sz="1200"/>
            </a:p>
          </cdr:txBody>
        </cdr:sp>
      </mc:Fallback>
    </mc:AlternateContent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2065020</xdr:colOff>
      <xdr:row>6</xdr:row>
      <xdr:rowOff>175260</xdr:rowOff>
    </xdr:from>
    <xdr:to>
      <xdr:col>10</xdr:col>
      <xdr:colOff>198120</xdr:colOff>
      <xdr:row>23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E8929-845B-4537-B385-788A2C46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7A3A-6D1B-451F-A27B-B64853245357}">
  <dimension ref="A1:K4"/>
  <sheetViews>
    <sheetView workbookViewId="0">
      <selection activeCell="F2" sqref="F2:F4"/>
    </sheetView>
  </sheetViews>
  <sheetFormatPr baseColWidth="10" defaultRowHeight="14.4" x14ac:dyDescent="0.3"/>
  <cols>
    <col min="1" max="1" width="21.5546875" bestFit="1" customWidth="1"/>
    <col min="2" max="2" width="11.6640625" bestFit="1" customWidth="1"/>
    <col min="3" max="4" width="12.109375" bestFit="1" customWidth="1"/>
    <col min="5" max="5" width="11.6640625" bestFit="1" customWidth="1"/>
  </cols>
  <sheetData>
    <row r="1" spans="1:11" x14ac:dyDescent="0.3">
      <c r="A1" t="s">
        <v>7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</row>
    <row r="2" spans="1:11" x14ac:dyDescent="0.3">
      <c r="A2" t="s">
        <v>6</v>
      </c>
      <c r="B2" s="1">
        <v>1.1661319999999999</v>
      </c>
      <c r="C2" s="1">
        <v>1.419835</v>
      </c>
      <c r="D2" s="1">
        <v>1.5631010000000001</v>
      </c>
      <c r="E2" s="1">
        <v>1.7186490000000001</v>
      </c>
      <c r="F2" s="1">
        <v>1.9260710000000001</v>
      </c>
      <c r="G2" s="1">
        <v>2.0306229999999998</v>
      </c>
      <c r="H2" s="1">
        <v>2.2227480000000002</v>
      </c>
      <c r="I2" s="1">
        <v>2.6204900000000002</v>
      </c>
      <c r="J2" s="1">
        <v>3.203767</v>
      </c>
      <c r="K2" s="1"/>
    </row>
    <row r="3" spans="1:11" x14ac:dyDescent="0.3">
      <c r="A3" t="s">
        <v>8</v>
      </c>
      <c r="B3" s="3">
        <v>26.3904</v>
      </c>
      <c r="C3" s="3">
        <v>28.917100000000001</v>
      </c>
      <c r="D3" s="3">
        <v>30.574200000000001</v>
      </c>
      <c r="E3" s="3">
        <v>31.760999999999999</v>
      </c>
      <c r="F3" s="3">
        <v>32.746600000000001</v>
      </c>
      <c r="G3" s="3">
        <v>33.757599999999996</v>
      </c>
      <c r="H3" s="3">
        <v>35.122100000000003</v>
      </c>
      <c r="I3" s="3">
        <v>37.203800000000001</v>
      </c>
      <c r="J3" s="3">
        <v>41.235300000000002</v>
      </c>
    </row>
    <row r="4" spans="1:11" x14ac:dyDescent="0.3">
      <c r="A4" t="s">
        <v>9</v>
      </c>
      <c r="B4">
        <v>16.851099999999999</v>
      </c>
      <c r="C4">
        <v>10.946199999999999</v>
      </c>
      <c r="D4">
        <v>8.7533999999999992</v>
      </c>
      <c r="E4">
        <v>7.5101000000000004</v>
      </c>
      <c r="F4">
        <v>6.6172000000000004</v>
      </c>
      <c r="G4">
        <v>5.9353999999999996</v>
      </c>
      <c r="H4">
        <v>5.1178999999999997</v>
      </c>
      <c r="I4">
        <v>4.2066999999999997</v>
      </c>
      <c r="J4">
        <v>3.0417999999999998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20A8-74DF-4832-AE7B-1CAE17E0A3C1}">
  <dimension ref="A1:M11"/>
  <sheetViews>
    <sheetView tabSelected="1" topLeftCell="A4" workbookViewId="0">
      <selection activeCell="M9" sqref="M9"/>
    </sheetView>
  </sheetViews>
  <sheetFormatPr baseColWidth="10" defaultRowHeight="14.4" x14ac:dyDescent="0.3"/>
  <cols>
    <col min="1" max="1" width="63.21875" bestFit="1" customWidth="1"/>
    <col min="2" max="4" width="7.44140625" bestFit="1" customWidth="1"/>
    <col min="9" max="9" width="13.44140625" bestFit="1" customWidth="1"/>
  </cols>
  <sheetData>
    <row r="1" spans="1:13" x14ac:dyDescent="0.3">
      <c r="A1" s="5" t="s">
        <v>7</v>
      </c>
      <c r="B1" s="26">
        <v>50</v>
      </c>
      <c r="C1" s="26"/>
      <c r="D1" s="26"/>
      <c r="E1" s="26"/>
      <c r="F1" s="26"/>
      <c r="G1" s="26"/>
      <c r="H1" s="27"/>
      <c r="I1" s="28">
        <v>10</v>
      </c>
      <c r="J1" s="27"/>
      <c r="K1" s="28">
        <v>90</v>
      </c>
      <c r="L1" s="27"/>
    </row>
    <row r="2" spans="1:13" x14ac:dyDescent="0.3">
      <c r="A2" s="6" t="s">
        <v>10</v>
      </c>
      <c r="B2" s="29">
        <v>10</v>
      </c>
      <c r="C2" s="29">
        <v>50</v>
      </c>
      <c r="D2" s="29">
        <v>100</v>
      </c>
      <c r="E2" s="29">
        <v>150</v>
      </c>
      <c r="F2" s="29">
        <v>200</v>
      </c>
      <c r="G2" s="29">
        <v>250</v>
      </c>
      <c r="H2" s="30">
        <v>300</v>
      </c>
      <c r="I2" s="31">
        <v>100</v>
      </c>
      <c r="J2" s="30">
        <v>200</v>
      </c>
      <c r="K2" s="31">
        <v>100</v>
      </c>
      <c r="L2" s="30">
        <v>200</v>
      </c>
    </row>
    <row r="3" spans="1:13" x14ac:dyDescent="0.3">
      <c r="A3" s="7" t="s">
        <v>11</v>
      </c>
      <c r="B3" s="11">
        <v>18.961110999999999</v>
      </c>
      <c r="C3" s="11">
        <v>90.433767000000003</v>
      </c>
      <c r="D3" s="11">
        <v>181.844829</v>
      </c>
      <c r="E3" s="11">
        <v>275.76395500000001</v>
      </c>
      <c r="F3" s="11">
        <v>374.48422499999998</v>
      </c>
      <c r="G3" s="11">
        <v>457.92696999999998</v>
      </c>
      <c r="H3" s="12">
        <v>552.52417500000001</v>
      </c>
      <c r="I3" s="13">
        <v>140.95721</v>
      </c>
      <c r="J3" s="12">
        <v>228.17373499999999</v>
      </c>
      <c r="K3" s="13">
        <v>296.94156400000003</v>
      </c>
      <c r="L3" s="12">
        <v>590.36727499999995</v>
      </c>
    </row>
    <row r="4" spans="1:13" x14ac:dyDescent="0.3">
      <c r="A4" s="8" t="s">
        <v>12</v>
      </c>
      <c r="B4" s="14">
        <v>10.9161</v>
      </c>
      <c r="C4" s="14">
        <v>52.131093999999997</v>
      </c>
      <c r="D4" s="14">
        <v>106.926756</v>
      </c>
      <c r="E4" s="14">
        <v>160.432849</v>
      </c>
      <c r="F4" s="14">
        <v>212.26233300000001</v>
      </c>
      <c r="G4" s="14">
        <v>267.744821</v>
      </c>
      <c r="H4" s="15">
        <v>349.73039799999998</v>
      </c>
      <c r="I4" s="16">
        <v>105.894734</v>
      </c>
      <c r="J4" s="15">
        <v>176.604443</v>
      </c>
      <c r="K4" s="16">
        <v>152.13755800000001</v>
      </c>
      <c r="L4" s="15">
        <v>307.88560000000001</v>
      </c>
    </row>
    <row r="5" spans="1:13" x14ac:dyDescent="0.3">
      <c r="A5" s="9" t="s">
        <v>13</v>
      </c>
      <c r="B5" s="17">
        <v>14.950006</v>
      </c>
      <c r="C5" s="17">
        <v>67.997130999999996</v>
      </c>
      <c r="D5" s="17">
        <v>140.111909</v>
      </c>
      <c r="E5" s="17">
        <v>199.780812</v>
      </c>
      <c r="F5" s="17">
        <v>267.40594599999997</v>
      </c>
      <c r="G5" s="17">
        <v>338.98033500000003</v>
      </c>
      <c r="H5" s="18">
        <v>406.099875</v>
      </c>
      <c r="I5" s="19">
        <v>111.086414</v>
      </c>
      <c r="J5" s="18">
        <v>225.35566700000001</v>
      </c>
      <c r="K5" s="19">
        <v>180.95084299999999</v>
      </c>
      <c r="L5" s="18">
        <v>357.94309399999997</v>
      </c>
    </row>
    <row r="6" spans="1:13" x14ac:dyDescent="0.3">
      <c r="A6" s="7" t="s">
        <v>14</v>
      </c>
      <c r="B6" s="11">
        <v>32.831299999999999</v>
      </c>
      <c r="C6" s="11">
        <v>32.835500000000003</v>
      </c>
      <c r="D6" s="11">
        <v>32.69</v>
      </c>
      <c r="E6" s="11">
        <v>32.905299999999997</v>
      </c>
      <c r="F6" s="11">
        <v>32.802100000000003</v>
      </c>
      <c r="G6" s="11">
        <v>32.622</v>
      </c>
      <c r="H6" s="12">
        <v>32.869</v>
      </c>
      <c r="I6" s="13">
        <v>26.221900000000002</v>
      </c>
      <c r="J6" s="12">
        <v>26.426600000000001</v>
      </c>
      <c r="K6" s="13">
        <v>41.1997</v>
      </c>
      <c r="L6" s="12">
        <v>41.321199999999997</v>
      </c>
    </row>
    <row r="7" spans="1:13" x14ac:dyDescent="0.3">
      <c r="A7" s="8" t="s">
        <v>15</v>
      </c>
      <c r="B7" s="14">
        <v>32.505800000000001</v>
      </c>
      <c r="C7" s="14">
        <v>32.835500000000003</v>
      </c>
      <c r="D7" s="14">
        <v>32.076599999999999</v>
      </c>
      <c r="E7" s="14">
        <v>32.409199999999998</v>
      </c>
      <c r="F7" s="14">
        <v>32.0794</v>
      </c>
      <c r="G7" s="14">
        <v>30.9587</v>
      </c>
      <c r="H7" s="15">
        <v>30.789000000000001</v>
      </c>
      <c r="I7" s="16">
        <v>25.855599999999999</v>
      </c>
      <c r="J7" s="15">
        <v>25.9528</v>
      </c>
      <c r="K7" s="16">
        <v>40.036799999999999</v>
      </c>
      <c r="L7" s="15">
        <v>39.777999999999999</v>
      </c>
    </row>
    <row r="8" spans="1:13" x14ac:dyDescent="0.3">
      <c r="A8" s="9" t="s">
        <v>16</v>
      </c>
      <c r="B8" s="17">
        <v>32.509300000000003</v>
      </c>
      <c r="C8" s="17">
        <v>32.835500000000003</v>
      </c>
      <c r="D8" s="17">
        <v>32.160899999999998</v>
      </c>
      <c r="E8" s="17">
        <v>32.454999999999998</v>
      </c>
      <c r="F8" s="17">
        <v>32.2014</v>
      </c>
      <c r="G8" s="17">
        <v>31.354199999999999</v>
      </c>
      <c r="H8" s="18">
        <v>31.398700000000002</v>
      </c>
      <c r="I8" s="19">
        <v>25.984200000000001</v>
      </c>
      <c r="J8" s="18">
        <v>26.090299999999999</v>
      </c>
      <c r="K8" s="19">
        <v>40.037300000000002</v>
      </c>
      <c r="L8" s="18">
        <v>39.869500000000002</v>
      </c>
      <c r="M8" s="4"/>
    </row>
    <row r="9" spans="1:13" x14ac:dyDescent="0.3">
      <c r="A9" s="7" t="s">
        <v>19</v>
      </c>
      <c r="B9" s="11">
        <v>6.6386000000000003</v>
      </c>
      <c r="C9" s="11">
        <v>6.6818</v>
      </c>
      <c r="D9" s="11">
        <v>6.7004000000000001</v>
      </c>
      <c r="E9" s="20">
        <v>6.7474999999999996</v>
      </c>
      <c r="F9" s="11">
        <v>6.7348999999999997</v>
      </c>
      <c r="G9" s="11">
        <v>6.7244999999999999</v>
      </c>
      <c r="H9" s="12">
        <v>6.7403000000000004</v>
      </c>
      <c r="I9" s="13">
        <v>16.7332</v>
      </c>
      <c r="J9" s="12">
        <v>16.819400000000002</v>
      </c>
      <c r="K9" s="13">
        <v>3.0727000000000002</v>
      </c>
      <c r="L9" s="12">
        <v>3</v>
      </c>
    </row>
    <row r="10" spans="1:13" x14ac:dyDescent="0.3">
      <c r="A10" s="8" t="s">
        <v>18</v>
      </c>
      <c r="B10" s="14">
        <v>20.091999999999999</v>
      </c>
      <c r="C10" s="14">
        <v>22.874199999999998</v>
      </c>
      <c r="D10" s="14">
        <v>21.718599999999999</v>
      </c>
      <c r="E10" s="21">
        <v>21.560099999999998</v>
      </c>
      <c r="F10" s="14">
        <v>21.809699999999999</v>
      </c>
      <c r="G10" s="14">
        <v>21.834</v>
      </c>
      <c r="H10" s="15">
        <v>21.764099999999999</v>
      </c>
      <c r="I10" s="16">
        <v>57.0931</v>
      </c>
      <c r="J10" s="15">
        <v>55.734200000000001</v>
      </c>
      <c r="K10" s="16">
        <v>8.4183000000000003</v>
      </c>
      <c r="L10" s="15">
        <v>8.3881999999999994</v>
      </c>
    </row>
    <row r="11" spans="1:13" ht="15" thickBot="1" x14ac:dyDescent="0.35">
      <c r="A11" s="10" t="s">
        <v>17</v>
      </c>
      <c r="B11" s="22">
        <v>20.651900000000001</v>
      </c>
      <c r="C11" s="22">
        <v>23.414300000000001</v>
      </c>
      <c r="D11" s="22">
        <v>22.517499999999998</v>
      </c>
      <c r="E11" s="23">
        <v>23.088100000000001</v>
      </c>
      <c r="F11" s="22">
        <v>23.0947</v>
      </c>
      <c r="G11" s="22">
        <v>23.108599999999999</v>
      </c>
      <c r="H11" s="24">
        <v>23.346299999999999</v>
      </c>
      <c r="I11" s="25">
        <v>61.418199999999999</v>
      </c>
      <c r="J11" s="24">
        <v>62.049700000000001</v>
      </c>
      <c r="K11" s="25">
        <v>8.5861000000000001</v>
      </c>
      <c r="L11" s="24">
        <v>8.6857000000000006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workbookViewId="0">
      <selection activeCell="C3" sqref="C3"/>
    </sheetView>
  </sheetViews>
  <sheetFormatPr baseColWidth="10" defaultColWidth="8.88671875" defaultRowHeight="14.4" x14ac:dyDescent="0.3"/>
  <cols>
    <col min="1" max="1" width="33.77734375" bestFit="1" customWidth="1"/>
    <col min="17" max="17" width="7.5546875" bestFit="1" customWidth="1"/>
    <col min="18" max="18" width="7.44140625" bestFit="1" customWidth="1"/>
  </cols>
  <sheetData>
    <row r="1" spans="1:19" x14ac:dyDescent="0.3">
      <c r="A1" t="s">
        <v>0</v>
      </c>
      <c r="B1">
        <v>10</v>
      </c>
      <c r="C1">
        <f>B1+10</f>
        <v>20</v>
      </c>
      <c r="D1">
        <f t="shared" ref="D1:K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>K1+30</f>
        <v>130</v>
      </c>
      <c r="M1">
        <f>L1+20</f>
        <v>150</v>
      </c>
      <c r="N1">
        <f>M1+30</f>
        <v>180</v>
      </c>
      <c r="O1">
        <f>N1+20</f>
        <v>200</v>
      </c>
      <c r="P1">
        <f>O1+30</f>
        <v>230</v>
      </c>
      <c r="Q1">
        <f>P1+20</f>
        <v>250</v>
      </c>
      <c r="R1">
        <f>Q1+30</f>
        <v>280</v>
      </c>
      <c r="S1">
        <f>R1+20</f>
        <v>300</v>
      </c>
    </row>
    <row r="2" spans="1:19" x14ac:dyDescent="0.3">
      <c r="A2" t="s">
        <v>2</v>
      </c>
      <c r="B2">
        <v>15.229728</v>
      </c>
      <c r="C2">
        <v>18.479600000000001</v>
      </c>
      <c r="D2">
        <v>27.072937</v>
      </c>
      <c r="E2">
        <v>37.721536999999998</v>
      </c>
      <c r="F2">
        <v>46.280110999999998</v>
      </c>
      <c r="G2" s="1">
        <v>55.593311</v>
      </c>
      <c r="H2" s="1">
        <v>65.031788000000006</v>
      </c>
      <c r="I2" s="1">
        <v>75.522158000000005</v>
      </c>
      <c r="J2" s="1">
        <v>85.402472000000003</v>
      </c>
      <c r="K2" s="1">
        <v>94.199971000000005</v>
      </c>
      <c r="L2" s="1">
        <v>126.148782</v>
      </c>
      <c r="M2" s="1">
        <v>145.64534599999999</v>
      </c>
      <c r="N2" s="1">
        <v>176.09676899999999</v>
      </c>
      <c r="O2" s="1">
        <v>194.84185500000001</v>
      </c>
      <c r="P2" s="1">
        <v>225.81384</v>
      </c>
      <c r="Q2" s="1">
        <v>241.820404</v>
      </c>
      <c r="R2" s="1">
        <v>288.62245000000001</v>
      </c>
      <c r="S2" s="1">
        <v>296.57645200000002</v>
      </c>
    </row>
    <row r="3" spans="1:19" x14ac:dyDescent="0.3">
      <c r="A3" t="s">
        <v>1</v>
      </c>
      <c r="B3" s="1">
        <v>15.301561</v>
      </c>
      <c r="C3" s="1">
        <v>25.483293</v>
      </c>
      <c r="D3" s="1">
        <v>37.788728999999996</v>
      </c>
      <c r="E3" s="1">
        <v>63.908729999999998</v>
      </c>
      <c r="F3" s="1">
        <v>65.878972000000005</v>
      </c>
      <c r="G3" s="1">
        <v>76.221478000000005</v>
      </c>
      <c r="H3" s="1">
        <v>98.870307999999994</v>
      </c>
      <c r="I3" s="1">
        <v>105.359278</v>
      </c>
      <c r="J3" s="1">
        <v>116.542833</v>
      </c>
      <c r="K3" s="1">
        <v>128.467297</v>
      </c>
      <c r="L3" s="1">
        <v>167.43596299999999</v>
      </c>
      <c r="M3" s="1">
        <v>195.96078</v>
      </c>
      <c r="N3" s="1">
        <v>231.38302899999999</v>
      </c>
      <c r="O3" s="1">
        <v>260.03045800000001</v>
      </c>
      <c r="P3" s="1">
        <v>299.76996500000001</v>
      </c>
      <c r="Q3" s="1">
        <v>332.56340599999999</v>
      </c>
      <c r="R3" s="1">
        <v>374.80377399999998</v>
      </c>
      <c r="S3" s="1">
        <v>404.16781400000002</v>
      </c>
    </row>
    <row r="4" spans="1:19" x14ac:dyDescent="0.3">
      <c r="B4" s="1">
        <f>B3-B2</f>
        <v>7.1832999999999814E-2</v>
      </c>
      <c r="C4" s="1">
        <f t="shared" ref="C4:S4" si="1">C3-C2</f>
        <v>7.0036929999999984</v>
      </c>
      <c r="D4" s="1">
        <f t="shared" si="1"/>
        <v>10.715791999999997</v>
      </c>
      <c r="E4" s="1">
        <f t="shared" si="1"/>
        <v>26.187193000000001</v>
      </c>
      <c r="F4" s="1">
        <f t="shared" si="1"/>
        <v>19.598861000000007</v>
      </c>
      <c r="G4" s="1">
        <f t="shared" si="1"/>
        <v>20.628167000000005</v>
      </c>
      <c r="H4" s="1">
        <f t="shared" si="1"/>
        <v>33.838519999999988</v>
      </c>
      <c r="I4" s="1">
        <f t="shared" si="1"/>
        <v>29.837119999999999</v>
      </c>
      <c r="J4" s="1">
        <f t="shared" si="1"/>
        <v>31.140360999999999</v>
      </c>
      <c r="K4" s="1">
        <f t="shared" si="1"/>
        <v>34.267325999999997</v>
      </c>
      <c r="L4" s="1">
        <f t="shared" si="1"/>
        <v>41.28718099999999</v>
      </c>
      <c r="M4" s="1">
        <f t="shared" si="1"/>
        <v>50.31543400000001</v>
      </c>
      <c r="N4" s="1">
        <f t="shared" si="1"/>
        <v>55.286259999999999</v>
      </c>
      <c r="O4" s="1">
        <f t="shared" si="1"/>
        <v>65.188603000000001</v>
      </c>
      <c r="P4" s="1">
        <f t="shared" si="1"/>
        <v>73.956125000000014</v>
      </c>
      <c r="Q4" s="1">
        <f t="shared" si="1"/>
        <v>90.74300199999999</v>
      </c>
      <c r="R4" s="1">
        <f t="shared" si="1"/>
        <v>86.181323999999961</v>
      </c>
      <c r="S4" s="1">
        <f t="shared" si="1"/>
        <v>107.591362</v>
      </c>
    </row>
    <row r="11" spans="1:19" x14ac:dyDescent="0.3">
      <c r="Q11" t="s">
        <v>3</v>
      </c>
      <c r="R11" s="2">
        <f>SUM(B2:S3)</f>
        <v>5216.0371790000008</v>
      </c>
    </row>
    <row r="13" spans="1:19" x14ac:dyDescent="0.3">
      <c r="Q13" t="s">
        <v>5</v>
      </c>
      <c r="R13" s="2">
        <f>R11/(60*60)</f>
        <v>1.4488992163888892</v>
      </c>
    </row>
    <row r="14" spans="1:19" x14ac:dyDescent="0.3">
      <c r="Q14" t="s">
        <v>4</v>
      </c>
      <c r="R14" s="2">
        <f>(R11/60 - 60)</f>
        <v>26.933952983333342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Performance c. image (Q1)</vt:lpstr>
      <vt:lpstr>Perf. c. video @Nframe (Q2)</vt:lpstr>
      <vt:lpstr>Performance Motion vs Non Motio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Santos Seisdedos</dc:creator>
  <cp:lastModifiedBy>Carlos Santos Seisdedos</cp:lastModifiedBy>
  <dcterms:created xsi:type="dcterms:W3CDTF">2015-06-05T18:19:34Z</dcterms:created>
  <dcterms:modified xsi:type="dcterms:W3CDTF">2020-03-27T15:33:17Z</dcterms:modified>
</cp:coreProperties>
</file>