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Bootcamp 📊 - Coadbasics\Excel - Assignments\Assignment - 1\"/>
    </mc:Choice>
  </mc:AlternateContent>
  <xr:revisionPtr revIDLastSave="0" documentId="13_ncr:1_{FF3EC794-8EA1-4131-8865-74E13F81776F}" xr6:coauthVersionLast="47" xr6:coauthVersionMax="47" xr10:uidLastSave="{00000000-0000-0000-0000-000000000000}"/>
  <bookViews>
    <workbookView xWindow="-108" yWindow="-108" windowWidth="23256" windowHeight="12456" xr2:uid="{49F9B20E-0FF1-44A8-ADCC-935B1EB2939E}"/>
  </bookViews>
  <sheets>
    <sheet name="Personal Income &amp; Expence Tr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29" i="1"/>
  <c r="D32" i="1"/>
  <c r="E32" i="1"/>
  <c r="F32" i="1"/>
  <c r="G32" i="1"/>
  <c r="N18" i="1"/>
  <c r="N19" i="1"/>
  <c r="N20" i="1"/>
  <c r="N21" i="1"/>
  <c r="N23" i="1"/>
  <c r="N24" i="1"/>
  <c r="N26" i="1"/>
  <c r="N27" i="1"/>
  <c r="N28" i="1"/>
  <c r="N17" i="1"/>
  <c r="H29" i="1"/>
  <c r="I29" i="1"/>
  <c r="J29" i="1"/>
  <c r="K29" i="1"/>
  <c r="L29" i="1"/>
  <c r="M29" i="1"/>
  <c r="C29" i="1"/>
  <c r="C32" i="1" s="1"/>
  <c r="D29" i="1"/>
  <c r="E29" i="1"/>
  <c r="F29" i="1"/>
  <c r="G29" i="1"/>
  <c r="B29" i="1"/>
  <c r="N10" i="1"/>
  <c r="N9" i="1"/>
  <c r="N8" i="1"/>
  <c r="G11" i="1"/>
  <c r="N7" i="1"/>
  <c r="C11" i="1"/>
  <c r="D11" i="1"/>
  <c r="E11" i="1"/>
  <c r="F11" i="1"/>
  <c r="H11" i="1"/>
  <c r="I11" i="1"/>
  <c r="J11" i="1"/>
  <c r="K11" i="1"/>
  <c r="L11" i="1"/>
  <c r="M11" i="1"/>
  <c r="B11" i="1"/>
  <c r="B32" i="1" l="1"/>
  <c r="N11" i="1"/>
</calcChain>
</file>

<file path=xl/sharedStrings.xml><?xml version="1.0" encoding="utf-8"?>
<sst xmlns="http://schemas.openxmlformats.org/spreadsheetml/2006/main" count="56" uniqueCount="42">
  <si>
    <t>Personal Income &amp; Expense Tracker</t>
  </si>
  <si>
    <t>Monthly Saving Target :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</si>
  <si>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</si>
  <si>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</si>
  <si>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</si>
  <si>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</si>
  <si>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</si>
  <si>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</si>
  <si>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</si>
  <si>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</si>
  <si>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</si>
  <si>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</si>
  <si>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</si>
  <si>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</si>
  <si>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</si>
  <si>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</si>
  <si>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</si>
  <si>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</si>
  <si>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</si>
  <si>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Delivered Stock Gaines</t>
  </si>
  <si>
    <t>Freelancing</t>
  </si>
  <si>
    <t>Total Income</t>
  </si>
  <si>
    <t>Expenses</t>
  </si>
  <si>
    <t>Housing</t>
  </si>
  <si>
    <t>Food</t>
  </si>
  <si>
    <t>Transportation</t>
  </si>
  <si>
    <t>Phone</t>
  </si>
  <si>
    <t>Electricity</t>
  </si>
  <si>
    <t>Gas</t>
  </si>
  <si>
    <t>Mortgage</t>
  </si>
  <si>
    <t>Other Maintenance</t>
  </si>
  <si>
    <t>Groceries</t>
  </si>
  <si>
    <t>Dining out</t>
  </si>
  <si>
    <t>Fuel Expenses</t>
  </si>
  <si>
    <t>Bus/Train/Taxi/Flight</t>
  </si>
  <si>
    <t>Vehicle maintenance</t>
  </si>
  <si>
    <t>Total Expenses</t>
  </si>
  <si>
    <t>Savings/Deficit</t>
  </si>
  <si>
    <t>Name:  Shaikh Minhaj</t>
  </si>
  <si>
    <t>Email: sdeminhaj@gmail.com</t>
  </si>
  <si>
    <t>Linkedin: linkedin.com/in/minhaj313</t>
  </si>
  <si>
    <t>Github: github.com/minhaj-313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</si>
</sst>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 Light"/>
      <family val="2"/>
      <scheme val="major"/>
    </font>
    <font>
      <b/>
      <sz val="10"/>
      <color theme="1" tint="0.24994659260841701"/>
      <name val="Calibri Light"/>
      <family val="2"/>
      <scheme val="major"/>
    </font>
    <font>
      <sz val="22"/>
      <color theme="3" tint="0.24994659260841701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8" fillId="0" borderId="0"/>
    <xf numFmtId="0" fontId="11" fillId="0" borderId="15" applyNumberFormat="0" applyFill="0" applyAlignment="0" applyProtection="0"/>
    <xf numFmtId="0" fontId="9" fillId="0" borderId="1" applyNumberFormat="0" applyFill="0" applyBorder="0" applyAlignment="0" applyProtection="0"/>
    <xf numFmtId="0" fontId="10" fillId="0" borderId="2" applyNumberFormat="0" applyFill="0" applyBorder="0" applyAlignment="0" applyProtection="0"/>
    <xf numFmtId="164" fontId="12" fillId="0" borderId="0" applyFont="0" applyFill="0" applyBorder="0" applyAlignment="0" applyProtection="0"/>
    <xf numFmtId="14" fontId="12" fillId="0" borderId="0" applyFont="0" applyFill="0" applyBorder="0" applyAlignment="0" applyProtection="0"/>
  </cellStyleXfs>
  <cellXfs count="36">
    <xf numFmtId="0" fontId="0" fillId="0" borderId="0" xfId="0"/>
    <xf numFmtId="0" fontId="1" fillId="2" borderId="6" xfId="0" applyFont="1" applyFill="1" applyBorder="1"/>
    <xf numFmtId="0" fontId="0" fillId="0" borderId="9" xfId="0" applyBorder="1"/>
    <xf numFmtId="0" fontId="0" fillId="0" borderId="13" xfId="0" applyBorder="1"/>
    <xf numFmtId="0" fontId="3" fillId="4" borderId="12" xfId="0" applyFont="1" applyFill="1" applyBorder="1"/>
    <xf numFmtId="0" fontId="4" fillId="4" borderId="0" xfId="0" applyFont="1" applyFill="1"/>
    <xf numFmtId="0" fontId="3" fillId="4" borderId="13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7" fillId="0" borderId="12" xfId="0" applyFont="1" applyBorder="1"/>
    <xf numFmtId="0" fontId="7" fillId="0" borderId="10" xfId="0" applyFont="1" applyBorder="1"/>
    <xf numFmtId="0" fontId="13" fillId="0" borderId="12" xfId="1" applyFont="1" applyBorder="1"/>
    <xf numFmtId="0" fontId="1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4" fillId="8" borderId="16" xfId="1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5" fillId="3" borderId="10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15" fillId="3" borderId="11" xfId="0" applyFont="1" applyFill="1" applyBorder="1" applyAlignment="1">
      <alignment vertical="center"/>
    </xf>
    <xf numFmtId="0" fontId="15" fillId="3" borderId="12" xfId="0" applyFont="1" applyFill="1" applyBorder="1"/>
    <xf numFmtId="0" fontId="15" fillId="3" borderId="0" xfId="0" applyFont="1" applyFill="1"/>
    <xf numFmtId="0" fontId="15" fillId="3" borderId="13" xfId="0" applyFont="1" applyFill="1" applyBorder="1"/>
    <xf numFmtId="0" fontId="15" fillId="3" borderId="14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</cellXfs>
  <cellStyles count="7">
    <cellStyle name="Date" xfId="6" xr:uid="{AEC8C689-0996-4BF2-95B0-AB11513605FD}"/>
    <cellStyle name="Heading 1 2" xfId="2" xr:uid="{8D33BA57-CBF1-4747-8A2D-56421149B93F}"/>
    <cellStyle name="Heading 2 2" xfId="3" xr:uid="{F0E83A9B-3F9B-4331-B73D-DDD6F3F9FBF5}"/>
    <cellStyle name="Heading 3 2" xfId="4" xr:uid="{9176DA8E-169F-412C-B7C2-8DB0B5A62D17}"/>
    <cellStyle name="Normal" xfId="0" builtinId="0"/>
    <cellStyle name="Normal 2" xfId="1" xr:uid="{905A4C04-2FF9-462F-B2B0-7683F857E7DA}"/>
    <cellStyle name="Phone" xfId="5" xr:uid="{FD2E0D63-F15C-4281-8994-66B0FDEFD5FA}"/>
  </cellStyles>
  <dxfs count="78"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i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C1962F2-BC61-428D-B988-9AE1F09B9192}">
      <tableStyleElement type="wholeTable" dxfId="77"/>
      <tableStyleElement type="headerRow" dxfId="76"/>
      <tableStyleElement type="totalRow" dxfId="75"/>
    </tableStyle>
    <tableStyle name="Invisible" pivot="0" table="0" count="0" xr9:uid="{FC964CE1-6EA9-4414-B2CD-892160A95376}"/>
    <tableStyle name="Personal monthly budget" pivot="0" count="7" xr9:uid="{28A19072-8898-428D-8287-4EA8262B326D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colors>
    <mruColors>
      <color rgb="FFFFFFCC"/>
      <color rgb="FFE20000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A16E1-A19C-4C9D-B5BC-C7BE5DCF2360}" name="Table2" displayName="Table2" ref="A6:N11" headerRowCount="0" totalsRowCount="1" headerRowDxfId="67" headerRowBorderDxfId="66">
  <tableColumns count="14">
    <tableColumn id="1" xr3:uid="{E8B5B889-2DA5-4825-9743-5405C4C8B879}" name="Income" totalsRowLabel="Total Income" headerRowDxfId="65" totalsRowDxfId="64"/>
    <tableColumn id="2" xr3:uid="{28C9C6C0-AD1C-487E-92F1-A621C8F1662A}" name="Column1" totalsRowFunction="custom" headerRowDxfId="63" totalsRowDxfId="62">
      <totalsRowFormula>IF(SUBTOTAL(109, B7:B10)=0, "", SUBTOTAL(109, B7:B10))</totalsRowFormula>
    </tableColumn>
    <tableColumn id="3" xr3:uid="{3EDCBCB8-44D8-410A-B0B3-112B6762CBC1}" name="Column2" totalsRowFunction="custom" headerRowDxfId="61" totalsRowDxfId="60">
      <totalsRowFormula>IF(SUBTOTAL(109, C7:C10)=0, "", SUBTOTAL(109, C7:C10))</totalsRowFormula>
    </tableColumn>
    <tableColumn id="4" xr3:uid="{D8FB72EB-A890-4828-8F60-2D95848A8E63}" name="Column3" totalsRowFunction="custom" headerRowDxfId="59" totalsRowDxfId="58">
      <totalsRowFormula>IF(SUBTOTAL(109, D7:D10)=0, "", SUBTOTAL(109, D7:D10))</totalsRowFormula>
    </tableColumn>
    <tableColumn id="5" xr3:uid="{EC8B9011-8976-4601-B480-A5A07AEB3DA6}" name="Column4" totalsRowFunction="custom" headerRowDxfId="57" totalsRowDxfId="56">
      <totalsRowFormula>IF(SUBTOTAL(109, E7:E10)=0, "", SUBTOTAL(109, E7:E10))</totalsRowFormula>
    </tableColumn>
    <tableColumn id="6" xr3:uid="{FACEC3F0-AB28-46F7-A04B-F21C43CFBE0E}" name="Column5" totalsRowFunction="custom" headerRowDxfId="55" totalsRowDxfId="54">
      <totalsRowFormula>IF(SUBTOTAL(109, F7:F10)=0, "", SUBTOTAL(109, F7:F10))</totalsRowFormula>
    </tableColumn>
    <tableColumn id="7" xr3:uid="{13132892-2E4A-4FE7-A564-AECD2E30CCAF}" name="Column6" totalsRowFunction="custom" headerRowDxfId="53" totalsRowDxfId="52">
      <totalsRowFormula>IF(SUBTOTAL(109, G7:G10)=0, "", SUBTOTAL(109, G7:G10))</totalsRowFormula>
    </tableColumn>
    <tableColumn id="8" xr3:uid="{C6D663A4-B41E-4C11-A079-C490D66BC8C2}" name="Column7" totalsRowFunction="custom" headerRowDxfId="51" totalsRowDxfId="50">
      <totalsRowFormula>IF(SUBTOTAL(109, H7:H10)=0, "", SUBTOTAL(109, H7:H10))</totalsRowFormula>
    </tableColumn>
    <tableColumn id="9" xr3:uid="{242C099E-19CE-4157-BEC3-8DB67E6CF19A}" name="Column8" totalsRowFunction="custom" headerRowDxfId="49" totalsRowDxfId="48">
      <totalsRowFormula>IF(SUBTOTAL(109, I7:I10)=0, "", SUBTOTAL(109, I7:I10))</totalsRowFormula>
    </tableColumn>
    <tableColumn id="10" xr3:uid="{92D8C47B-0E72-4B54-94F1-9FFABD753FE0}" name="Column9" totalsRowFunction="custom" headerRowDxfId="47" totalsRowDxfId="46">
      <totalsRowFormula>IF(SUBTOTAL(109, J7:J10)=0, "", SUBTOTAL(109, J7:J10))</totalsRowFormula>
    </tableColumn>
    <tableColumn id="11" xr3:uid="{AF2C3D3C-5AFB-46DD-8978-888F70EA8F1D}" name="Column10" totalsRowFunction="custom" headerRowDxfId="45" totalsRowDxfId="44">
      <totalsRowFormula>IF(SUBTOTAL(109, K7:K10)=0, "", SUBTOTAL(109, K7:K10))</totalsRowFormula>
    </tableColumn>
    <tableColumn id="12" xr3:uid="{804D98DB-B686-446A-A3A2-89A0C62160CA}" name="Column11" totalsRowFunction="custom" headerRowDxfId="43" totalsRowDxfId="42">
      <totalsRowFormula>IF(SUBTOTAL(109, L7:L10)=0, "", SUBTOTAL(109, L7:L10))</totalsRowFormula>
    </tableColumn>
    <tableColumn id="13" xr3:uid="{A303A45D-6009-428C-8DA2-7CBA153BC745}" name="Column12" totalsRowFunction="custom" headerRowDxfId="41" totalsRowDxfId="40">
      <totalsRowFormula>IF(SUBTOTAL(109, M7:M10)=0, "", SUBTOTAL(109, M7:M10))</totalsRowFormula>
    </tableColumn>
    <tableColumn id="14" xr3:uid="{914F9E84-BDB5-46C9-BA5C-93120CBBFCB4}" name="Column13" totalsRowFunction="custom" headerRowDxfId="39" dataDxfId="38" totalsRowDxfId="37">
      <totalsRowFormula>IF(SUBTOTAL(109, N7:N10)=0, "", SUBTOTAL(109, N7:N10))</totalsRowFormula>
    </tableColumn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556361-0170-4CFD-9973-27FB19731980}" name="Table24" displayName="Table24" ref="A15:N29" headerRowCount="0" totalsRowCount="1" headerRowDxfId="36" headerRowBorderDxfId="35">
  <tableColumns count="14">
    <tableColumn id="1" xr3:uid="{AD0C943F-CBBB-4A8A-903A-B612ECEB04F2}" name="Income" totalsRowLabel="Total Expenses" headerRowDxfId="34" dataDxfId="15" totalsRowDxfId="13"/>
    <tableColumn id="2" xr3:uid="{5736D256-1629-454B-9851-9E138F85A2F8}" name="Column1" totalsRowFunction="custom" headerRowDxfId="33" totalsRowDxfId="12">
      <totalsRowFormula>IF(SUBTOTAL(109, B17:B28)=0, "", SUBTOTAL(109, B17:B28))</totalsRowFormula>
    </tableColumn>
    <tableColumn id="3" xr3:uid="{75E0D98B-FA9E-4446-AA5E-EEC3E81E666B}" name="Column2" totalsRowFunction="custom" headerRowDxfId="32" totalsRowDxfId="11">
      <totalsRowFormula>IF(SUBTOTAL(109, C17:C28)=0, "", SUBTOTAL(109, C17:C28))</totalsRowFormula>
    </tableColumn>
    <tableColumn id="4" xr3:uid="{81D82FF6-382B-4DC6-B066-454E3D1DEC7D}" name="Column3" totalsRowFunction="custom" headerRowDxfId="31" totalsRowDxfId="10">
      <totalsRowFormula>IF(SUBTOTAL(109, D17:D28)=0, "", SUBTOTAL(109, D17:D28))</totalsRowFormula>
    </tableColumn>
    <tableColumn id="5" xr3:uid="{8A8E54AD-9A0A-4750-A269-201F3B5D638D}" name="Column4" totalsRowFunction="custom" headerRowDxfId="30" totalsRowDxfId="9">
      <totalsRowFormula>IF(SUBTOTAL(109, E17:E28)=0, "", SUBTOTAL(109, E17:E28))</totalsRowFormula>
    </tableColumn>
    <tableColumn id="6" xr3:uid="{2CE0C7E1-8A28-49C4-98FB-C5A50DADA2C0}" name="Column5" totalsRowFunction="custom" headerRowDxfId="29" totalsRowDxfId="8">
      <totalsRowFormula>IF(SUBTOTAL(109, F17:F28)=0, "", SUBTOTAL(109, F17:F28))</totalsRowFormula>
    </tableColumn>
    <tableColumn id="7" xr3:uid="{F7F803C8-05A3-488C-B7F4-B578645434EB}" name="Column6" totalsRowFunction="custom" headerRowDxfId="28" totalsRowDxfId="7">
      <totalsRowFormula>IF(SUBTOTAL(109, G17:G28)=0, "", SUBTOTAL(109, G17:G28))</totalsRowFormula>
    </tableColumn>
    <tableColumn id="8" xr3:uid="{A272D0F2-808F-4183-9E50-40EBE9074C95}" name="Column7" totalsRowFunction="custom" headerRowDxfId="27" totalsRowDxfId="6">
      <totalsRowFormula>IF(SUBTOTAL(109, H17:H28)=0, "", SUBTOTAL(109, H17:H28))</totalsRowFormula>
    </tableColumn>
    <tableColumn id="9" xr3:uid="{BCDE45F2-BC85-4E4B-933B-0284966120C1}" name="Column8" totalsRowFunction="custom" headerRowDxfId="26" totalsRowDxfId="5">
      <totalsRowFormula>IF(SUBTOTAL(109, I17:I28)=0, "", SUBTOTAL(109, I17:I28))</totalsRowFormula>
    </tableColumn>
    <tableColumn id="10" xr3:uid="{FFFDF36A-ED21-4CB0-A85B-52EAA0FB8221}" name="Column9" totalsRowFunction="custom" headerRowDxfId="25" totalsRowDxfId="4">
      <totalsRowFormula>IF(SUBTOTAL(109, J17:J28)=0, "", SUBTOTAL(109, J17:J28))</totalsRowFormula>
    </tableColumn>
    <tableColumn id="11" xr3:uid="{49EC3D6B-117D-4F5F-BED4-BB8CDE1B2E00}" name="Column10" totalsRowFunction="custom" headerRowDxfId="24" totalsRowDxfId="3">
      <totalsRowFormula>IF(SUBTOTAL(109, K17:K28)=0, "", SUBTOTAL(109, K17:K28))</totalsRowFormula>
    </tableColumn>
    <tableColumn id="12" xr3:uid="{17AB47E6-7155-4CAF-B28E-68BBC7714B29}" name="Column11" totalsRowFunction="custom" headerRowDxfId="23" totalsRowDxfId="2">
      <totalsRowFormula>IF(SUBTOTAL(109, L17:L28)=0, "", SUBTOTAL(109, L17:L28))</totalsRowFormula>
    </tableColumn>
    <tableColumn id="13" xr3:uid="{F5801BB6-E834-4053-9BC2-EDF337768CD9}" name="Column12" totalsRowFunction="custom" headerRowDxfId="22" totalsRowDxfId="1">
      <totalsRowFormula>IF(SUBTOTAL(109, M17:M28)=0, "", SUBTOTAL(109, M17:M28))</totalsRowFormula>
    </tableColumn>
    <tableColumn id="14" xr3:uid="{2F5E7228-E08E-44A2-982D-152EADC408B0}" name="Column13" totalsRowFunction="custom" headerRowDxfId="21" dataDxfId="14" totalsRowDxfId="0">
      <totalsRowFormula>IF(SUBTOTAL(109, N17:N28)=0, "", SUBTOTAL(109, N17:N28))</totalsRowFormula>
    </tableColumn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DA9A-775A-472B-A917-448BEC0F7B76}">
  <dimension ref="A1:R32"/>
  <sheetViews>
    <sheetView showGridLines="0" showRowColHeaders="0" tabSelected="1" zoomScale="107" workbookViewId="0">
      <selection activeCell="R36" sqref="R36"/>
    </sheetView>
  </sheetViews>
  <sheetFormatPr defaultRowHeight="14.4" x14ac:dyDescent="0.3"/>
  <cols>
    <col min="1" max="1" width="20.33203125" bestFit="1" customWidth="1"/>
    <col min="2" max="10" width="10.109375" customWidth="1"/>
    <col min="11" max="13" width="11.109375" customWidth="1"/>
    <col min="14" max="14" width="11.77734375" bestFit="1" customWidth="1"/>
  </cols>
  <sheetData>
    <row r="1" spans="1:18" ht="21.6" customHeight="1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x14ac:dyDescent="0.3">
      <c r="P2" s="20" t="s">
        <v>38</v>
      </c>
      <c r="Q2" s="21"/>
      <c r="R2" s="22"/>
    </row>
    <row r="3" spans="1:18" x14ac:dyDescent="0.3">
      <c r="A3" s="32" t="s">
        <v>1</v>
      </c>
      <c r="B3" s="33"/>
      <c r="C3" s="33"/>
      <c r="D3" s="1">
        <v>50000</v>
      </c>
      <c r="P3" s="23" t="s">
        <v>39</v>
      </c>
      <c r="Q3" s="24"/>
      <c r="R3" s="25"/>
    </row>
    <row r="4" spans="1:18" x14ac:dyDescent="0.3">
      <c r="P4" s="23" t="s">
        <v>40</v>
      </c>
      <c r="Q4" s="24"/>
      <c r="R4" s="25"/>
    </row>
    <row r="5" spans="1:18" ht="15.6" x14ac:dyDescent="0.3">
      <c r="A5" s="34" t="s">
        <v>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P5" s="26" t="s">
        <v>41</v>
      </c>
      <c r="Q5" s="27"/>
      <c r="R5" s="28"/>
    </row>
    <row r="6" spans="1:18" x14ac:dyDescent="0.3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6" t="s">
        <v>16</v>
      </c>
    </row>
    <row r="7" spans="1:18" x14ac:dyDescent="0.3">
      <c r="A7" s="11" t="s">
        <v>17</v>
      </c>
      <c r="B7">
        <v>60000</v>
      </c>
      <c r="C7" s="2">
        <v>60000</v>
      </c>
      <c r="D7" s="2">
        <v>70000</v>
      </c>
      <c r="E7" s="2">
        <v>70000</v>
      </c>
      <c r="F7" s="2">
        <v>70000</v>
      </c>
      <c r="G7" s="2">
        <v>70000</v>
      </c>
      <c r="H7" s="2"/>
      <c r="I7" s="2"/>
      <c r="J7" s="2"/>
      <c r="K7" s="2"/>
      <c r="L7" s="2"/>
      <c r="M7" s="2"/>
      <c r="N7" s="3">
        <f>SUM(Table2[[#This Row],[Column1]:[Column12]])</f>
        <v>400000</v>
      </c>
    </row>
    <row r="8" spans="1:18" x14ac:dyDescent="0.3">
      <c r="A8" s="10" t="s">
        <v>18</v>
      </c>
      <c r="B8">
        <v>15000</v>
      </c>
      <c r="C8">
        <v>15000</v>
      </c>
      <c r="D8">
        <v>15000</v>
      </c>
      <c r="E8">
        <v>15000</v>
      </c>
      <c r="F8">
        <v>16000</v>
      </c>
      <c r="G8">
        <v>16000</v>
      </c>
      <c r="N8" s="3">
        <f>SUM(Table2[[#This Row],[Column1]:[Column12]])</f>
        <v>92000</v>
      </c>
    </row>
    <row r="9" spans="1:18" x14ac:dyDescent="0.3">
      <c r="A9" s="10" t="s">
        <v>19</v>
      </c>
      <c r="B9">
        <v>2100</v>
      </c>
      <c r="C9">
        <v>2000</v>
      </c>
      <c r="D9">
        <v>2300</v>
      </c>
      <c r="E9">
        <v>1200</v>
      </c>
      <c r="F9">
        <v>600</v>
      </c>
      <c r="G9">
        <v>800</v>
      </c>
      <c r="N9" s="3">
        <f>SUM(Table2[[#This Row],[Column1]:[Column12]])</f>
        <v>9000</v>
      </c>
    </row>
    <row r="10" spans="1:18" ht="15" thickBot="1" x14ac:dyDescent="0.35">
      <c r="A10" s="10" t="s">
        <v>20</v>
      </c>
      <c r="B10">
        <v>0</v>
      </c>
      <c r="C10">
        <v>0</v>
      </c>
      <c r="D10">
        <v>16000</v>
      </c>
      <c r="E10">
        <v>0</v>
      </c>
      <c r="F10">
        <v>19000</v>
      </c>
      <c r="G10">
        <v>0</v>
      </c>
      <c r="N10" s="3">
        <f>SUM(Table2[[#This Row],[Column1]:[Column12]])</f>
        <v>35000</v>
      </c>
    </row>
    <row r="11" spans="1:18" ht="15" thickBot="1" x14ac:dyDescent="0.35">
      <c r="A11" s="16" t="s">
        <v>21</v>
      </c>
      <c r="B11" s="14">
        <f>IF(SUBTOTAL(109, B7:B10)=0, "", SUBTOTAL(109, B7:B10))</f>
        <v>77100</v>
      </c>
      <c r="C11" s="14">
        <f t="shared" ref="C11:M11" si="0">IF(SUBTOTAL(109, C7:C10)=0, "", SUBTOTAL(109, C7:C10))</f>
        <v>77000</v>
      </c>
      <c r="D11" s="14">
        <f t="shared" si="0"/>
        <v>103300</v>
      </c>
      <c r="E11" s="14">
        <f t="shared" si="0"/>
        <v>86200</v>
      </c>
      <c r="F11" s="14">
        <f t="shared" si="0"/>
        <v>105600</v>
      </c>
      <c r="G11" s="14">
        <f t="shared" si="0"/>
        <v>86800</v>
      </c>
      <c r="H11" s="14" t="str">
        <f t="shared" si="0"/>
        <v/>
      </c>
      <c r="I11" s="14" t="str">
        <f t="shared" si="0"/>
        <v/>
      </c>
      <c r="J11" s="14" t="str">
        <f t="shared" si="0"/>
        <v/>
      </c>
      <c r="K11" s="14" t="str">
        <f t="shared" si="0"/>
        <v/>
      </c>
      <c r="L11" s="14" t="str">
        <f t="shared" si="0"/>
        <v/>
      </c>
      <c r="M11" s="14" t="str">
        <f t="shared" si="0"/>
        <v/>
      </c>
      <c r="N11" s="15">
        <f>IF(SUBTOTAL(109, N7:N10)=0, "", SUBTOTAL(109, N7:N10))</f>
        <v>536000</v>
      </c>
    </row>
    <row r="14" spans="1:18" ht="15.6" x14ac:dyDescent="0.3">
      <c r="A14" s="35" t="s">
        <v>22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8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6" t="s">
        <v>16</v>
      </c>
    </row>
    <row r="16" spans="1:18" x14ac:dyDescent="0.3">
      <c r="A16" s="9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4" x14ac:dyDescent="0.3">
      <c r="A17" s="10" t="s">
        <v>29</v>
      </c>
      <c r="B17">
        <v>19500</v>
      </c>
      <c r="C17">
        <v>20000</v>
      </c>
      <c r="D17">
        <v>20000</v>
      </c>
      <c r="E17">
        <v>20000</v>
      </c>
      <c r="F17">
        <v>20000</v>
      </c>
      <c r="G17">
        <v>21000</v>
      </c>
      <c r="N17" s="3">
        <f>SUM(Table24[[#This Row],[Column1]:[Column12]])</f>
        <v>120500</v>
      </c>
    </row>
    <row r="18" spans="1:14" x14ac:dyDescent="0.3">
      <c r="A18" s="10" t="s">
        <v>27</v>
      </c>
      <c r="B18">
        <v>2600</v>
      </c>
      <c r="C18">
        <v>3200</v>
      </c>
      <c r="D18">
        <v>2900</v>
      </c>
      <c r="E18">
        <v>3000</v>
      </c>
      <c r="F18">
        <v>3100</v>
      </c>
      <c r="G18">
        <v>2800</v>
      </c>
      <c r="N18" s="3">
        <f>SUM(Table24[[#This Row],[Column1]:[Column12]])</f>
        <v>17600</v>
      </c>
    </row>
    <row r="19" spans="1:14" x14ac:dyDescent="0.3">
      <c r="A19" s="10" t="s">
        <v>28</v>
      </c>
      <c r="B19">
        <v>900</v>
      </c>
      <c r="C19">
        <v>900</v>
      </c>
      <c r="D19">
        <v>850</v>
      </c>
      <c r="E19">
        <v>900</v>
      </c>
      <c r="F19">
        <v>950</v>
      </c>
      <c r="G19">
        <v>950</v>
      </c>
      <c r="N19" s="3">
        <f>SUM(Table24[[#This Row],[Column1]:[Column12]])</f>
        <v>5450</v>
      </c>
    </row>
    <row r="20" spans="1:14" x14ac:dyDescent="0.3">
      <c r="A20" s="10" t="s">
        <v>26</v>
      </c>
      <c r="B20">
        <v>400</v>
      </c>
      <c r="C20">
        <v>400</v>
      </c>
      <c r="D20">
        <v>400</v>
      </c>
      <c r="E20">
        <v>400</v>
      </c>
      <c r="F20">
        <v>400</v>
      </c>
      <c r="G20">
        <v>400</v>
      </c>
      <c r="N20" s="3">
        <f>SUM(Table24[[#This Row],[Column1]:[Column12]])</f>
        <v>2400</v>
      </c>
    </row>
    <row r="21" spans="1:14" x14ac:dyDescent="0.3">
      <c r="A21" s="10" t="s">
        <v>30</v>
      </c>
      <c r="B21">
        <v>200</v>
      </c>
      <c r="C21">
        <v>400</v>
      </c>
      <c r="D21">
        <v>1250</v>
      </c>
      <c r="E21">
        <v>1800</v>
      </c>
      <c r="F21">
        <v>900</v>
      </c>
      <c r="G21">
        <v>3800</v>
      </c>
      <c r="N21" s="3">
        <f>SUM(Table24[[#This Row],[Column1]:[Column12]])</f>
        <v>8350</v>
      </c>
    </row>
    <row r="22" spans="1:14" x14ac:dyDescent="0.3">
      <c r="A22" s="9" t="s">
        <v>24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3">
      <c r="A23" s="12" t="s">
        <v>31</v>
      </c>
      <c r="B23">
        <v>1200</v>
      </c>
      <c r="C23">
        <v>1050</v>
      </c>
      <c r="D23">
        <v>1100</v>
      </c>
      <c r="E23">
        <v>1050</v>
      </c>
      <c r="F23">
        <v>1000</v>
      </c>
      <c r="G23">
        <v>1250</v>
      </c>
      <c r="N23" s="3">
        <f>SUM(Table24[[#This Row],[Column1]:[Column12]])</f>
        <v>6650</v>
      </c>
    </row>
    <row r="24" spans="1:14" x14ac:dyDescent="0.3">
      <c r="A24" s="12" t="s">
        <v>32</v>
      </c>
      <c r="B24">
        <v>200</v>
      </c>
      <c r="C24">
        <v>400</v>
      </c>
      <c r="D24">
        <v>450</v>
      </c>
      <c r="E24">
        <v>800</v>
      </c>
      <c r="F24">
        <v>650</v>
      </c>
      <c r="G24">
        <v>750</v>
      </c>
      <c r="N24" s="3">
        <f>SUM(Table24[[#This Row],[Column1]:[Column12]])</f>
        <v>3250</v>
      </c>
    </row>
    <row r="25" spans="1:14" x14ac:dyDescent="0.3">
      <c r="A25" s="9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1:14" x14ac:dyDescent="0.3">
      <c r="A26" s="12" t="s">
        <v>33</v>
      </c>
      <c r="B26">
        <v>600</v>
      </c>
      <c r="C26">
        <v>600</v>
      </c>
      <c r="D26">
        <v>500</v>
      </c>
      <c r="E26">
        <v>550</v>
      </c>
      <c r="F26">
        <v>600</v>
      </c>
      <c r="G26">
        <v>600</v>
      </c>
      <c r="N26" s="3">
        <f>SUM(Table24[[#This Row],[Column1]:[Column12]])</f>
        <v>3450</v>
      </c>
    </row>
    <row r="27" spans="1:14" x14ac:dyDescent="0.3">
      <c r="A27" s="12" t="s">
        <v>34</v>
      </c>
      <c r="B27">
        <v>1100</v>
      </c>
      <c r="C27">
        <v>1300</v>
      </c>
      <c r="D27">
        <v>1400</v>
      </c>
      <c r="E27">
        <v>1500</v>
      </c>
      <c r="F27">
        <v>1200</v>
      </c>
      <c r="G27">
        <v>1100</v>
      </c>
      <c r="N27" s="3">
        <f>SUM(Table24[[#This Row],[Column1]:[Column12]])</f>
        <v>7600</v>
      </c>
    </row>
    <row r="28" spans="1:14" ht="15" thickBot="1" x14ac:dyDescent="0.35">
      <c r="A28" s="12" t="s">
        <v>35</v>
      </c>
      <c r="B28">
        <v>350</v>
      </c>
      <c r="C28">
        <v>0</v>
      </c>
      <c r="D28">
        <v>0</v>
      </c>
      <c r="E28">
        <v>300</v>
      </c>
      <c r="F28">
        <v>50</v>
      </c>
      <c r="G28">
        <v>20</v>
      </c>
      <c r="N28" s="3">
        <f>SUM(Table24[[#This Row],[Column1]:[Column12]])</f>
        <v>720</v>
      </c>
    </row>
    <row r="29" spans="1:14" ht="15" thickBot="1" x14ac:dyDescent="0.35">
      <c r="A29" s="13" t="s">
        <v>36</v>
      </c>
      <c r="B29" s="14">
        <f>IF(SUBTOTAL(109, B17:B28)=0, "", SUBTOTAL(109, B17:B28))</f>
        <v>27050</v>
      </c>
      <c r="C29" s="14">
        <f t="shared" ref="C29:G29" si="1">IF(SUBTOTAL(109, C17:C28)=0, "", SUBTOTAL(109, C17:C28))</f>
        <v>28250</v>
      </c>
      <c r="D29" s="14">
        <f t="shared" si="1"/>
        <v>28850</v>
      </c>
      <c r="E29" s="14">
        <f t="shared" si="1"/>
        <v>30300</v>
      </c>
      <c r="F29" s="14">
        <f t="shared" si="1"/>
        <v>28850</v>
      </c>
      <c r="G29" s="14">
        <f t="shared" si="1"/>
        <v>32670</v>
      </c>
      <c r="H29" s="14" t="str">
        <f t="shared" ref="H29" si="2">IF(SUBTOTAL(109, H17:H28)=0, "", SUBTOTAL(109, H17:H28))</f>
        <v/>
      </c>
      <c r="I29" s="14" t="str">
        <f t="shared" ref="I29" si="3">IF(SUBTOTAL(109, I17:I28)=0, "", SUBTOTAL(109, I17:I28))</f>
        <v/>
      </c>
      <c r="J29" s="14" t="str">
        <f t="shared" ref="J29" si="4">IF(SUBTOTAL(109, J17:J28)=0, "", SUBTOTAL(109, J17:J28))</f>
        <v/>
      </c>
      <c r="K29" s="14" t="str">
        <f t="shared" ref="K29" si="5">IF(SUBTOTAL(109, K17:K28)=0, "", SUBTOTAL(109, K17:K28))</f>
        <v/>
      </c>
      <c r="L29" s="14" t="str">
        <f t="shared" ref="L29" si="6">IF(SUBTOTAL(109, L17:L28)=0, "", SUBTOTAL(109, L17:L28))</f>
        <v/>
      </c>
      <c r="M29" s="14" t="str">
        <f t="shared" ref="M29" si="7">IF(SUBTOTAL(109, M17:M28)=0, "", SUBTOTAL(109, M17:M28))</f>
        <v/>
      </c>
      <c r="N29" s="15">
        <f>IF(SUBTOTAL(109, N17:N28)=0, "", SUBTOTAL(109, N17:N28))</f>
        <v>175970</v>
      </c>
    </row>
    <row r="31" spans="1:14" ht="15" thickBot="1" x14ac:dyDescent="0.35"/>
    <row r="32" spans="1:14" ht="15" thickBot="1" x14ac:dyDescent="0.35">
      <c r="A32" s="17" t="s">
        <v>37</v>
      </c>
      <c r="B32" s="18">
        <f>Table2[[#Totals],[Column1]]-Table24[[#Totals],[Column1]]</f>
        <v>50050</v>
      </c>
      <c r="C32" s="18">
        <f>Table2[[#Totals],[Column2]]-Table24[[#Totals],[Column2]]</f>
        <v>48750</v>
      </c>
      <c r="D32" s="18">
        <f>Table2[[#Totals],[Column3]]-Table24[[#Totals],[Column3]]</f>
        <v>74450</v>
      </c>
      <c r="E32" s="18">
        <f>Table2[[#Totals],[Column4]]-Table24[[#Totals],[Column4]]</f>
        <v>55900</v>
      </c>
      <c r="F32" s="18">
        <f>Table2[[#Totals],[Column5]]-Table24[[#Totals],[Column5]]</f>
        <v>76750</v>
      </c>
      <c r="G32" s="18">
        <f>Table2[[#Totals],[Column6]]-Table24[[#Totals],[Column6]]</f>
        <v>54130</v>
      </c>
      <c r="H32" s="18"/>
      <c r="I32" s="18"/>
      <c r="J32" s="18"/>
      <c r="K32" s="18"/>
      <c r="L32" s="18"/>
      <c r="M32" s="18"/>
      <c r="N32" s="19">
        <f>IF(SUBTOTAL(109, B32:M32)=0, "", SUBTOTAL(109, B32:M32))</f>
        <v>360030</v>
      </c>
    </row>
  </sheetData>
  <mergeCells count="4">
    <mergeCell ref="A1:R1"/>
    <mergeCell ref="A3:C3"/>
    <mergeCell ref="A5:N5"/>
    <mergeCell ref="A14:N14"/>
  </mergeCells>
  <phoneticPr fontId="2" type="noConversion"/>
  <conditionalFormatting sqref="B32:G32">
    <cfRule type="cellIs" dxfId="20" priority="4" operator="lessThan">
      <formula>4000</formula>
    </cfRule>
    <cfRule type="cellIs" dxfId="19" priority="5" operator="equal">
      <formula>4000</formula>
    </cfRule>
  </conditionalFormatting>
  <conditionalFormatting sqref="B32:N32">
    <cfRule type="cellIs" dxfId="18" priority="1" operator="lessThan">
      <formula>5000</formula>
    </cfRule>
    <cfRule type="cellIs" dxfId="17" priority="2" operator="equal">
      <formula>5000</formula>
    </cfRule>
    <cfRule type="cellIs" dxfId="16" priority="3" operator="lessThan">
      <formula>50000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Income &amp; Expence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Minaj Shaikh</dc:creator>
  <cp:lastModifiedBy>Minaj Shaikh</cp:lastModifiedBy>
  <dcterms:created xsi:type="dcterms:W3CDTF">2024-07-18T18:16:20Z</dcterms:created>
  <dcterms:modified xsi:type="dcterms:W3CDTF">2024-07-18T20:14:27Z</dcterms:modified>
</cp:coreProperties>
</file>