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60" windowWidth="15600" windowHeight="11580"/>
  </bookViews>
  <sheets>
    <sheet name="Task Tracker Enhancement" sheetId="12" r:id="rId1"/>
    <sheet name="Project Tracker" sheetId="2" r:id="rId2"/>
    <sheet name="Defect Data" sheetId="9" r:id="rId3"/>
    <sheet name="CAPA" sheetId="11" r:id="rId4"/>
    <sheet name="Lesson Learn &amp; Re-usable comp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'Defect Data'!$A$2:$I$15</definedName>
    <definedName name="_xlnm._FilterDatabase" localSheetId="0" hidden="1">'Task Tracker Enhancement'!$H$3:$H$50</definedName>
    <definedName name="Analysis_of_Defect_Classification_for_Initiate_Phase" localSheetId="2">'[1]Analysis-Charts'!#REF!</definedName>
    <definedName name="Analysis_of_Defect_Classification_for_Initiate_Phase" localSheetId="0">'[1]Analysis-Charts'!#REF!</definedName>
    <definedName name="Analysis_of_Defect_Classification_for_Initiate_Phase">'[1]Analysis-Charts'!#REF!</definedName>
    <definedName name="Causal_Code">[2]CausalCode!$B$2:$B$7</definedName>
    <definedName name="cdProductCode" localSheetId="2">#REF!</definedName>
    <definedName name="cdProductCode" localSheetId="0">#REF!</definedName>
    <definedName name="cdProductCode">#REF!</definedName>
    <definedName name="Code">[1]List!$K$17:$K$33</definedName>
    <definedName name="Complexity" localSheetId="0">#REF!</definedName>
    <definedName name="Complexity">#REF!</definedName>
    <definedName name="Complexity_type" localSheetId="0">#REF!</definedName>
    <definedName name="Complexity_type">#REF!</definedName>
    <definedName name="CTQ_from_QFD" localSheetId="2">#REF!</definedName>
    <definedName name="CTQ_from_QFD" localSheetId="0">#REF!</definedName>
    <definedName name="CTQ_from_QFD">#REF!</definedName>
    <definedName name="Defect_Caught_during">[1]List!$H$3:$H$14</definedName>
    <definedName name="Defect_Severity">[1]List!$F$3:$F$7</definedName>
    <definedName name="Defect_Source___Phase_to_which_the_Work_Product_belongs">[1]List!$C$3:$C$16</definedName>
    <definedName name="Defect_Types">[2]DefectTypes!$B$2:$B$9</definedName>
    <definedName name="DefectSlippage" localSheetId="2">#REF!</definedName>
    <definedName name="DefectSlippage" localSheetId="0">#REF!</definedName>
    <definedName name="DefectSlippage">#REF!</definedName>
    <definedName name="defSlipLastItem" localSheetId="2">#REF!</definedName>
    <definedName name="defSlipLastItem" localSheetId="0">#REF!</definedName>
    <definedName name="defSlipLastItem">#REF!</definedName>
    <definedName name="Des">[1]List!$K$9:$K$16</definedName>
    <definedName name="Description" localSheetId="0">[3]RICE!#REF!</definedName>
    <definedName name="Description">[3]RICE!#REF!</definedName>
    <definedName name="Detectability">[4]Guidelines!$D$4:$D$8</definedName>
    <definedName name="Development_general" localSheetId="0">#REF!</definedName>
    <definedName name="Development_general">#REF!</definedName>
    <definedName name="Development_Type" localSheetId="0">#REF!</definedName>
    <definedName name="Development_Type">#REF!</definedName>
    <definedName name="DI">[1]List!$K$48:$K$59</definedName>
    <definedName name="Gen_development" localSheetId="0">#REF!</definedName>
    <definedName name="Gen_development">#REF!</definedName>
    <definedName name="General_Development" localSheetId="0">#REF!</definedName>
    <definedName name="General_Development">#REF!</definedName>
    <definedName name="Integration" localSheetId="0">#REF!</definedName>
    <definedName name="Integration">#REF!</definedName>
    <definedName name="InternalRework" localSheetId="2">'[5]QCR Project Data'!#REF!</definedName>
    <definedName name="InternalRework" localSheetId="0">'[5]QCR Project Data'!#REF!</definedName>
    <definedName name="InternalRework">'[5]QCR Project Data'!#REF!</definedName>
    <definedName name="LSL" localSheetId="2">#REF!</definedName>
    <definedName name="LSL" localSheetId="0">#REF!</definedName>
    <definedName name="LSL">#REF!</definedName>
    <definedName name="Miscellaneous" localSheetId="0">#REF!</definedName>
    <definedName name="Miscellaneous">#REF!</definedName>
    <definedName name="N" localSheetId="2">#REF!</definedName>
    <definedName name="N" localSheetId="0">#REF!</definedName>
    <definedName name="N">#REF!</definedName>
    <definedName name="New_Customization" localSheetId="0">#REF!</definedName>
    <definedName name="New_Customization">#REF!</definedName>
    <definedName name="Object_Type" localSheetId="0">[3]RICE!#REF!</definedName>
    <definedName name="Object_Type">[3]RICE!#REF!</definedName>
    <definedName name="old" localSheetId="0">#REF!</definedName>
    <definedName name="old">#REF!</definedName>
    <definedName name="old_general_development" localSheetId="0">#REF!</definedName>
    <definedName name="old_general_development">#REF!</definedName>
    <definedName name="Overide" localSheetId="0">#REF!</definedName>
    <definedName name="Overide">#REF!</definedName>
    <definedName name="PM">[1]List!$K$60:$K$70</definedName>
    <definedName name="Portal" localSheetId="0">#REF!</definedName>
    <definedName name="Portal">#REF!</definedName>
    <definedName name="Process_Scheduler" localSheetId="0">#REF!</definedName>
    <definedName name="Process_Scheduler">#REF!</definedName>
    <definedName name="ProductCTQ_PhaseCTQ" localSheetId="2">#REF!</definedName>
    <definedName name="ProductCTQ_PhaseCTQ" localSheetId="0">#REF!</definedName>
    <definedName name="ProductCTQ_PhaseCTQ">#REF!</definedName>
    <definedName name="proGrandTotal" localSheetId="2">#REF!</definedName>
    <definedName name="proGrandTotal" localSheetId="0">#REF!</definedName>
    <definedName name="proGrandTotal">#REF!</definedName>
    <definedName name="proPhase" localSheetId="2">#REF!</definedName>
    <definedName name="proPhase" localSheetId="0">#REF!</definedName>
    <definedName name="proPhase">#REF!</definedName>
    <definedName name="qcrEffortSpent_Testing" localSheetId="2">'[5]QCR Project Data'!#REF!</definedName>
    <definedName name="qcrEffortSpent_Testing" localSheetId="0">'[5]QCR Project Data'!#REF!</definedName>
    <definedName name="qcrEffortSpent_Testing">'[5]QCR Project Data'!#REF!</definedName>
    <definedName name="Report_" localSheetId="0">#REF!</definedName>
    <definedName name="Report_">#REF!</definedName>
    <definedName name="Report_Interface" localSheetId="0">#REF!</definedName>
    <definedName name="Report_Interface">#REF!</definedName>
    <definedName name="Req">[1]List!$K$3:$K$8</definedName>
    <definedName name="review">'[2]Review Form'!$L$4:$L$6</definedName>
    <definedName name="ReviewEffectiveness" localSheetId="2">'[5]QCR Project Data'!#REF!</definedName>
    <definedName name="ReviewEffectiveness" localSheetId="0">'[5]QCR Project Data'!#REF!</definedName>
    <definedName name="ReviewEffectiveness">'[5]QCR Project Data'!#REF!</definedName>
    <definedName name="RisksCRM" localSheetId="2">#REF!</definedName>
    <definedName name="RisksCRM" localSheetId="0">#REF!</definedName>
    <definedName name="RisksCRM">#REF!</definedName>
    <definedName name="scDefectSlippage" localSheetId="2">#REF!</definedName>
    <definedName name="scDefectSlippage" localSheetId="0">#REF!</definedName>
    <definedName name="scDefectSlippage">#REF!</definedName>
    <definedName name="scEffortVariance" localSheetId="2">#REF!</definedName>
    <definedName name="scEffortVariance" localSheetId="0">#REF!</definedName>
    <definedName name="scEffortVariance">#REF!</definedName>
    <definedName name="scInternalRework" localSheetId="2">#REF!</definedName>
    <definedName name="scInternalRework" localSheetId="0">#REF!</definedName>
    <definedName name="scInternalRework">#REF!</definedName>
    <definedName name="scProductDocumentation" localSheetId="2">#REF!</definedName>
    <definedName name="scProductDocumentation" localSheetId="0">#REF!</definedName>
    <definedName name="scProductDocumentation">#REF!</definedName>
    <definedName name="scProductHLD" localSheetId="2">#REF!</definedName>
    <definedName name="scProductHLD" localSheetId="0">#REF!</definedName>
    <definedName name="scProductHLD">#REF!</definedName>
    <definedName name="scProductITP" localSheetId="2">#REF!</definedName>
    <definedName name="scProductITP" localSheetId="0">#REF!</definedName>
    <definedName name="scProductITP">#REF!</definedName>
    <definedName name="scProductLLD" localSheetId="2">#REF!</definedName>
    <definedName name="scProductLLD" localSheetId="0">#REF!</definedName>
    <definedName name="scProductLLD">#REF!</definedName>
    <definedName name="scProductSTP" localSheetId="2">#REF!</definedName>
    <definedName name="scProductSTP" localSheetId="0">#REF!</definedName>
    <definedName name="scProductSTP">#REF!</definedName>
    <definedName name="scProductUTP" localSheetId="2">#REF!</definedName>
    <definedName name="scProductUTP" localSheetId="0">#REF!</definedName>
    <definedName name="scProductUTP">#REF!</definedName>
    <definedName name="scReviewEffectiveness" localSheetId="2">#REF!</definedName>
    <definedName name="scReviewEffectiveness" localSheetId="0">#REF!</definedName>
    <definedName name="scReviewEffectiveness">#REF!</definedName>
    <definedName name="scRisks" localSheetId="2">#REF!</definedName>
    <definedName name="scRisks" localSheetId="0">#REF!</definedName>
    <definedName name="scRisks">#REF!</definedName>
    <definedName name="scScheduleVariance" localSheetId="2">#REF!</definedName>
    <definedName name="scScheduleVariance" localSheetId="0">#REF!</definedName>
    <definedName name="scScheduleVariance">#REF!</definedName>
    <definedName name="Security" localSheetId="0">#REF!</definedName>
    <definedName name="Security">#REF!</definedName>
    <definedName name="Severity">[4]Guidelines!$B$4:$B$8</definedName>
    <definedName name="T" localSheetId="2">#REF!</definedName>
    <definedName name="T" localSheetId="0">#REF!</definedName>
    <definedName name="T">#REF!</definedName>
    <definedName name="Test">[1]List!$K$34:$K$47</definedName>
    <definedName name="Tree_Objects" localSheetId="0">#REF!</definedName>
    <definedName name="Tree_Objects">#REF!</definedName>
    <definedName name="USL" localSheetId="2">#REF!</definedName>
    <definedName name="USL" localSheetId="0">#REF!</definedName>
    <definedName name="USL">#REF!</definedName>
    <definedName name="Workflow" localSheetId="0">#REF!</definedName>
    <definedName name="Workflow">#REF!</definedName>
    <definedName name="wpDefects" localSheetId="2">#REF!</definedName>
    <definedName name="wpDefects" localSheetId="0">#REF!</definedName>
    <definedName name="wpDefects">#REF!</definedName>
    <definedName name="wpPCS" localSheetId="2">#REF!</definedName>
    <definedName name="wpPCS" localSheetId="0">#REF!</definedName>
    <definedName name="wpPCS">#REF!</definedName>
    <definedName name="wpTotalDefects" localSheetId="2">#REF!</definedName>
    <definedName name="wpTotalDefects" localSheetId="0">#REF!</definedName>
    <definedName name="wpTotalDefects">#REF!</definedName>
    <definedName name="YES_NO" localSheetId="0">#REF!</definedName>
    <definedName name="YES_NO">#REF!</definedName>
  </definedNames>
  <calcPr calcId="124519"/>
</workbook>
</file>

<file path=xl/calcChain.xml><?xml version="1.0" encoding="utf-8"?>
<calcChain xmlns="http://schemas.openxmlformats.org/spreadsheetml/2006/main">
  <c r="M5" i="2"/>
  <c r="M6"/>
  <c r="M4"/>
  <c r="I15" i="9"/>
  <c r="G15"/>
  <c r="F15"/>
  <c r="I8"/>
  <c r="F8"/>
  <c r="J4" i="2" l="1"/>
  <c r="J5"/>
  <c r="J6"/>
  <c r="J7"/>
  <c r="J8"/>
  <c r="J9"/>
  <c r="J10"/>
  <c r="J3"/>
  <c r="K4" i="1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3"/>
  <c r="K4" i="2"/>
  <c r="K5"/>
  <c r="K6"/>
  <c r="K7"/>
  <c r="K8"/>
  <c r="K9"/>
  <c r="K10"/>
  <c r="K3"/>
  <c r="L4" i="1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3"/>
  <c r="I38" i="9" l="1"/>
  <c r="G38"/>
  <c r="F38"/>
  <c r="I30"/>
  <c r="G30"/>
  <c r="F30"/>
  <c r="I26"/>
  <c r="G26"/>
  <c r="F26"/>
  <c r="I22"/>
  <c r="G22"/>
  <c r="F22"/>
  <c r="G8"/>
</calcChain>
</file>

<file path=xl/sharedStrings.xml><?xml version="1.0" encoding="utf-8"?>
<sst xmlns="http://schemas.openxmlformats.org/spreadsheetml/2006/main" count="414" uniqueCount="274">
  <si>
    <t>Reources Allocated</t>
  </si>
  <si>
    <t>Planned Start Date</t>
  </si>
  <si>
    <t>Planned End Date</t>
  </si>
  <si>
    <t>Actual Start Date</t>
  </si>
  <si>
    <t>Actual End Date</t>
  </si>
  <si>
    <t>Actual Effort</t>
  </si>
  <si>
    <t>Actual Effort (Hrs)</t>
  </si>
  <si>
    <t>Remarks</t>
  </si>
  <si>
    <t>Reviewer</t>
  </si>
  <si>
    <t>Planned Date</t>
  </si>
  <si>
    <t>Actual Date</t>
  </si>
  <si>
    <t>Review Effort (Hrs)</t>
  </si>
  <si>
    <t>Defect Data</t>
  </si>
  <si>
    <t>Task ID</t>
  </si>
  <si>
    <t>Task Description</t>
  </si>
  <si>
    <t>Month</t>
  </si>
  <si>
    <t>Corrective Action Identified</t>
  </si>
  <si>
    <t>Responsibility</t>
  </si>
  <si>
    <t>Target Closure Date</t>
  </si>
  <si>
    <t>Status</t>
  </si>
  <si>
    <t>SIZE (Object Points)</t>
  </si>
  <si>
    <t>Task Tracker</t>
  </si>
  <si>
    <t>Rework effort (Person Hour)</t>
  </si>
  <si>
    <t>Corrective and Preventive Action</t>
  </si>
  <si>
    <t>Deviation of Goal/ Issues identified</t>
  </si>
  <si>
    <t>Preventive Action Identified</t>
  </si>
  <si>
    <t>Effort Variance ( %)</t>
  </si>
  <si>
    <t>Schedule Variance ( %)</t>
  </si>
  <si>
    <t>SDLC Phases</t>
  </si>
  <si>
    <t>Work Product</t>
  </si>
  <si>
    <t>Total Defects found</t>
  </si>
  <si>
    <t>Defect Density</t>
  </si>
  <si>
    <t>Effort Varriance</t>
  </si>
  <si>
    <t>Total Defects</t>
  </si>
  <si>
    <t>Ref. Req ID</t>
  </si>
  <si>
    <t>No</t>
  </si>
  <si>
    <t>Description</t>
  </si>
  <si>
    <t>Type</t>
  </si>
  <si>
    <t>Best practice</t>
  </si>
  <si>
    <t>Went wrong</t>
  </si>
  <si>
    <t>Went right</t>
  </si>
  <si>
    <t>Summary</t>
  </si>
  <si>
    <r>
      <t xml:space="preserve">    </t>
    </r>
    <r>
      <rPr>
        <b/>
        <sz val="12"/>
        <rFont val="Helvetica"/>
      </rPr>
      <t>Reusable code/Artifacts</t>
    </r>
  </si>
  <si>
    <t>S.No</t>
  </si>
  <si>
    <t>Component that can be reused in the project</t>
  </si>
  <si>
    <t>Project where the components was used</t>
  </si>
  <si>
    <t>Version No</t>
  </si>
  <si>
    <t>Effort (person days) to modify the component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</si>
  <si>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</si>
  <si>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</si>
  <si>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</si>
  <si>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</si>
  <si>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</si>
  <si>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</si>
  <si>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</si>
  <si>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</si>
  <si>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</si>
  <si>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</si>
  <si>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</si>
  <si>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</si>
  <si>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</si>
  <si>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</si>
  <si>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</si>
  <si>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</si>
  <si>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3.5.1</t>
  </si>
  <si>
    <t>3.5.2</t>
  </si>
  <si>
    <t>3.5.3</t>
  </si>
  <si>
    <t>3.5.4</t>
  </si>
  <si>
    <t>3.5.5</t>
  </si>
  <si>
    <t>3.6.1</t>
  </si>
  <si>
    <t>3.6.2</t>
  </si>
  <si>
    <t>3.6.3</t>
  </si>
  <si>
    <t>Company Group Setup</t>
  </si>
  <si>
    <t>Company Setup</t>
  </si>
  <si>
    <t>Factory Setup</t>
  </si>
  <si>
    <t>Branch Setup</t>
  </si>
  <si>
    <t>Region Setup</t>
  </si>
  <si>
    <t>Area Setup</t>
  </si>
  <si>
    <t>Employee Information Setup</t>
  </si>
  <si>
    <t>Employee Transfer Tracking System</t>
  </si>
  <si>
    <t>Product Type Setup</t>
  </si>
  <si>
    <t>Product Master Setup</t>
  </si>
  <si>
    <t>Product Detail setup</t>
  </si>
  <si>
    <t xml:space="preserve">Package Specification </t>
  </si>
  <si>
    <t xml:space="preserve">Inventory Head office </t>
  </si>
  <si>
    <t>Delivery Challan</t>
  </si>
  <si>
    <t xml:space="preserve">Inventory Stock Maintains </t>
  </si>
  <si>
    <t>Received Challan Branch wise</t>
  </si>
  <si>
    <t>New Leasing Creation</t>
  </si>
  <si>
    <t>Installment Collection</t>
  </si>
  <si>
    <t>Sales Return with depreciation</t>
  </si>
  <si>
    <t>Spare part sales</t>
  </si>
  <si>
    <t xml:space="preserve">Ledger </t>
  </si>
  <si>
    <t xml:space="preserve">Trail balance, Balance Sheet </t>
  </si>
  <si>
    <t>Amit</t>
  </si>
  <si>
    <t>Minhaz</t>
  </si>
  <si>
    <t>Rashid</t>
  </si>
  <si>
    <t>Mahfuz</t>
  </si>
  <si>
    <t>Planning</t>
  </si>
  <si>
    <t>Analysis</t>
  </si>
  <si>
    <t>Design</t>
  </si>
  <si>
    <t>Coding</t>
  </si>
  <si>
    <t>Testing</t>
  </si>
  <si>
    <t>Requirment Spec. Review Checklist</t>
  </si>
  <si>
    <t>25/10/2014</t>
  </si>
  <si>
    <t>Closed</t>
  </si>
  <si>
    <t>30/11/2014</t>
  </si>
  <si>
    <t>Hasan,Sadat</t>
  </si>
  <si>
    <t>Project Name &lt;     Leasing And Integrated Accounting System   &gt;</t>
  </si>
  <si>
    <t>3.7.1</t>
  </si>
  <si>
    <t>Collection Efficiency</t>
  </si>
  <si>
    <t>3.7.2</t>
  </si>
  <si>
    <t>Recovery Rate</t>
  </si>
  <si>
    <t>3.7.3</t>
  </si>
  <si>
    <t>Advance And Partial Payment</t>
  </si>
  <si>
    <t>3.7.4</t>
  </si>
  <si>
    <t>Outstanding ,Overduce Collection</t>
  </si>
  <si>
    <t>Test Specification and Review Check List</t>
  </si>
  <si>
    <t>Hasan, Sadat</t>
  </si>
  <si>
    <t>14/12/2014</t>
  </si>
  <si>
    <t>Test Name</t>
  </si>
  <si>
    <t>Tester</t>
  </si>
  <si>
    <t>Test Effort (Hrs)</t>
  </si>
  <si>
    <t>Unit Testing</t>
  </si>
  <si>
    <t>Unit Test Cases</t>
  </si>
  <si>
    <t>Close</t>
  </si>
  <si>
    <t>Total</t>
  </si>
  <si>
    <t>Open</t>
  </si>
  <si>
    <t>UT-A01</t>
  </si>
  <si>
    <t xml:space="preserve">ReqID-3.6.1, Chart of Accounts when update account code, Code does not Updated </t>
  </si>
  <si>
    <t>Hasan</t>
  </si>
  <si>
    <t>15/12/2014</t>
  </si>
  <si>
    <t>UT-A05</t>
  </si>
  <si>
    <t>ReqID-3.2.2, Accounts Positing Time execuation fail.</t>
  </si>
  <si>
    <t xml:space="preserve">Hasan </t>
  </si>
  <si>
    <t xml:space="preserve">UT-E2 </t>
  </si>
  <si>
    <t xml:space="preserve">ReqID-3.3.2, Validation Problem </t>
  </si>
  <si>
    <t>31/2/2014</t>
  </si>
  <si>
    <t>31/12/2014</t>
  </si>
  <si>
    <t>UT-G3</t>
  </si>
  <si>
    <t xml:space="preserve">ReqID - 3.3.2  drop down list don’t loads with data </t>
  </si>
  <si>
    <t>UT-G5</t>
  </si>
  <si>
    <t xml:space="preserve">ReqID-3.2.5, On execution, show error for setup problem </t>
  </si>
  <si>
    <t>UT-G6</t>
  </si>
  <si>
    <t xml:space="preserve">ReqId-3.2.6 Data deleteon Problem delete is not work </t>
  </si>
  <si>
    <t>UT-R1</t>
  </si>
  <si>
    <t xml:space="preserve">ReqID- 3.7.1, Data deletion problem </t>
  </si>
  <si>
    <t>UT-G1</t>
  </si>
  <si>
    <t>ReqID:3.2.1 Update will occur and will be visible in grid</t>
  </si>
  <si>
    <t>13/11/2014</t>
  </si>
  <si>
    <t>14/11/2014</t>
  </si>
  <si>
    <t>UT-G2</t>
  </si>
  <si>
    <t>ReqID:3.2.2 Group name drop down should be active during update</t>
  </si>
  <si>
    <t>UT-I01</t>
  </si>
  <si>
    <t>UT-I02</t>
  </si>
  <si>
    <t>UT-I03</t>
  </si>
  <si>
    <t>ReqID:3.4.1 Update will occur and will be visible in grid</t>
  </si>
  <si>
    <t>ReqID:3.4.2 Update will occur and will be visible in grid</t>
  </si>
  <si>
    <t xml:space="preserve">ReqID:3.4.3 Data deleteion Problem and does not work </t>
  </si>
  <si>
    <t>Sadat</t>
  </si>
  <si>
    <t xml:space="preserve">Design Document Review </t>
  </si>
  <si>
    <t xml:space="preserve">Tanvir </t>
  </si>
  <si>
    <t>Tanvir</t>
  </si>
  <si>
    <t>27/12/2014</t>
  </si>
  <si>
    <t>Coding Review Check List</t>
  </si>
  <si>
    <t>Testing (UIT)</t>
  </si>
  <si>
    <t>Testing (ST)</t>
  </si>
  <si>
    <t>12/01/205</t>
  </si>
  <si>
    <t>System Testing ST-01</t>
  </si>
  <si>
    <t>Nov</t>
  </si>
  <si>
    <t>Dec</t>
  </si>
  <si>
    <t>Schedule Varriance *</t>
  </si>
  <si>
    <t>* Schedule verriance = (((actual end date - planned end date)/ (planned end date - planned start date)) + 1) * 100</t>
  </si>
  <si>
    <t>2.1.1</t>
  </si>
  <si>
    <t>Requirment Analysis</t>
  </si>
  <si>
    <t>2.1.2</t>
  </si>
  <si>
    <t xml:space="preserve">Data flow diagram </t>
  </si>
  <si>
    <t>2.1.3</t>
  </si>
  <si>
    <t xml:space="preserve">Find out Main Business Process </t>
  </si>
  <si>
    <t>2.1.4</t>
  </si>
  <si>
    <t>DataBase Creation</t>
  </si>
  <si>
    <t>2.1.5</t>
  </si>
  <si>
    <t>Solution Architecture Reformed</t>
  </si>
  <si>
    <t>2.1.6</t>
  </si>
  <si>
    <t>Sourcesafe Configuration and Environment setup to Server</t>
  </si>
  <si>
    <t>2.1.7</t>
  </si>
  <si>
    <t>Table Design for Setup Table</t>
  </si>
  <si>
    <t>2.1.8</t>
  </si>
  <si>
    <t xml:space="preserve">Review All DataBase Schema and Flow Diagram </t>
  </si>
  <si>
    <t>3.2.7</t>
  </si>
  <si>
    <t>Division</t>
  </si>
  <si>
    <t>3.2.8</t>
  </si>
  <si>
    <t>District</t>
  </si>
  <si>
    <t>3.2.9</t>
  </si>
  <si>
    <t>Union</t>
  </si>
  <si>
    <t>3.2.10</t>
  </si>
  <si>
    <t>Thana</t>
  </si>
  <si>
    <t>Leasing Report</t>
  </si>
  <si>
    <t>3.5.6</t>
  </si>
  <si>
    <t>Insatlment Report</t>
  </si>
  <si>
    <t>3.5.7</t>
  </si>
  <si>
    <t>Integration to Accounting for Opening Vaance</t>
  </si>
  <si>
    <t>Chart of Creation Entry Form</t>
  </si>
  <si>
    <t>3.6.1.1</t>
  </si>
  <si>
    <t>Cash Payment Voucher</t>
  </si>
  <si>
    <t>3.6.1.2</t>
  </si>
  <si>
    <t>Cash Received Voucher</t>
  </si>
  <si>
    <t>3.6.1.3</t>
  </si>
  <si>
    <t>Bank Payment Voucher</t>
  </si>
  <si>
    <t>3.6.1.4</t>
  </si>
  <si>
    <t>Journal Voucher</t>
  </si>
  <si>
    <t>3.6.1.5</t>
  </si>
  <si>
    <t>Bank Received Voucher</t>
  </si>
  <si>
    <t>Amit/Rashid</t>
  </si>
  <si>
    <t>Planned Effort (hours)</t>
  </si>
  <si>
    <t>Sl</t>
  </si>
  <si>
    <t>Items</t>
  </si>
  <si>
    <t>1st bi-weekly status</t>
  </si>
  <si>
    <t>2nd bi-weekly status</t>
  </si>
  <si>
    <t>3rd bi-weekly status</t>
  </si>
  <si>
    <t>4th bi-weekly status</t>
  </si>
  <si>
    <t>5th bi-weekly status</t>
  </si>
  <si>
    <t>6th bi-weekly status</t>
  </si>
  <si>
    <t>7th bi-weekly status</t>
  </si>
  <si>
    <t>8th bi-weekly status</t>
  </si>
  <si>
    <t>Tanvir,Sadat</t>
  </si>
  <si>
    <t>Planning Review Check List</t>
  </si>
  <si>
    <t>* Defect Density = Total Defect/ object point</t>
  </si>
  <si>
    <t>Note : Schedule Variance and Effort Variance achieved goal is (+/-10%) defined as per project plan. Defect Density  achieved goal is (0.1 – 0.38) as per project plan.</t>
  </si>
  <si>
    <t>Planed Effort 
( Person Hrs)</t>
  </si>
  <si>
    <t>Maintain always good communication with stakeholder.</t>
  </si>
  <si>
    <t>Defect density is 0.32 which is greater than the achieved goal (0.1 – 0.3 defects / size).</t>
  </si>
  <si>
    <t>Schedule Variance is 0 which is within the range of the achieved goal (+/-10%) and Effort Variance is 19.23 which is greater than the achieved goal (+/-10%) defined as per project plan. Also defect density is 0.5 which is greater than the achieved goal (0.1 – 0.3 defects / size). Need to Follow up and fill up the CAPA.</t>
  </si>
  <si>
    <t>Schedule Variance is 0 which is within the range of the achieved goal (+/-10%) and Effort Variance is 15.32 which is greater than the achieved goal (+/-10%) defined as per project plan. Also defect density is 0.37 which is greater than the achieved goal (0.1 – 0.3 defects / size). Need to Follow up and fill up the CAPA.</t>
  </si>
  <si>
    <t>Schedule Variance is 6.67 which is within the range of the achieved goal (+/-10%) and Effort Variance is -4.59 which is within the range of the achieved goal (+/-10%) defined as per project plan. And defect density is 0. So no need to Follow up and fill up the CAPA.</t>
  </si>
  <si>
    <t>Schedule Variance is 0 which is within the range of the achieved goal (+/-10%) and Effort Variance is -8.2 which is within the range of the achieved goal (+/-10%) defined as per project plan. And defect density is 0. So no need to Follow up and fill up the CAPA.</t>
  </si>
  <si>
    <t>Schedule Variance is 0 which is within the range of the achieved goal (+/-10%) and Effort Variance is -15.97 which is lesser than the achieved goal (+/-10%) defined as per project plan. And defect density is 0. So no need to Follow up and fill up the CAPA.</t>
  </si>
  <si>
    <t>Schedule Variance is 0 which is within the range of the achieved goal (+/-10%) and Effort Variance is 0 which is within the range of the achieved goal (+/-10%) defined as per project plan. And defect density is 0. So no need to Follow up and fill up the CAPA.</t>
  </si>
  <si>
    <t>Effort Variance is 19.23 which is greater than the achieved goal (+/-10%) defined as per project plan. Also defect density is 0.5 which is greater than the achieved goal (0.1 – 0.3 defects / size).</t>
  </si>
  <si>
    <t>Effort Variance is 15.32 which is greater than the achieved goal (+/-10%) defined as per project plan. Also defect density is 0.37 which is greater than the achieved goal (0.1 – 0.3 defects / size).</t>
  </si>
  <si>
    <t>Ifteraz Hafiz</t>
  </si>
  <si>
    <t>The client had fail to give requirments documents clearly.  Communication with client need to increase.</t>
  </si>
  <si>
    <t>Requirement has been changed. New requirement has been added. Re-estimation required need to update project tracker. CM Procedure should be followed Effectively. Some master entry forms nedd to be re-developed.</t>
  </si>
  <si>
    <t>Requirment Analysis Should be done considering all stakeholder in initial stage.</t>
  </si>
  <si>
    <t>Because of the new requirement has been added for the Functional forms of the inventory module some rework required.</t>
  </si>
  <si>
    <t>Nov-Dec</t>
  </si>
  <si>
    <t>Sl. 
NO</t>
  </si>
  <si>
    <t>good communication with stakeholder and requirment analysis should be done considering all stakeholder in initial stage.</t>
  </si>
  <si>
    <t>Schedule Variance is 0 which is within the range of the achieved goal (+/-10%) and Effort Variance is -4.17 which is within the range of the achieved goal (+/-10%) defined as per project plan. But defect density is 0.32 which is greater than the achieved goal (0.1 – 0.3 defects / size). Need to Follow up and fill up the CAPA.</t>
  </si>
  <si>
    <t>Effort Variance is -20 which lesser then the range of the achieved goal (+/-10%) defined as per project plan. Need to Follow up and fill up the CAPA.</t>
  </si>
  <si>
    <t>Oct-Nov</t>
  </si>
  <si>
    <t>Effort Variance is -20 which lesser then the range of the achieved goal (+/-10%) defined as per project plan.</t>
  </si>
  <si>
    <t>Requirements not collected properly because they were busy with their office work and did not provided proper time.</t>
  </si>
  <si>
    <t>Need to take more time from the client</t>
  </si>
  <si>
    <t>LESSONS LEARNT</t>
  </si>
  <si>
    <t>Project Tracker</t>
  </si>
  <si>
    <t>Code Review</t>
  </si>
  <si>
    <t>Design Review</t>
  </si>
  <si>
    <t>Test Paln Review</t>
  </si>
  <si>
    <t>Project Status Report</t>
  </si>
  <si>
    <t>Decision Analysis Resulation</t>
  </si>
  <si>
    <t>Risk Tracker</t>
  </si>
  <si>
    <t>Matrics Measurment</t>
  </si>
  <si>
    <t>Requirements_Traceability Matrix</t>
  </si>
  <si>
    <t>Lesson Learn &amp; Re-usable comp</t>
  </si>
  <si>
    <t>UT, System testing</t>
  </si>
  <si>
    <t>Project Plan</t>
  </si>
  <si>
    <t>V1.0</t>
  </si>
  <si>
    <t>Test Plan</t>
  </si>
  <si>
    <t>Design Documents</t>
  </si>
  <si>
    <t>SRS</t>
  </si>
  <si>
    <t>Development</t>
  </si>
  <si>
    <t>V2</t>
  </si>
  <si>
    <t>Defect Data(Validation/Testing) of Leasig and Integrated Accounting System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</si>
</sst>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0;[Red]0"/>
    <numFmt numFmtId="166" formatCode="[$-409]d\-mmm\-yyyy;@"/>
    <numFmt numFmtId="167" formatCode="[$-409]d\-mmm\-yy;@"/>
    <numFmt numFmtId="168" formatCode="mm/dd/yy;@"/>
  </numFmts>
  <fonts count="3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b/>
      <sz val="10"/>
      <color indexed="8"/>
      <name val="Times New Roman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b/>
      <sz val="18"/>
      <color indexed="62"/>
      <name val="Cambri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Helvetica"/>
    </font>
    <font>
      <b/>
      <sz val="7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 applyBorder="0"/>
    <xf numFmtId="0" fontId="3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5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0" borderId="1" applyFill="0" applyBorder="0"/>
    <xf numFmtId="0" fontId="7" fillId="0" borderId="1" applyBorder="0">
      <alignment horizontal="center" vertical="center"/>
    </xf>
    <xf numFmtId="0" fontId="8" fillId="0" borderId="1" applyBorder="0">
      <alignment horizontal="center" vertical="center"/>
    </xf>
    <xf numFmtId="0" fontId="9" fillId="0" borderId="1" applyBorder="0">
      <alignment horizontal="center" vertical="center"/>
    </xf>
    <xf numFmtId="0" fontId="10" fillId="0" borderId="0" applyNumberFormat="0" applyFill="0" applyBorder="0" applyAlignment="0" applyProtection="0"/>
    <xf numFmtId="0" fontId="11" fillId="0" borderId="2" applyNumberFormat="0" applyFill="0" applyBorder="0">
      <alignment horizontal="centerContinuous" vertical="center" wrapText="1"/>
      <protection locked="0"/>
    </xf>
    <xf numFmtId="0" fontId="1" fillId="7" borderId="3" applyFill="0" applyBorder="0">
      <alignment horizontal="left" vertical="center"/>
    </xf>
    <xf numFmtId="0" fontId="1" fillId="7" borderId="3" applyFill="0" applyBorder="0">
      <alignment horizontal="center" vertical="center"/>
    </xf>
    <xf numFmtId="0" fontId="1" fillId="7" borderId="4" applyNumberFormat="0" applyFill="0" applyBorder="0" applyProtection="0">
      <alignment horizontal="centerContinuous"/>
    </xf>
    <xf numFmtId="0" fontId="12" fillId="0" borderId="2" applyFill="0" applyBorder="0" applyProtection="0">
      <alignment vertical="center"/>
      <protection locked="0"/>
    </xf>
    <xf numFmtId="0" fontId="7" fillId="0" borderId="0" applyFill="0" applyBorder="0">
      <alignment vertical="center"/>
    </xf>
    <xf numFmtId="0" fontId="13" fillId="7" borderId="5" applyFill="0" applyBorder="0" applyAlignment="0">
      <alignment horizontal="center" vertical="center"/>
    </xf>
    <xf numFmtId="0" fontId="7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5" fillId="0" borderId="0"/>
    <xf numFmtId="0" fontId="17" fillId="0" borderId="0"/>
    <xf numFmtId="0" fontId="22" fillId="0" borderId="0"/>
    <xf numFmtId="0" fontId="11" fillId="0" borderId="15" applyNumberFormat="0" applyFill="0" applyBorder="0">
      <alignment horizontal="centerContinuous" vertical="center" wrapText="1"/>
      <protection locked="0"/>
    </xf>
    <xf numFmtId="0" fontId="1" fillId="7" borderId="16" applyNumberFormat="0" applyFill="0" applyBorder="0" applyProtection="0">
      <alignment horizontal="centerContinuous"/>
    </xf>
    <xf numFmtId="0" fontId="12" fillId="0" borderId="15" applyFill="0" applyBorder="0" applyProtection="0">
      <alignment vertical="center"/>
      <protection locked="0"/>
    </xf>
    <xf numFmtId="0" fontId="13" fillId="7" borderId="17" applyFill="0" applyBorder="0" applyAlignment="0">
      <alignment horizontal="center"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18" applyNumberFormat="0" applyFill="0" applyBorder="0">
      <alignment horizontal="centerContinuous" vertical="center" wrapText="1"/>
      <protection locked="0"/>
    </xf>
    <xf numFmtId="0" fontId="12" fillId="0" borderId="18" applyFill="0" applyBorder="0" applyProtection="0">
      <alignment vertical="center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7" borderId="19" applyNumberFormat="0" applyFill="0" applyBorder="0" applyProtection="0">
      <alignment horizontal="centerContinuous"/>
    </xf>
    <xf numFmtId="0" fontId="13" fillId="7" borderId="20" applyFill="0" applyBorder="0" applyAlignment="0">
      <alignment horizontal="center"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1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 vertical="top"/>
    </xf>
    <xf numFmtId="0" fontId="19" fillId="0" borderId="9" xfId="0" applyFont="1" applyBorder="1" applyAlignment="1">
      <alignment horizontal="center" vertical="center"/>
    </xf>
    <xf numFmtId="49" fontId="18" fillId="0" borderId="0" xfId="0" applyNumberFormat="1" applyFont="1"/>
    <xf numFmtId="49" fontId="18" fillId="0" borderId="0" xfId="0" applyNumberFormat="1" applyFont="1" applyAlignment="1">
      <alignment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0" fontId="27" fillId="0" borderId="9" xfId="0" applyFont="1" applyBorder="1" applyAlignment="1">
      <alignment wrapText="1"/>
    </xf>
    <xf numFmtId="0" fontId="27" fillId="0" borderId="0" xfId="0" applyFont="1" applyAlignment="1">
      <alignment vertical="center" wrapText="1"/>
    </xf>
    <xf numFmtId="0" fontId="28" fillId="0" borderId="9" xfId="0" applyFont="1" applyBorder="1" applyAlignment="1">
      <alignment vertical="center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30" fillId="0" borderId="0" xfId="3" applyFont="1" applyAlignment="1">
      <alignment vertical="top" wrapText="1"/>
    </xf>
    <xf numFmtId="0" fontId="31" fillId="0" borderId="0" xfId="3" applyFont="1" applyAlignment="1">
      <alignment vertical="center" wrapText="1"/>
    </xf>
    <xf numFmtId="0" fontId="32" fillId="0" borderId="9" xfId="0" applyFont="1" applyBorder="1" applyAlignment="1">
      <alignment horizontal="left" vertical="top" wrapText="1"/>
    </xf>
    <xf numFmtId="0" fontId="30" fillId="0" borderId="9" xfId="0" applyFont="1" applyBorder="1" applyAlignment="1">
      <alignment vertical="center" wrapText="1"/>
    </xf>
    <xf numFmtId="0" fontId="30" fillId="0" borderId="9" xfId="4" quotePrefix="1" applyNumberFormat="1" applyFont="1" applyBorder="1"/>
    <xf numFmtId="165" fontId="30" fillId="0" borderId="9" xfId="4" quotePrefix="1" applyNumberFormat="1" applyFont="1" applyBorder="1" applyAlignment="1">
      <alignment horizontal="center" vertical="center"/>
    </xf>
    <xf numFmtId="0" fontId="30" fillId="0" borderId="9" xfId="3" applyFont="1" applyFill="1" applyBorder="1" applyAlignment="1">
      <alignment vertical="top" wrapText="1"/>
    </xf>
    <xf numFmtId="0" fontId="30" fillId="0" borderId="9" xfId="3" applyFont="1" applyBorder="1" applyAlignment="1">
      <alignment vertical="top" wrapText="1"/>
    </xf>
    <xf numFmtId="0" fontId="30" fillId="0" borderId="9" xfId="4" applyNumberFormat="1" applyFont="1" applyBorder="1"/>
    <xf numFmtId="0" fontId="29" fillId="0" borderId="9" xfId="0" applyFont="1" applyBorder="1" applyAlignment="1">
      <alignment horizontal="left" vertical="top" wrapText="1"/>
    </xf>
    <xf numFmtId="0" fontId="33" fillId="0" borderId="9" xfId="0" applyFont="1" applyBorder="1" applyAlignment="1">
      <alignment vertical="center" wrapText="1"/>
    </xf>
    <xf numFmtId="0" fontId="33" fillId="0" borderId="9" xfId="4" quotePrefix="1" applyNumberFormat="1" applyFont="1" applyBorder="1"/>
    <xf numFmtId="14" fontId="33" fillId="0" borderId="9" xfId="4" applyNumberFormat="1" applyFont="1" applyBorder="1"/>
    <xf numFmtId="165" fontId="33" fillId="0" borderId="9" xfId="4" quotePrefix="1" applyNumberFormat="1" applyFont="1" applyBorder="1" applyAlignment="1">
      <alignment horizontal="center" vertical="center"/>
    </xf>
    <xf numFmtId="0" fontId="33" fillId="0" borderId="9" xfId="3" applyFont="1" applyFill="1" applyBorder="1" applyAlignment="1">
      <alignment vertical="top" wrapText="1"/>
    </xf>
    <xf numFmtId="0" fontId="33" fillId="0" borderId="9" xfId="3" applyFont="1" applyBorder="1" applyAlignment="1">
      <alignment vertical="top" wrapText="1"/>
    </xf>
    <xf numFmtId="49" fontId="32" fillId="0" borderId="9" xfId="0" applyNumberFormat="1" applyFont="1" applyBorder="1" applyAlignment="1">
      <alignment horizontal="left" vertical="top" wrapText="1"/>
    </xf>
    <xf numFmtId="164" fontId="33" fillId="0" borderId="9" xfId="4" applyNumberFormat="1" applyFont="1" applyBorder="1"/>
    <xf numFmtId="49" fontId="29" fillId="0" borderId="9" xfId="0" applyNumberFormat="1" applyFont="1" applyBorder="1" applyAlignment="1">
      <alignment horizontal="left" vertical="top" wrapText="1"/>
    </xf>
    <xf numFmtId="0" fontId="31" fillId="20" borderId="9" xfId="3" applyFont="1" applyFill="1" applyBorder="1" applyAlignment="1">
      <alignment horizontal="center" vertical="center" wrapText="1"/>
    </xf>
    <xf numFmtId="0" fontId="31" fillId="20" borderId="9" xfId="3" applyFont="1" applyFill="1" applyBorder="1" applyAlignment="1">
      <alignment vertical="center" wrapText="1"/>
    </xf>
    <xf numFmtId="164" fontId="31" fillId="20" borderId="9" xfId="3" applyNumberFormat="1" applyFont="1" applyFill="1" applyBorder="1" applyAlignment="1">
      <alignment vertical="center" wrapText="1"/>
    </xf>
    <xf numFmtId="0" fontId="32" fillId="21" borderId="9" xfId="0" applyFont="1" applyFill="1" applyBorder="1" applyAlignment="1">
      <alignment horizontal="left" vertical="top" wrapText="1"/>
    </xf>
    <xf numFmtId="0" fontId="30" fillId="21" borderId="9" xfId="0" applyFont="1" applyFill="1" applyBorder="1" applyAlignment="1">
      <alignment vertical="center" wrapText="1"/>
    </xf>
    <xf numFmtId="0" fontId="30" fillId="21" borderId="9" xfId="4" quotePrefix="1" applyNumberFormat="1" applyFont="1" applyFill="1" applyBorder="1"/>
    <xf numFmtId="164" fontId="30" fillId="21" borderId="9" xfId="4" quotePrefix="1" applyNumberFormat="1" applyFont="1" applyFill="1" applyBorder="1"/>
    <xf numFmtId="165" fontId="30" fillId="21" borderId="9" xfId="4" quotePrefix="1" applyNumberFormat="1" applyFont="1" applyFill="1" applyBorder="1" applyAlignment="1">
      <alignment horizontal="center" vertical="center"/>
    </xf>
    <xf numFmtId="0" fontId="30" fillId="21" borderId="9" xfId="3" applyFont="1" applyFill="1" applyBorder="1" applyAlignment="1">
      <alignment vertical="top" wrapText="1"/>
    </xf>
    <xf numFmtId="49" fontId="32" fillId="21" borderId="9" xfId="0" applyNumberFormat="1" applyFont="1" applyFill="1" applyBorder="1" applyAlignment="1">
      <alignment horizontal="left" vertical="top" wrapText="1"/>
    </xf>
    <xf numFmtId="0" fontId="27" fillId="0" borderId="9" xfId="0" applyFont="1" applyBorder="1" applyAlignment="1">
      <alignment horizontal="left" vertical="top" wrapText="1"/>
    </xf>
    <xf numFmtId="0" fontId="30" fillId="0" borderId="9" xfId="4" applyNumberFormat="1" applyFont="1" applyBorder="1" applyAlignment="1">
      <alignment horizontal="center" vertical="center"/>
    </xf>
    <xf numFmtId="166" fontId="30" fillId="0" borderId="9" xfId="4" applyNumberFormat="1" applyFont="1" applyBorder="1" applyAlignment="1">
      <alignment horizontal="center" vertical="center"/>
    </xf>
    <xf numFmtId="0" fontId="30" fillId="0" borderId="9" xfId="3" applyFont="1" applyFill="1" applyBorder="1" applyAlignment="1">
      <alignment horizontal="center" vertical="center" wrapText="1"/>
    </xf>
    <xf numFmtId="49" fontId="32" fillId="0" borderId="9" xfId="0" applyNumberFormat="1" applyFont="1" applyBorder="1" applyAlignment="1">
      <alignment horizontal="center" vertical="center" wrapText="1"/>
    </xf>
    <xf numFmtId="0" fontId="30" fillId="0" borderId="9" xfId="3" applyFont="1" applyBorder="1" applyAlignment="1">
      <alignment horizontal="center" vertical="center" wrapText="1"/>
    </xf>
    <xf numFmtId="166" fontId="27" fillId="0" borderId="9" xfId="0" applyNumberFormat="1" applyFont="1" applyFill="1" applyBorder="1" applyAlignment="1">
      <alignment horizontal="center" vertical="center" wrapText="1"/>
    </xf>
    <xf numFmtId="166" fontId="30" fillId="0" borderId="9" xfId="4" quotePrefix="1" applyNumberFormat="1" applyFont="1" applyBorder="1" applyAlignment="1">
      <alignment horizontal="center" vertical="center"/>
    </xf>
    <xf numFmtId="0" fontId="33" fillId="0" borderId="9" xfId="3" applyFont="1" applyFill="1" applyBorder="1" applyAlignment="1">
      <alignment horizontal="center" vertical="center" wrapText="1"/>
    </xf>
    <xf numFmtId="49" fontId="29" fillId="0" borderId="9" xfId="0" applyNumberFormat="1" applyFont="1" applyBorder="1" applyAlignment="1">
      <alignment horizontal="center" vertical="center" wrapText="1"/>
    </xf>
    <xf numFmtId="0" fontId="33" fillId="0" borderId="9" xfId="3" applyFont="1" applyBorder="1" applyAlignment="1">
      <alignment horizontal="center" vertical="center" wrapText="1"/>
    </xf>
    <xf numFmtId="49" fontId="32" fillId="0" borderId="9" xfId="0" applyNumberFormat="1" applyFont="1" applyBorder="1" applyAlignment="1">
      <alignment horizontal="center" vertical="top" wrapText="1"/>
    </xf>
    <xf numFmtId="0" fontId="30" fillId="0" borderId="9" xfId="3" applyFont="1" applyBorder="1" applyAlignment="1">
      <alignment horizontal="center" vertical="top" wrapText="1"/>
    </xf>
    <xf numFmtId="165" fontId="30" fillId="0" borderId="9" xfId="4" quotePrefix="1" applyNumberFormat="1" applyFont="1" applyBorder="1" applyAlignment="1">
      <alignment horizontal="center" vertical="center" wrapText="1"/>
    </xf>
    <xf numFmtId="165" fontId="33" fillId="0" borderId="9" xfId="4" quotePrefix="1" applyNumberFormat="1" applyFont="1" applyBorder="1" applyAlignment="1">
      <alignment horizontal="center" vertical="center" wrapText="1"/>
    </xf>
    <xf numFmtId="165" fontId="33" fillId="0" borderId="9" xfId="3" applyNumberFormat="1" applyFont="1" applyBorder="1" applyAlignment="1">
      <alignment horizontal="center" vertical="top" wrapText="1"/>
    </xf>
    <xf numFmtId="0" fontId="33" fillId="0" borderId="9" xfId="3" applyFont="1" applyBorder="1" applyAlignment="1">
      <alignment horizontal="center" vertical="top" wrapText="1"/>
    </xf>
    <xf numFmtId="165" fontId="33" fillId="0" borderId="9" xfId="4" quotePrefix="1" applyNumberFormat="1" applyFont="1" applyFill="1" applyBorder="1" applyAlignment="1">
      <alignment horizontal="center" vertical="center" wrapText="1"/>
    </xf>
    <xf numFmtId="49" fontId="29" fillId="0" borderId="9" xfId="0" applyNumberFormat="1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top" wrapText="1"/>
    </xf>
    <xf numFmtId="164" fontId="30" fillId="0" borderId="0" xfId="3" applyNumberFormat="1" applyFont="1" applyAlignment="1">
      <alignment vertical="top" wrapText="1"/>
    </xf>
    <xf numFmtId="165" fontId="30" fillId="0" borderId="0" xfId="3" applyNumberFormat="1" applyFont="1" applyAlignment="1">
      <alignment horizontal="center" vertical="center" wrapText="1"/>
    </xf>
    <xf numFmtId="0" fontId="28" fillId="0" borderId="0" xfId="43" applyFont="1"/>
    <xf numFmtId="49" fontId="28" fillId="0" borderId="0" xfId="43" applyNumberFormat="1" applyFont="1"/>
    <xf numFmtId="167" fontId="18" fillId="0" borderId="0" xfId="0" applyNumberFormat="1" applyFont="1"/>
    <xf numFmtId="49" fontId="18" fillId="0" borderId="0" xfId="0" applyNumberFormat="1" applyFont="1" applyBorder="1" applyAlignment="1">
      <alignment vertical="center" wrapText="1"/>
    </xf>
    <xf numFmtId="168" fontId="19" fillId="0" borderId="0" xfId="0" applyNumberFormat="1" applyFont="1" applyFill="1" applyBorder="1" applyAlignment="1">
      <alignment vertical="center" wrapText="1"/>
    </xf>
    <xf numFmtId="0" fontId="18" fillId="0" borderId="0" xfId="0" applyFont="1" applyBorder="1"/>
    <xf numFmtId="49" fontId="19" fillId="0" borderId="0" xfId="0" applyNumberFormat="1" applyFont="1" applyBorder="1" applyAlignment="1">
      <alignment horizontal="center"/>
    </xf>
    <xf numFmtId="0" fontId="29" fillId="15" borderId="9" xfId="0" applyFont="1" applyFill="1" applyBorder="1" applyAlignment="1">
      <alignment horizontal="center" vertical="center" wrapText="1"/>
    </xf>
    <xf numFmtId="0" fontId="34" fillId="13" borderId="9" xfId="0" applyFont="1" applyFill="1" applyBorder="1" applyAlignment="1">
      <alignment horizontal="center" vertical="top" wrapText="1"/>
    </xf>
    <xf numFmtId="0" fontId="34" fillId="13" borderId="9" xfId="0" applyFont="1" applyFill="1" applyBorder="1" applyAlignment="1">
      <alignment horizontal="center" vertical="center" wrapText="1"/>
    </xf>
    <xf numFmtId="166" fontId="34" fillId="13" borderId="9" xfId="0" applyNumberFormat="1" applyFont="1" applyFill="1" applyBorder="1" applyAlignment="1">
      <alignment horizontal="center" wrapText="1"/>
    </xf>
    <xf numFmtId="167" fontId="34" fillId="13" borderId="9" xfId="0" applyNumberFormat="1" applyFont="1" applyFill="1" applyBorder="1" applyAlignment="1">
      <alignment horizontal="center" wrapText="1"/>
    </xf>
    <xf numFmtId="0" fontId="34" fillId="13" borderId="9" xfId="0" applyFont="1" applyFill="1" applyBorder="1" applyAlignment="1">
      <alignment horizontal="center" wrapText="1"/>
    </xf>
    <xf numFmtId="167" fontId="34" fillId="13" borderId="9" xfId="0" applyNumberFormat="1" applyFont="1" applyFill="1" applyBorder="1" applyAlignment="1">
      <alignment horizontal="right" wrapText="1"/>
    </xf>
    <xf numFmtId="0" fontId="34" fillId="14" borderId="9" xfId="0" applyFont="1" applyFill="1" applyBorder="1" applyAlignment="1">
      <alignment horizontal="center" wrapText="1"/>
    </xf>
    <xf numFmtId="0" fontId="27" fillId="0" borderId="9" xfId="0" applyFont="1" applyBorder="1"/>
    <xf numFmtId="0" fontId="27" fillId="13" borderId="9" xfId="0" applyFont="1" applyFill="1" applyBorder="1" applyAlignment="1">
      <alignment horizontal="center" vertical="top" wrapText="1"/>
    </xf>
    <xf numFmtId="0" fontId="27" fillId="0" borderId="9" xfId="0" applyFont="1" applyFill="1" applyBorder="1" applyAlignment="1">
      <alignment horizontal="left" vertical="top" wrapText="1"/>
    </xf>
    <xf numFmtId="0" fontId="27" fillId="0" borderId="9" xfId="0" applyFont="1" applyFill="1" applyBorder="1" applyAlignment="1">
      <alignment horizontal="left" vertical="center" wrapText="1"/>
    </xf>
    <xf numFmtId="166" fontId="27" fillId="0" borderId="9" xfId="0" applyNumberFormat="1" applyFont="1" applyFill="1" applyBorder="1" applyAlignment="1">
      <alignment horizontal="right" wrapText="1"/>
    </xf>
    <xf numFmtId="167" fontId="27" fillId="0" borderId="9" xfId="0" applyNumberFormat="1" applyFont="1" applyBorder="1"/>
    <xf numFmtId="0" fontId="34" fillId="0" borderId="9" xfId="0" applyFont="1" applyFill="1" applyBorder="1" applyAlignment="1">
      <alignment horizontal="center" wrapText="1"/>
    </xf>
    <xf numFmtId="0" fontId="28" fillId="0" borderId="9" xfId="0" applyFont="1" applyBorder="1"/>
    <xf numFmtId="0" fontId="28" fillId="0" borderId="9" xfId="0" applyFont="1" applyBorder="1" applyAlignment="1"/>
    <xf numFmtId="167" fontId="27" fillId="0" borderId="9" xfId="0" applyNumberFormat="1" applyFont="1" applyBorder="1" applyAlignment="1">
      <alignment horizontal="right"/>
    </xf>
    <xf numFmtId="166" fontId="27" fillId="0" borderId="0" xfId="0" applyNumberFormat="1" applyFont="1"/>
    <xf numFmtId="167" fontId="27" fillId="0" borderId="0" xfId="0" applyNumberFormat="1" applyFont="1"/>
    <xf numFmtId="167" fontId="27" fillId="0" borderId="0" xfId="0" applyNumberFormat="1" applyFont="1" applyAlignment="1">
      <alignment horizontal="right"/>
    </xf>
    <xf numFmtId="0" fontId="27" fillId="0" borderId="9" xfId="0" applyFont="1" applyBorder="1" applyAlignment="1">
      <alignment horizontal="left" vertical="top"/>
    </xf>
    <xf numFmtId="0" fontId="27" fillId="0" borderId="9" xfId="0" applyFont="1" applyBorder="1" applyAlignment="1">
      <alignment vertical="top" wrapText="1"/>
    </xf>
    <xf numFmtId="0" fontId="27" fillId="0" borderId="9" xfId="0" applyFont="1" applyFill="1" applyBorder="1" applyAlignment="1">
      <alignment horizontal="center" wrapText="1"/>
    </xf>
    <xf numFmtId="2" fontId="34" fillId="0" borderId="9" xfId="0" applyNumberFormat="1" applyFont="1" applyFill="1" applyBorder="1" applyAlignment="1">
      <alignment horizontal="center" wrapText="1"/>
    </xf>
    <xf numFmtId="2" fontId="27" fillId="0" borderId="0" xfId="0" applyNumberFormat="1" applyFont="1"/>
    <xf numFmtId="167" fontId="19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30" fillId="0" borderId="9" xfId="4" quotePrefix="1" applyNumberFormat="1" applyFont="1" applyBorder="1" applyAlignment="1">
      <alignment horizontal="center"/>
    </xf>
    <xf numFmtId="164" fontId="30" fillId="0" borderId="9" xfId="4" applyNumberFormat="1" applyFont="1" applyBorder="1" applyAlignment="1">
      <alignment horizontal="center"/>
    </xf>
    <xf numFmtId="164" fontId="33" fillId="0" borderId="9" xfId="4" quotePrefix="1" applyNumberFormat="1" applyFont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0" fontId="31" fillId="13" borderId="9" xfId="3" applyFont="1" applyFill="1" applyBorder="1" applyAlignment="1">
      <alignment horizontal="center" vertical="center" wrapText="1"/>
    </xf>
    <xf numFmtId="0" fontId="31" fillId="13" borderId="9" xfId="3" applyFont="1" applyFill="1" applyBorder="1" applyAlignment="1">
      <alignment vertical="center" wrapText="1"/>
    </xf>
    <xf numFmtId="164" fontId="31" fillId="13" borderId="9" xfId="3" applyNumberFormat="1" applyFont="1" applyFill="1" applyBorder="1" applyAlignment="1">
      <alignment vertical="center" wrapText="1"/>
    </xf>
    <xf numFmtId="164" fontId="30" fillId="0" borderId="9" xfId="3" applyNumberFormat="1" applyFont="1" applyBorder="1" applyAlignment="1">
      <alignment vertical="top" wrapText="1"/>
    </xf>
    <xf numFmtId="165" fontId="30" fillId="0" borderId="9" xfId="3" applyNumberFormat="1" applyFont="1" applyBorder="1" applyAlignment="1">
      <alignment horizontal="center" vertical="center" wrapText="1"/>
    </xf>
    <xf numFmtId="165" fontId="33" fillId="0" borderId="9" xfId="3" applyNumberFormat="1" applyFont="1" applyBorder="1" applyAlignment="1">
      <alignment vertical="top" wrapText="1"/>
    </xf>
    <xf numFmtId="165" fontId="33" fillId="0" borderId="9" xfId="4" quotePrefix="1" applyNumberFormat="1" applyFont="1" applyBorder="1" applyAlignment="1">
      <alignment horizontal="right" vertical="center"/>
    </xf>
    <xf numFmtId="0" fontId="28" fillId="0" borderId="9" xfId="3" applyFont="1" applyBorder="1" applyAlignment="1">
      <alignment horizontal="left" vertical="top" wrapText="1"/>
    </xf>
    <xf numFmtId="2" fontId="19" fillId="0" borderId="9" xfId="0" applyNumberFormat="1" applyFont="1" applyBorder="1" applyAlignment="1">
      <alignment horizontal="center" vertical="center"/>
    </xf>
    <xf numFmtId="0" fontId="37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21" fillId="13" borderId="9" xfId="0" applyFont="1" applyFill="1" applyBorder="1" applyAlignment="1">
      <alignment horizontal="center" vertical="center" wrapText="1"/>
    </xf>
    <xf numFmtId="49" fontId="21" fillId="13" borderId="9" xfId="0" applyNumberFormat="1" applyFont="1" applyFill="1" applyBorder="1" applyAlignment="1">
      <alignment horizontal="center" vertical="center" wrapText="1"/>
    </xf>
    <xf numFmtId="0" fontId="21" fillId="13" borderId="9" xfId="0" applyFont="1" applyFill="1" applyBorder="1" applyAlignment="1">
      <alignment horizontal="center" vertical="center"/>
    </xf>
    <xf numFmtId="0" fontId="35" fillId="0" borderId="9" xfId="43" applyFont="1" applyFill="1" applyBorder="1"/>
    <xf numFmtId="0" fontId="35" fillId="0" borderId="9" xfId="43" applyFont="1" applyFill="1" applyBorder="1" applyAlignment="1">
      <alignment horizontal="center" wrapText="1"/>
    </xf>
    <xf numFmtId="0" fontId="35" fillId="0" borderId="9" xfId="43" applyFont="1" applyFill="1" applyBorder="1" applyAlignment="1">
      <alignment horizontal="center"/>
    </xf>
    <xf numFmtId="49" fontId="35" fillId="0" borderId="9" xfId="43" applyNumberFormat="1" applyFont="1" applyFill="1" applyBorder="1" applyAlignment="1">
      <alignment horizontal="center" wrapText="1"/>
    </xf>
    <xf numFmtId="0" fontId="28" fillId="0" borderId="0" xfId="43" applyFont="1" applyFill="1"/>
    <xf numFmtId="0" fontId="19" fillId="0" borderId="9" xfId="0" applyFont="1" applyFill="1" applyBorder="1" applyAlignment="1">
      <alignment horizontal="left" vertical="center" wrapText="1"/>
    </xf>
    <xf numFmtId="0" fontId="2" fillId="0" borderId="9" xfId="54" applyFont="1" applyBorder="1" applyAlignment="1">
      <alignment horizontal="left" vertical="center" wrapText="1"/>
    </xf>
    <xf numFmtId="0" fontId="2" fillId="0" borderId="9" xfId="54" applyFont="1" applyBorder="1" applyAlignment="1">
      <alignment horizontal="center" vertical="center" wrapText="1"/>
    </xf>
    <xf numFmtId="0" fontId="35" fillId="21" borderId="9" xfId="43" applyFont="1" applyFill="1" applyBorder="1"/>
    <xf numFmtId="0" fontId="35" fillId="21" borderId="9" xfId="43" applyFont="1" applyFill="1" applyBorder="1" applyAlignment="1">
      <alignment horizontal="center" wrapText="1"/>
    </xf>
    <xf numFmtId="0" fontId="35" fillId="23" borderId="9" xfId="43" applyFont="1" applyFill="1" applyBorder="1" applyAlignment="1">
      <alignment horizontal="center" wrapText="1"/>
    </xf>
    <xf numFmtId="0" fontId="35" fillId="23" borderId="9" xfId="43" applyFont="1" applyFill="1" applyBorder="1" applyAlignment="1">
      <alignment horizontal="center"/>
    </xf>
    <xf numFmtId="49" fontId="35" fillId="23" borderId="9" xfId="43" applyNumberFormat="1" applyFont="1" applyFill="1" applyBorder="1" applyAlignment="1">
      <alignment horizontal="center" wrapText="1"/>
    </xf>
    <xf numFmtId="0" fontId="35" fillId="23" borderId="9" xfId="43" applyFont="1" applyFill="1" applyBorder="1"/>
    <xf numFmtId="0" fontId="35" fillId="22" borderId="9" xfId="43" applyFont="1" applyFill="1" applyBorder="1" applyAlignment="1">
      <alignment wrapText="1"/>
    </xf>
    <xf numFmtId="0" fontId="35" fillId="22" borderId="9" xfId="43" applyFont="1" applyFill="1" applyBorder="1"/>
    <xf numFmtId="0" fontId="2" fillId="0" borderId="9" xfId="43" applyFont="1" applyFill="1" applyBorder="1" applyAlignment="1">
      <alignment horizontal="center" vertical="center" wrapText="1"/>
    </xf>
    <xf numFmtId="0" fontId="2" fillId="0" borderId="9" xfId="43" applyFont="1" applyFill="1" applyBorder="1" applyAlignment="1">
      <alignment horizontal="left" vertical="center" wrapText="1"/>
    </xf>
    <xf numFmtId="0" fontId="24" fillId="0" borderId="0" xfId="0" applyFont="1"/>
    <xf numFmtId="0" fontId="23" fillId="17" borderId="9" xfId="0" applyFont="1" applyFill="1" applyBorder="1" applyAlignment="1">
      <alignment wrapText="1"/>
    </xf>
    <xf numFmtId="0" fontId="24" fillId="0" borderId="9" xfId="0" applyFont="1" applyBorder="1"/>
    <xf numFmtId="0" fontId="24" fillId="0" borderId="9" xfId="0" applyFont="1" applyBorder="1" applyAlignment="1">
      <alignment wrapText="1"/>
    </xf>
    <xf numFmtId="0" fontId="24" fillId="0" borderId="0" xfId="0" applyFont="1" applyBorder="1"/>
    <xf numFmtId="0" fontId="23" fillId="0" borderId="0" xfId="0" applyFont="1"/>
    <xf numFmtId="0" fontId="24" fillId="0" borderId="9" xfId="0" applyFont="1" applyBorder="1" applyAlignment="1">
      <alignment horizontal="left"/>
    </xf>
    <xf numFmtId="0" fontId="24" fillId="16" borderId="9" xfId="0" applyFont="1" applyFill="1" applyBorder="1"/>
    <xf numFmtId="0" fontId="2" fillId="0" borderId="0" xfId="0" applyFont="1" applyAlignment="1">
      <alignment horizontal="justify"/>
    </xf>
    <xf numFmtId="0" fontId="1" fillId="18" borderId="24" xfId="0" applyFont="1" applyFill="1" applyBorder="1" applyAlignment="1">
      <alignment horizontal="center" vertical="top" wrapText="1"/>
    </xf>
    <xf numFmtId="0" fontId="1" fillId="18" borderId="25" xfId="0" applyFont="1" applyFill="1" applyBorder="1" applyAlignment="1">
      <alignment horizontal="center" vertical="top" wrapText="1"/>
    </xf>
    <xf numFmtId="0" fontId="1" fillId="18" borderId="10" xfId="0" applyFont="1" applyFill="1" applyBorder="1" applyAlignment="1">
      <alignment horizontal="center" vertical="top" wrapText="1"/>
    </xf>
    <xf numFmtId="0" fontId="1" fillId="18" borderId="14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justify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justify" vertical="top" wrapText="1"/>
    </xf>
    <xf numFmtId="0" fontId="2" fillId="0" borderId="26" xfId="0" applyFont="1" applyBorder="1" applyAlignment="1">
      <alignment horizontal="center" vertical="top" wrapText="1"/>
    </xf>
    <xf numFmtId="167" fontId="29" fillId="15" borderId="11" xfId="0" applyNumberFormat="1" applyFont="1" applyFill="1" applyBorder="1" applyAlignment="1">
      <alignment horizontal="center" wrapText="1"/>
    </xf>
    <xf numFmtId="167" fontId="29" fillId="15" borderId="12" xfId="0" applyNumberFormat="1" applyFont="1" applyFill="1" applyBorder="1" applyAlignment="1">
      <alignment horizontal="center" wrapText="1"/>
    </xf>
    <xf numFmtId="167" fontId="29" fillId="15" borderId="13" xfId="0" applyNumberFormat="1" applyFont="1" applyFill="1" applyBorder="1" applyAlignment="1">
      <alignment horizontal="center" wrapText="1"/>
    </xf>
    <xf numFmtId="0" fontId="20" fillId="15" borderId="9" xfId="0" applyFont="1" applyFill="1" applyBorder="1" applyAlignment="1">
      <alignment horizontal="center" vertical="center" wrapText="1"/>
    </xf>
    <xf numFmtId="49" fontId="36" fillId="0" borderId="6" xfId="0" applyNumberFormat="1" applyFont="1" applyBorder="1" applyAlignment="1">
      <alignment horizontal="center"/>
    </xf>
    <xf numFmtId="49" fontId="36" fillId="0" borderId="7" xfId="0" applyNumberFormat="1" applyFont="1" applyBorder="1" applyAlignment="1">
      <alignment horizontal="center"/>
    </xf>
    <xf numFmtId="49" fontId="36" fillId="0" borderId="8" xfId="0" applyNumberFormat="1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165" fontId="33" fillId="0" borderId="9" xfId="4" quotePrefix="1" applyNumberFormat="1" applyFont="1" applyFill="1" applyBorder="1" applyAlignment="1">
      <alignment horizontal="right" vertical="center"/>
    </xf>
    <xf numFmtId="0" fontId="29" fillId="15" borderId="9" xfId="0" applyFont="1" applyFill="1" applyBorder="1" applyAlignment="1">
      <alignment horizontal="center" vertical="center" wrapText="1"/>
    </xf>
    <xf numFmtId="165" fontId="33" fillId="0" borderId="9" xfId="4" quotePrefix="1" applyNumberFormat="1" applyFont="1" applyBorder="1" applyAlignment="1">
      <alignment horizontal="right" vertical="center"/>
    </xf>
    <xf numFmtId="0" fontId="34" fillId="24" borderId="9" xfId="0" applyFont="1" applyFill="1" applyBorder="1" applyAlignment="1">
      <alignment horizontal="center" vertical="center" wrapText="1"/>
    </xf>
    <xf numFmtId="0" fontId="27" fillId="24" borderId="9" xfId="0" applyFont="1" applyFill="1" applyBorder="1" applyAlignment="1">
      <alignment wrapText="1"/>
    </xf>
    <xf numFmtId="0" fontId="23" fillId="19" borderId="21" xfId="0" applyFont="1" applyFill="1" applyBorder="1" applyAlignment="1">
      <alignment horizontal="center"/>
    </xf>
    <xf numFmtId="0" fontId="23" fillId="19" borderId="22" xfId="0" applyFont="1" applyFill="1" applyBorder="1" applyAlignment="1">
      <alignment horizontal="center"/>
    </xf>
    <xf numFmtId="0" fontId="23" fillId="19" borderId="23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27" fillId="25" borderId="9" xfId="0" applyFont="1" applyFill="1" applyBorder="1" applyAlignment="1">
      <alignment horizontal="center" vertical="top" wrapText="1"/>
    </xf>
    <xf numFmtId="0" fontId="28" fillId="25" borderId="9" xfId="0" applyFont="1" applyFill="1" applyBorder="1"/>
    <xf numFmtId="0" fontId="28" fillId="25" borderId="9" xfId="0" applyFont="1" applyFill="1" applyBorder="1" applyAlignment="1"/>
    <xf numFmtId="0" fontId="28" fillId="25" borderId="9" xfId="0" applyFont="1" applyFill="1" applyBorder="1" applyAlignment="1">
      <alignment vertical="center" wrapText="1"/>
    </xf>
    <xf numFmtId="167" fontId="27" fillId="25" borderId="9" xfId="0" applyNumberFormat="1" applyFont="1" applyFill="1" applyBorder="1"/>
    <xf numFmtId="0" fontId="27" fillId="25" borderId="9" xfId="0" applyFont="1" applyFill="1" applyBorder="1" applyAlignment="1">
      <alignment horizontal="center" wrapText="1"/>
    </xf>
    <xf numFmtId="167" fontId="27" fillId="25" borderId="9" xfId="0" applyNumberFormat="1" applyFont="1" applyFill="1" applyBorder="1" applyAlignment="1">
      <alignment horizontal="right"/>
    </xf>
    <xf numFmtId="0" fontId="34" fillId="25" borderId="9" xfId="0" applyFont="1" applyFill="1" applyBorder="1" applyAlignment="1">
      <alignment horizontal="center" wrapText="1"/>
    </xf>
    <xf numFmtId="2" fontId="34" fillId="25" borderId="9" xfId="0" applyNumberFormat="1" applyFont="1" applyFill="1" applyBorder="1" applyAlignment="1">
      <alignment horizontal="center" wrapText="1"/>
    </xf>
    <xf numFmtId="0" fontId="27" fillId="25" borderId="0" xfId="0" applyFont="1" applyFill="1"/>
    <xf numFmtId="0" fontId="27" fillId="25" borderId="9" xfId="0" applyFont="1" applyFill="1" applyBorder="1" applyAlignment="1">
      <alignment horizontal="left" vertical="top" wrapText="1"/>
    </xf>
    <xf numFmtId="0" fontId="27" fillId="25" borderId="9" xfId="0" applyFont="1" applyFill="1" applyBorder="1" applyAlignment="1">
      <alignment vertical="center" wrapText="1"/>
    </xf>
    <xf numFmtId="0" fontId="30" fillId="25" borderId="9" xfId="4" applyNumberFormat="1" applyFont="1" applyFill="1" applyBorder="1" applyAlignment="1">
      <alignment horizontal="center" vertical="center"/>
    </xf>
    <xf numFmtId="166" fontId="30" fillId="25" borderId="9" xfId="4" quotePrefix="1" applyNumberFormat="1" applyFont="1" applyFill="1" applyBorder="1" applyAlignment="1">
      <alignment horizontal="center" vertical="center"/>
    </xf>
    <xf numFmtId="165" fontId="30" fillId="25" borderId="9" xfId="4" quotePrefix="1" applyNumberFormat="1" applyFont="1" applyFill="1" applyBorder="1" applyAlignment="1">
      <alignment horizontal="center" vertical="center" wrapText="1"/>
    </xf>
    <xf numFmtId="0" fontId="30" fillId="25" borderId="9" xfId="3" applyFont="1" applyFill="1" applyBorder="1" applyAlignment="1">
      <alignment horizontal="center" vertical="center" wrapText="1"/>
    </xf>
    <xf numFmtId="49" fontId="32" fillId="25" borderId="9" xfId="0" applyNumberFormat="1" applyFont="1" applyFill="1" applyBorder="1" applyAlignment="1">
      <alignment horizontal="center" vertical="center" wrapText="1"/>
    </xf>
    <xf numFmtId="0" fontId="30" fillId="25" borderId="0" xfId="3" applyFont="1" applyFill="1" applyAlignment="1">
      <alignment vertical="top" wrapText="1"/>
    </xf>
  </cellXfs>
  <cellStyles count="71">
    <cellStyle name="Accent1 - 20%" xfId="5"/>
    <cellStyle name="Accent1 - 40%" xfId="6"/>
    <cellStyle name="Accent1 - 60%" xfId="7"/>
    <cellStyle name="Accent2 - 20%" xfId="8"/>
    <cellStyle name="Accent2 - 40%" xfId="9"/>
    <cellStyle name="Accent2 - 60%" xfId="10"/>
    <cellStyle name="Accent3 - 20%" xfId="11"/>
    <cellStyle name="Accent3 - 40%" xfId="12"/>
    <cellStyle name="Accent3 - 60%" xfId="13"/>
    <cellStyle name="Accent4 - 20%" xfId="14"/>
    <cellStyle name="Accent4 - 40%" xfId="15"/>
    <cellStyle name="Accent4 - 60%" xfId="16"/>
    <cellStyle name="Accent5 - 20%" xfId="17"/>
    <cellStyle name="Accent5 - 40%" xfId="18"/>
    <cellStyle name="Accent5 - 60%" xfId="19"/>
    <cellStyle name="Accent6 - 20%" xfId="20"/>
    <cellStyle name="Accent6 - 40%" xfId="21"/>
    <cellStyle name="Accent6 - 60%" xfId="22"/>
    <cellStyle name="Emphasis 1" xfId="23"/>
    <cellStyle name="Emphasis 2" xfId="24"/>
    <cellStyle name="Emphasis 3" xfId="25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0" builtinId="9" hidden="1"/>
    <cellStyle name="Followed Hyperlink" xfId="68" builtinId="9" hidden="1"/>
    <cellStyle name="Followed Hyperlink" xfId="69" builtinId="9" hidden="1"/>
    <cellStyle name="Followed Hyperlink" xfId="58" builtinId="9" hidden="1"/>
    <cellStyle name="Followed Hyperlink" xfId="59" builtinId="9" hidden="1"/>
    <cellStyle name="Followed Hyperlink" xfId="70" builtinId="9" hidden="1"/>
    <cellStyle name="Header 1" xfId="26"/>
    <cellStyle name="Header 2" xfId="27"/>
    <cellStyle name="Header Center" xfId="28"/>
    <cellStyle name="HP Logo" xfId="29"/>
    <cellStyle name="Normal" xfId="0" builtinId="0"/>
    <cellStyle name="Normal 2" xfId="1"/>
    <cellStyle name="Normal 2 2" xfId="44"/>
    <cellStyle name="Normal 3" xfId="4"/>
    <cellStyle name="Normal 4" xfId="43"/>
    <cellStyle name="Normal 4 2" xfId="54"/>
    <cellStyle name="Normal 5" xfId="46"/>
    <cellStyle name="Normal_Root Cause Analysis Template 1" xfId="3"/>
    <cellStyle name="Percent 2" xfId="2"/>
    <cellStyle name="Sheet Title" xfId="30"/>
    <cellStyle name="Style 1" xfId="45"/>
    <cellStyle name="Table Entry" xfId="31"/>
    <cellStyle name="Table Entry 2" xfId="47"/>
    <cellStyle name="Table Entry 3" xfId="61"/>
    <cellStyle name="Table Heading" xfId="32"/>
    <cellStyle name="Table Heading Center" xfId="33"/>
    <cellStyle name="Table Medium" xfId="34"/>
    <cellStyle name="Table Medium 2" xfId="48"/>
    <cellStyle name="Table Medium 3" xfId="66"/>
    <cellStyle name="Table Normal" xfId="35"/>
    <cellStyle name="Table Normal 2" xfId="49"/>
    <cellStyle name="Table Normal 3" xfId="62"/>
    <cellStyle name="Table Small" xfId="36"/>
    <cellStyle name="Table Small Bold" xfId="37"/>
    <cellStyle name="Table Small Bold 2" xfId="50"/>
    <cellStyle name="Table Small Bold 3" xfId="67"/>
    <cellStyle name="Table Small Center" xfId="38"/>
    <cellStyle name="Table Title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_VIPT_CAR_Testing_Fall09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iewFo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gam%20BE%20Tech%20Hours%20(Oracle%20Estimation)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sk_BI%20And%20App%20Sup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tricsReport-Development-customized%20for%20A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_Info"/>
      <sheetName val="CAR Sheet"/>
      <sheetName val="Analysis-Charts"/>
      <sheetName val="Fish Bone Diagram"/>
      <sheetName val="Action Items"/>
      <sheetName val="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3">
          <cell r="C3" t="str">
            <v>Requirements</v>
          </cell>
          <cell r="F3" t="str">
            <v xml:space="preserve">SHOWSTOPPER (0) </v>
          </cell>
          <cell r="H3" t="str">
            <v>Analysis Review / Inspections</v>
          </cell>
          <cell r="K3" t="str">
            <v>Ambiguous/vague requirement</v>
          </cell>
        </row>
        <row r="4">
          <cell r="C4" t="str">
            <v>Requirements-Missed</v>
          </cell>
          <cell r="F4" t="str">
            <v xml:space="preserve">SEVERE (1) </v>
          </cell>
          <cell r="H4" t="str">
            <v>Design  Review / Inspections</v>
          </cell>
          <cell r="K4" t="str">
            <v>Documentation error</v>
          </cell>
        </row>
        <row r="5">
          <cell r="C5" t="str">
            <v>Design</v>
          </cell>
          <cell r="F5" t="str">
            <v xml:space="preserve">MAJOR (2) </v>
          </cell>
          <cell r="H5" t="str">
            <v>Code Reviews</v>
          </cell>
          <cell r="K5" t="str">
            <v>Incomplete requirement</v>
          </cell>
        </row>
        <row r="6">
          <cell r="C6" t="str">
            <v>Code</v>
          </cell>
          <cell r="F6" t="str">
            <v xml:space="preserve">SIGNIFICANT (3) </v>
          </cell>
          <cell r="H6" t="str">
            <v>Unit Testing</v>
          </cell>
          <cell r="K6" t="str">
            <v>Wrong requirement</v>
          </cell>
        </row>
        <row r="7">
          <cell r="C7" t="str">
            <v>Test</v>
          </cell>
          <cell r="F7" t="str">
            <v xml:space="preserve">MINOR (4) </v>
          </cell>
          <cell r="H7" t="str">
            <v>Component Integration Testing</v>
          </cell>
          <cell r="K7" t="str">
            <v xml:space="preserve">Other </v>
          </cell>
        </row>
        <row r="8">
          <cell r="C8" t="str">
            <v>Data Setup</v>
          </cell>
          <cell r="H8" t="str">
            <v>System Testing</v>
          </cell>
          <cell r="K8" t="str">
            <v>Missing requirement</v>
          </cell>
        </row>
        <row r="9">
          <cell r="C9" t="str">
            <v>Environment</v>
          </cell>
          <cell r="H9" t="str">
            <v>System Integration Testing</v>
          </cell>
          <cell r="K9" t="str">
            <v>Conflicting/Unreliable Interfaces</v>
          </cell>
        </row>
        <row r="10">
          <cell r="C10" t="str">
            <v>Deployment/Implementation</v>
          </cell>
          <cell r="H10" t="str">
            <v>Performance Testing</v>
          </cell>
          <cell r="K10" t="str">
            <v>Documentation error</v>
          </cell>
        </row>
        <row r="11">
          <cell r="C11" t="str">
            <v>Device/Hardware</v>
          </cell>
          <cell r="H11" t="str">
            <v>User Acceptance Test</v>
          </cell>
          <cell r="K11" t="str">
            <v>Inadequate Design Objects</v>
          </cell>
        </row>
        <row r="12">
          <cell r="C12" t="str">
            <v>Existing/Production</v>
          </cell>
          <cell r="H12" t="str">
            <v>Warranty Period</v>
          </cell>
          <cell r="K12" t="str">
            <v>Too Many Variables</v>
          </cell>
        </row>
        <row r="13">
          <cell r="C13" t="str">
            <v>End user Documentation</v>
          </cell>
          <cell r="H13" t="str">
            <v>Regression Test</v>
          </cell>
          <cell r="K13" t="str">
            <v>Wrong Algorithm</v>
          </cell>
        </row>
        <row r="14">
          <cell r="C14" t="str">
            <v>Initiate</v>
          </cell>
          <cell r="H14" t="str">
            <v>Issue/Risk</v>
          </cell>
          <cell r="K14" t="str">
            <v>Wrong Logic</v>
          </cell>
        </row>
        <row r="15">
          <cell r="C15" t="str">
            <v>Project Planning</v>
          </cell>
          <cell r="K15" t="str">
            <v>Wrong/Unreliable Connections</v>
          </cell>
        </row>
        <row r="16">
          <cell r="C16" t="str">
            <v>Project monitoring and control</v>
          </cell>
          <cell r="K16" t="str">
            <v>Other</v>
          </cell>
        </row>
        <row r="17">
          <cell r="K17" t="str">
            <v>Assignment Error / Uninitialized variable</v>
          </cell>
        </row>
        <row r="18">
          <cell r="K18" t="str">
            <v>Bad validation check</v>
          </cell>
        </row>
        <row r="19">
          <cell r="K19" t="str">
            <v>Case statement</v>
          </cell>
        </row>
        <row r="20">
          <cell r="K20" t="str">
            <v>Coding standard not followed</v>
          </cell>
        </row>
        <row r="21">
          <cell r="K21" t="str">
            <v>Documentation error</v>
          </cell>
        </row>
        <row r="22">
          <cell r="K22" t="str">
            <v>Exception handling</v>
          </cell>
        </row>
        <row r="23">
          <cell r="K23" t="str">
            <v>Garbage collection</v>
          </cell>
        </row>
        <row r="24">
          <cell r="K24" t="str">
            <v>Interface Error</v>
          </cell>
        </row>
        <row r="25">
          <cell r="K25" t="str">
            <v>Logic flow</v>
          </cell>
        </row>
        <row r="26">
          <cell r="K26" t="str">
            <v>Missing end statement</v>
          </cell>
        </row>
        <row r="27">
          <cell r="K27" t="str">
            <v>Missing logic</v>
          </cell>
        </row>
        <row r="28">
          <cell r="K28" t="str">
            <v>Parameter mismatch</v>
          </cell>
        </row>
        <row r="29">
          <cell r="K29" t="str">
            <v>Poor Commenting</v>
          </cell>
        </row>
        <row r="30">
          <cell r="K30" t="str">
            <v>Typo Errors</v>
          </cell>
        </row>
        <row r="31">
          <cell r="K31" t="str">
            <v>Wrong method called</v>
          </cell>
        </row>
        <row r="32">
          <cell r="K32" t="str">
            <v>Wrong variable used</v>
          </cell>
        </row>
        <row r="33">
          <cell r="K33" t="str">
            <v>Other</v>
          </cell>
        </row>
        <row r="34">
          <cell r="K34" t="str">
            <v>Boundary cases not addressed</v>
          </cell>
        </row>
        <row r="35">
          <cell r="K35" t="str">
            <v>Documentation error</v>
          </cell>
        </row>
        <row r="36">
          <cell r="K36" t="str">
            <v>Expected Results incomplete</v>
          </cell>
        </row>
        <row r="37">
          <cell r="K37" t="str">
            <v>Incomplete Test Case</v>
          </cell>
        </row>
        <row r="38">
          <cell r="K38" t="str">
            <v>Incorrect Test Case</v>
          </cell>
        </row>
        <row r="39">
          <cell r="K39" t="str">
            <v>Misinterpretation of requirements</v>
          </cell>
        </row>
        <row r="40">
          <cell r="K40" t="str">
            <v>Regression test cases incomplete</v>
          </cell>
        </row>
        <row r="41">
          <cell r="K41" t="str">
            <v>Test Case missing</v>
          </cell>
        </row>
        <row r="42">
          <cell r="K42" t="str">
            <v>Other</v>
          </cell>
        </row>
        <row r="43">
          <cell r="K43" t="str">
            <v>Data setup worngly</v>
          </cell>
        </row>
        <row r="44">
          <cell r="K44" t="str">
            <v>Data setup insufficient</v>
          </cell>
        </row>
        <row r="45">
          <cell r="K45" t="str">
            <v>Data not available</v>
          </cell>
        </row>
        <row r="46">
          <cell r="K46" t="str">
            <v>Environment not setup correctly</v>
          </cell>
        </row>
        <row r="47">
          <cell r="K47" t="str">
            <v>Environment not available</v>
          </cell>
        </row>
        <row r="48">
          <cell r="K48" t="str">
            <v>Hardware/device not available</v>
          </cell>
        </row>
        <row r="49">
          <cell r="K49" t="str">
            <v>Hardware/device does not support the functionality</v>
          </cell>
        </row>
        <row r="50">
          <cell r="K50" t="str">
            <v>Hardware/device not setup/configured correctly</v>
          </cell>
        </row>
        <row r="51">
          <cell r="K51" t="str">
            <v>Defect existed in the previous code</v>
          </cell>
        </row>
        <row r="52">
          <cell r="K52" t="str">
            <v>Production enviroment different from the testing environment</v>
          </cell>
        </row>
        <row r="53">
          <cell r="K53" t="str">
            <v>User instructions not updated clearly</v>
          </cell>
        </row>
        <row r="54">
          <cell r="K54" t="str">
            <v>Documentation error</v>
          </cell>
        </row>
        <row r="55">
          <cell r="K55" t="str">
            <v>Insufficient Information</v>
          </cell>
        </row>
        <row r="56">
          <cell r="K56" t="str">
            <v>Poor Understandability</v>
          </cell>
        </row>
        <row r="57">
          <cell r="K57" t="str">
            <v>Poor User Interface</v>
          </cell>
        </row>
        <row r="58">
          <cell r="K58" t="str">
            <v>Wrong Operation Flow</v>
          </cell>
        </row>
        <row r="59">
          <cell r="K59" t="str">
            <v>Other</v>
          </cell>
        </row>
        <row r="60">
          <cell r="K60" t="str">
            <v>Wrong Interpretation</v>
          </cell>
        </row>
        <row r="61">
          <cell r="K61" t="str">
            <v>Language Context Errors</v>
          </cell>
        </row>
        <row r="62">
          <cell r="K62" t="str">
            <v>Typo Errors</v>
          </cell>
        </row>
        <row r="63">
          <cell r="K63" t="str">
            <v>Grammatical Errors</v>
          </cell>
        </row>
        <row r="64">
          <cell r="K64" t="str">
            <v>Other</v>
          </cell>
        </row>
        <row r="65">
          <cell r="K65" t="str">
            <v>Business/Organizational</v>
          </cell>
        </row>
        <row r="66">
          <cell r="K66" t="str">
            <v>Scope</v>
          </cell>
        </row>
        <row r="67">
          <cell r="K67" t="str">
            <v>Project Team</v>
          </cell>
        </row>
        <row r="68">
          <cell r="K68" t="str">
            <v>Design/Technology</v>
          </cell>
        </row>
        <row r="69">
          <cell r="K69" t="str">
            <v>Implementation Impact</v>
          </cell>
        </row>
        <row r="70">
          <cell r="K70" t="str">
            <v>Environmental/Infrastructure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ew Form"/>
      <sheetName val="DefectTypes"/>
      <sheetName val="CausalCode"/>
    </sheet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2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RICE"/>
      <sheetName val="Effort"/>
      <sheetName val="Complexity"/>
      <sheetName val="Vers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rofile"/>
      <sheetName val="Risks and Assumptions"/>
      <sheetName val="Guidelines"/>
      <sheetName val="Risks"/>
      <sheetName val="RPN Trend"/>
      <sheetName val="Mitigation Plan"/>
      <sheetName val="Assumptions"/>
      <sheetName val="Revision History"/>
      <sheetName val="Swap"/>
    </sheetNames>
    <sheetDataSet>
      <sheetData sheetId="0" refreshError="1"/>
      <sheetData sheetId="1" refreshError="1"/>
      <sheetData sheetId="2">
        <row r="4">
          <cell r="B4" t="str">
            <v>Causes External Customer Dissatisfaction</v>
          </cell>
          <cell r="D4" t="str">
            <v>Cannot be detected until it has hit the project</v>
          </cell>
        </row>
        <row r="5">
          <cell r="B5" t="str">
            <v>Leads to addition of resources or schedule slippage</v>
          </cell>
          <cell r="D5" t="str">
            <v>Visible only to BUH/DM</v>
          </cell>
        </row>
        <row r="6">
          <cell r="B6" t="str">
            <v>Causes Project Team to work extended hours</v>
          </cell>
          <cell r="D6" t="str">
            <v xml:space="preserve">Visible only to PMs </v>
          </cell>
        </row>
        <row r="7">
          <cell r="B7" t="str">
            <v>Leads to unavailability of team members for taking up other organizational activities</v>
          </cell>
          <cell r="D7" t="str">
            <v>Requires additional effort for detection by the team</v>
          </cell>
        </row>
        <row r="8">
          <cell r="B8" t="str">
            <v>Doesnot affect schedule and effort</v>
          </cell>
          <cell r="D8" t="str">
            <v>Evident to the entire team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rofile"/>
      <sheetName val="PSR Project Data"/>
      <sheetName val="QCR Project Data"/>
      <sheetName val="Deliverables Data"/>
      <sheetName val="Project_DB"/>
      <sheetName val="Causal Analysis"/>
      <sheetName val="Revi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pane xSplit="3" ySplit="2" topLeftCell="E15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defaultRowHeight="15"/>
  <cols>
    <col min="1" max="1" width="6.42578125" style="13" customWidth="1"/>
    <col min="2" max="2" width="8.7109375" style="13" customWidth="1"/>
    <col min="3" max="3" width="51.7109375" style="13" bestFit="1" customWidth="1"/>
    <col min="4" max="4" width="12" style="10" customWidth="1"/>
    <col min="5" max="5" width="13.28515625" style="90" customWidth="1"/>
    <col min="6" max="6" width="14" style="91" customWidth="1"/>
    <col min="7" max="7" width="9.42578125" style="12" customWidth="1"/>
    <col min="8" max="8" width="17.28515625" style="92" bestFit="1" customWidth="1"/>
    <col min="9" max="9" width="16.42578125" style="92" bestFit="1" customWidth="1"/>
    <col min="10" max="10" width="8.85546875" style="12" customWidth="1"/>
    <col min="11" max="11" width="14.42578125" style="12" customWidth="1"/>
    <col min="12" max="12" width="14.28515625" style="12" customWidth="1"/>
    <col min="13" max="16384" width="9.140625" style="12"/>
  </cols>
  <sheetData>
    <row r="1" spans="1:12" ht="19.5" customHeight="1">
      <c r="A1" s="154" t="s">
        <v>21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 s="80" customFormat="1" ht="43.5">
      <c r="A2" s="73" t="s">
        <v>13</v>
      </c>
      <c r="B2" s="73" t="s">
        <v>34</v>
      </c>
      <c r="C2" s="73" t="s">
        <v>14</v>
      </c>
      <c r="D2" s="74" t="s">
        <v>0</v>
      </c>
      <c r="E2" s="75" t="s">
        <v>1</v>
      </c>
      <c r="F2" s="76" t="s">
        <v>2</v>
      </c>
      <c r="G2" s="77" t="s">
        <v>214</v>
      </c>
      <c r="H2" s="78" t="s">
        <v>3</v>
      </c>
      <c r="I2" s="78" t="s">
        <v>4</v>
      </c>
      <c r="J2" s="77" t="s">
        <v>5</v>
      </c>
      <c r="K2" s="79" t="s">
        <v>27</v>
      </c>
      <c r="L2" s="79" t="s">
        <v>26</v>
      </c>
    </row>
    <row r="3" spans="1:12" s="80" customFormat="1">
      <c r="A3" s="81">
        <v>1</v>
      </c>
      <c r="B3" s="82" t="s">
        <v>173</v>
      </c>
      <c r="C3" s="80" t="s">
        <v>174</v>
      </c>
      <c r="D3" s="83" t="s">
        <v>213</v>
      </c>
      <c r="E3" s="84">
        <v>41934</v>
      </c>
      <c r="F3" s="85">
        <v>41942</v>
      </c>
      <c r="G3" s="95">
        <f>((F3-E3)+1)*8</f>
        <v>72</v>
      </c>
      <c r="H3" s="84">
        <v>41937</v>
      </c>
      <c r="I3" s="89">
        <v>41942</v>
      </c>
      <c r="J3" s="95">
        <f>((I3-H3)+1)*8</f>
        <v>48</v>
      </c>
      <c r="K3" s="86">
        <f>ROUND((((I3-F3)/((F3-E3)+1)))*100,2)</f>
        <v>0</v>
      </c>
      <c r="L3" s="96">
        <f>((J3-G3)/G3)*100</f>
        <v>-33.333333333333329</v>
      </c>
    </row>
    <row r="4" spans="1:12" s="80" customFormat="1">
      <c r="A4" s="81">
        <v>2</v>
      </c>
      <c r="B4" s="82" t="s">
        <v>175</v>
      </c>
      <c r="C4" s="80" t="s">
        <v>176</v>
      </c>
      <c r="D4" s="83" t="s">
        <v>95</v>
      </c>
      <c r="E4" s="84">
        <v>41944</v>
      </c>
      <c r="F4" s="85">
        <v>41946</v>
      </c>
      <c r="G4" s="95">
        <f t="shared" ref="G4:G49" si="0">((F4-E4)+1)*8</f>
        <v>24</v>
      </c>
      <c r="H4" s="84">
        <v>41945</v>
      </c>
      <c r="I4" s="89">
        <v>41946</v>
      </c>
      <c r="J4" s="95">
        <f t="shared" ref="J4:J49" si="1">((I4-H4)+1)*8</f>
        <v>16</v>
      </c>
      <c r="K4" s="86">
        <f t="shared" ref="K4:K49" si="2">ROUND((((I4-F4)/((F4-E4)+1)))*100,2)</f>
        <v>0</v>
      </c>
      <c r="L4" s="96">
        <f t="shared" ref="L4:L49" si="3">((J4-G4)/G4)*100</f>
        <v>-33.333333333333329</v>
      </c>
    </row>
    <row r="5" spans="1:12" s="80" customFormat="1">
      <c r="A5" s="81">
        <v>3</v>
      </c>
      <c r="B5" s="82" t="s">
        <v>177</v>
      </c>
      <c r="C5" s="80" t="s">
        <v>178</v>
      </c>
      <c r="D5" s="83" t="s">
        <v>94</v>
      </c>
      <c r="E5" s="84">
        <v>41944</v>
      </c>
      <c r="F5" s="85">
        <v>41946</v>
      </c>
      <c r="G5" s="95">
        <f t="shared" si="0"/>
        <v>24</v>
      </c>
      <c r="H5" s="84">
        <v>41944</v>
      </c>
      <c r="I5" s="89">
        <v>41946</v>
      </c>
      <c r="J5" s="95">
        <f t="shared" si="1"/>
        <v>24</v>
      </c>
      <c r="K5" s="86">
        <f t="shared" si="2"/>
        <v>0</v>
      </c>
      <c r="L5" s="96">
        <f t="shared" si="3"/>
        <v>0</v>
      </c>
    </row>
    <row r="6" spans="1:12" s="80" customFormat="1">
      <c r="A6" s="81">
        <v>4</v>
      </c>
      <c r="B6" s="82" t="s">
        <v>179</v>
      </c>
      <c r="C6" s="80" t="s">
        <v>180</v>
      </c>
      <c r="D6" s="83" t="s">
        <v>96</v>
      </c>
      <c r="E6" s="84">
        <v>41944</v>
      </c>
      <c r="F6" s="85">
        <v>41948</v>
      </c>
      <c r="G6" s="95">
        <f t="shared" si="0"/>
        <v>40</v>
      </c>
      <c r="H6" s="84">
        <v>41944</v>
      </c>
      <c r="I6" s="89">
        <v>41948</v>
      </c>
      <c r="J6" s="95">
        <f t="shared" si="1"/>
        <v>40</v>
      </c>
      <c r="K6" s="86">
        <f t="shared" si="2"/>
        <v>0</v>
      </c>
      <c r="L6" s="96">
        <f t="shared" si="3"/>
        <v>0</v>
      </c>
    </row>
    <row r="7" spans="1:12" s="80" customFormat="1">
      <c r="A7" s="81">
        <v>5</v>
      </c>
      <c r="B7" s="82" t="s">
        <v>181</v>
      </c>
      <c r="C7" s="93" t="s">
        <v>182</v>
      </c>
      <c r="D7" s="83" t="s">
        <v>96</v>
      </c>
      <c r="E7" s="84">
        <v>41949</v>
      </c>
      <c r="F7" s="85">
        <v>41951</v>
      </c>
      <c r="G7" s="95">
        <f t="shared" si="0"/>
        <v>24</v>
      </c>
      <c r="H7" s="84">
        <v>41950</v>
      </c>
      <c r="I7" s="89">
        <v>41952</v>
      </c>
      <c r="J7" s="95">
        <f t="shared" si="1"/>
        <v>24</v>
      </c>
      <c r="K7" s="86">
        <f t="shared" si="2"/>
        <v>33.33</v>
      </c>
      <c r="L7" s="96">
        <f t="shared" si="3"/>
        <v>0</v>
      </c>
    </row>
    <row r="8" spans="1:12" s="80" customFormat="1">
      <c r="A8" s="81">
        <v>6</v>
      </c>
      <c r="B8" s="82" t="s">
        <v>183</v>
      </c>
      <c r="C8" s="94" t="s">
        <v>184</v>
      </c>
      <c r="D8" s="83" t="s">
        <v>97</v>
      </c>
      <c r="E8" s="84">
        <v>41952</v>
      </c>
      <c r="F8" s="85">
        <v>41953</v>
      </c>
      <c r="G8" s="95">
        <f t="shared" si="0"/>
        <v>16</v>
      </c>
      <c r="H8" s="84">
        <v>41952</v>
      </c>
      <c r="I8" s="89">
        <v>41953</v>
      </c>
      <c r="J8" s="95">
        <f t="shared" si="1"/>
        <v>16</v>
      </c>
      <c r="K8" s="86">
        <f t="shared" si="2"/>
        <v>0</v>
      </c>
      <c r="L8" s="96">
        <f t="shared" si="3"/>
        <v>0</v>
      </c>
    </row>
    <row r="9" spans="1:12" s="80" customFormat="1">
      <c r="A9" s="81">
        <v>7</v>
      </c>
      <c r="B9" s="82" t="s">
        <v>185</v>
      </c>
      <c r="C9" s="80" t="s">
        <v>186</v>
      </c>
      <c r="D9" s="83" t="s">
        <v>95</v>
      </c>
      <c r="E9" s="84">
        <v>41949</v>
      </c>
      <c r="F9" s="85">
        <v>41953</v>
      </c>
      <c r="G9" s="95">
        <f t="shared" si="0"/>
        <v>40</v>
      </c>
      <c r="H9" s="84">
        <v>41949</v>
      </c>
      <c r="I9" s="89">
        <v>41953</v>
      </c>
      <c r="J9" s="95">
        <f t="shared" si="1"/>
        <v>40</v>
      </c>
      <c r="K9" s="86">
        <f t="shared" si="2"/>
        <v>0</v>
      </c>
      <c r="L9" s="96">
        <f t="shared" si="3"/>
        <v>0</v>
      </c>
    </row>
    <row r="10" spans="1:12" s="80" customFormat="1">
      <c r="A10" s="81">
        <v>8</v>
      </c>
      <c r="B10" s="82" t="s">
        <v>187</v>
      </c>
      <c r="C10" s="80" t="s">
        <v>188</v>
      </c>
      <c r="D10" s="83" t="s">
        <v>95</v>
      </c>
      <c r="E10" s="84">
        <v>41954</v>
      </c>
      <c r="F10" s="85">
        <v>41954</v>
      </c>
      <c r="G10" s="95">
        <f t="shared" si="0"/>
        <v>8</v>
      </c>
      <c r="H10" s="84">
        <v>41954</v>
      </c>
      <c r="I10" s="89">
        <v>41955</v>
      </c>
      <c r="J10" s="95">
        <f t="shared" si="1"/>
        <v>16</v>
      </c>
      <c r="K10" s="86">
        <f t="shared" si="2"/>
        <v>100</v>
      </c>
      <c r="L10" s="96">
        <f t="shared" si="3"/>
        <v>100</v>
      </c>
    </row>
    <row r="11" spans="1:12" s="80" customFormat="1">
      <c r="A11" s="81">
        <v>9</v>
      </c>
      <c r="B11" s="87" t="s">
        <v>48</v>
      </c>
      <c r="C11" s="88" t="s">
        <v>72</v>
      </c>
      <c r="D11" s="87" t="s">
        <v>94</v>
      </c>
      <c r="E11" s="85">
        <v>41955</v>
      </c>
      <c r="F11" s="85">
        <v>41959</v>
      </c>
      <c r="G11" s="95">
        <f t="shared" si="0"/>
        <v>40</v>
      </c>
      <c r="H11" s="89">
        <v>41955</v>
      </c>
      <c r="I11" s="89">
        <v>41959</v>
      </c>
      <c r="J11" s="95">
        <f t="shared" si="1"/>
        <v>40</v>
      </c>
      <c r="K11" s="86">
        <f t="shared" si="2"/>
        <v>0</v>
      </c>
      <c r="L11" s="96">
        <f t="shared" si="3"/>
        <v>0</v>
      </c>
    </row>
    <row r="12" spans="1:12" s="80" customFormat="1">
      <c r="A12" s="81">
        <v>10</v>
      </c>
      <c r="B12" s="87" t="s">
        <v>49</v>
      </c>
      <c r="C12" s="88" t="s">
        <v>73</v>
      </c>
      <c r="D12" s="87" t="s">
        <v>94</v>
      </c>
      <c r="E12" s="85">
        <v>41960</v>
      </c>
      <c r="F12" s="85">
        <v>41963</v>
      </c>
      <c r="G12" s="95">
        <f t="shared" si="0"/>
        <v>32</v>
      </c>
      <c r="H12" s="89">
        <v>41961</v>
      </c>
      <c r="I12" s="89">
        <v>41963</v>
      </c>
      <c r="J12" s="95">
        <f t="shared" si="1"/>
        <v>24</v>
      </c>
      <c r="K12" s="86">
        <f t="shared" si="2"/>
        <v>0</v>
      </c>
      <c r="L12" s="96">
        <f t="shared" si="3"/>
        <v>-25</v>
      </c>
    </row>
    <row r="13" spans="1:12" s="80" customFormat="1">
      <c r="A13" s="81">
        <v>11</v>
      </c>
      <c r="B13" s="87" t="s">
        <v>50</v>
      </c>
      <c r="C13" s="88" t="s">
        <v>74</v>
      </c>
      <c r="D13" s="87" t="s">
        <v>94</v>
      </c>
      <c r="E13" s="85">
        <v>41965</v>
      </c>
      <c r="F13" s="85">
        <v>41970</v>
      </c>
      <c r="G13" s="95">
        <f t="shared" si="0"/>
        <v>48</v>
      </c>
      <c r="H13" s="89">
        <v>41965</v>
      </c>
      <c r="I13" s="89">
        <v>41970</v>
      </c>
      <c r="J13" s="95">
        <f t="shared" si="1"/>
        <v>48</v>
      </c>
      <c r="K13" s="86">
        <f t="shared" si="2"/>
        <v>0</v>
      </c>
      <c r="L13" s="96">
        <f t="shared" si="3"/>
        <v>0</v>
      </c>
    </row>
    <row r="14" spans="1:12" s="80" customFormat="1">
      <c r="A14" s="81">
        <v>12</v>
      </c>
      <c r="B14" s="87" t="s">
        <v>51</v>
      </c>
      <c r="C14" s="88" t="s">
        <v>75</v>
      </c>
      <c r="D14" s="87" t="s">
        <v>94</v>
      </c>
      <c r="E14" s="85">
        <v>41972</v>
      </c>
      <c r="F14" s="85">
        <v>41976</v>
      </c>
      <c r="G14" s="95">
        <f t="shared" si="0"/>
        <v>40</v>
      </c>
      <c r="H14" s="89">
        <v>41972</v>
      </c>
      <c r="I14" s="89">
        <v>41976</v>
      </c>
      <c r="J14" s="95">
        <f t="shared" si="1"/>
        <v>40</v>
      </c>
      <c r="K14" s="86">
        <f t="shared" si="2"/>
        <v>0</v>
      </c>
      <c r="L14" s="96">
        <f t="shared" si="3"/>
        <v>0</v>
      </c>
    </row>
    <row r="15" spans="1:12">
      <c r="A15" s="81">
        <v>13</v>
      </c>
      <c r="B15" s="87" t="s">
        <v>52</v>
      </c>
      <c r="C15" s="88" t="s">
        <v>76</v>
      </c>
      <c r="D15" s="87" t="s">
        <v>94</v>
      </c>
      <c r="E15" s="85">
        <v>41976</v>
      </c>
      <c r="F15" s="85">
        <v>41976</v>
      </c>
      <c r="G15" s="95">
        <f t="shared" si="0"/>
        <v>8</v>
      </c>
      <c r="H15" s="89">
        <v>41976</v>
      </c>
      <c r="I15" s="89">
        <v>41977</v>
      </c>
      <c r="J15" s="95">
        <f t="shared" si="1"/>
        <v>16</v>
      </c>
      <c r="K15" s="86">
        <f t="shared" si="2"/>
        <v>100</v>
      </c>
      <c r="L15" s="96">
        <f t="shared" si="3"/>
        <v>100</v>
      </c>
    </row>
    <row r="16" spans="1:12">
      <c r="A16" s="81">
        <v>14</v>
      </c>
      <c r="B16" s="87" t="s">
        <v>53</v>
      </c>
      <c r="C16" s="88" t="s">
        <v>77</v>
      </c>
      <c r="D16" s="87" t="s">
        <v>94</v>
      </c>
      <c r="E16" s="85">
        <v>41977</v>
      </c>
      <c r="F16" s="85">
        <v>41982</v>
      </c>
      <c r="G16" s="95">
        <f t="shared" si="0"/>
        <v>48</v>
      </c>
      <c r="H16" s="89">
        <v>41978</v>
      </c>
      <c r="I16" s="89">
        <v>41982</v>
      </c>
      <c r="J16" s="95">
        <f t="shared" si="1"/>
        <v>40</v>
      </c>
      <c r="K16" s="86">
        <f t="shared" si="2"/>
        <v>0</v>
      </c>
      <c r="L16" s="96">
        <f t="shared" si="3"/>
        <v>-16.666666666666664</v>
      </c>
    </row>
    <row r="17" spans="1:12">
      <c r="A17" s="81">
        <v>15</v>
      </c>
      <c r="B17" s="87" t="s">
        <v>189</v>
      </c>
      <c r="C17" s="88" t="s">
        <v>190</v>
      </c>
      <c r="D17" s="87" t="s">
        <v>96</v>
      </c>
      <c r="E17" s="85">
        <v>41955</v>
      </c>
      <c r="F17" s="85">
        <v>41959</v>
      </c>
      <c r="G17" s="95">
        <f t="shared" si="0"/>
        <v>40</v>
      </c>
      <c r="H17" s="89">
        <v>41955</v>
      </c>
      <c r="I17" s="89">
        <v>41959</v>
      </c>
      <c r="J17" s="95">
        <f t="shared" si="1"/>
        <v>40</v>
      </c>
      <c r="K17" s="86">
        <f t="shared" si="2"/>
        <v>0</v>
      </c>
      <c r="L17" s="96">
        <f t="shared" si="3"/>
        <v>0</v>
      </c>
    </row>
    <row r="18" spans="1:12">
      <c r="A18" s="81">
        <v>16</v>
      </c>
      <c r="B18" s="87" t="s">
        <v>191</v>
      </c>
      <c r="C18" s="88" t="s">
        <v>192</v>
      </c>
      <c r="D18" s="87" t="s">
        <v>96</v>
      </c>
      <c r="E18" s="85">
        <v>41960</v>
      </c>
      <c r="F18" s="85">
        <v>41963</v>
      </c>
      <c r="G18" s="95">
        <f t="shared" si="0"/>
        <v>32</v>
      </c>
      <c r="H18" s="89">
        <v>41960</v>
      </c>
      <c r="I18" s="89">
        <v>41963</v>
      </c>
      <c r="J18" s="95">
        <f t="shared" si="1"/>
        <v>32</v>
      </c>
      <c r="K18" s="86">
        <f t="shared" si="2"/>
        <v>0</v>
      </c>
      <c r="L18" s="96">
        <f t="shared" si="3"/>
        <v>0</v>
      </c>
    </row>
    <row r="19" spans="1:12">
      <c r="A19" s="81">
        <v>17</v>
      </c>
      <c r="B19" s="87" t="s">
        <v>193</v>
      </c>
      <c r="C19" s="88" t="s">
        <v>194</v>
      </c>
      <c r="D19" s="87" t="s">
        <v>96</v>
      </c>
      <c r="E19" s="85">
        <v>41964</v>
      </c>
      <c r="F19" s="85">
        <v>41968</v>
      </c>
      <c r="G19" s="95">
        <f t="shared" si="0"/>
        <v>40</v>
      </c>
      <c r="H19" s="89">
        <v>41964</v>
      </c>
      <c r="I19" s="89">
        <v>41968</v>
      </c>
      <c r="J19" s="95">
        <f t="shared" si="1"/>
        <v>40</v>
      </c>
      <c r="K19" s="86">
        <f t="shared" si="2"/>
        <v>0</v>
      </c>
      <c r="L19" s="96">
        <f t="shared" si="3"/>
        <v>0</v>
      </c>
    </row>
    <row r="20" spans="1:12">
      <c r="A20" s="81">
        <v>18</v>
      </c>
      <c r="B20" s="87" t="s">
        <v>195</v>
      </c>
      <c r="C20" s="88" t="s">
        <v>196</v>
      </c>
      <c r="D20" s="87" t="s">
        <v>96</v>
      </c>
      <c r="E20" s="85">
        <v>41969</v>
      </c>
      <c r="F20" s="85">
        <v>41973</v>
      </c>
      <c r="G20" s="95">
        <f t="shared" si="0"/>
        <v>40</v>
      </c>
      <c r="H20" s="89">
        <v>41969</v>
      </c>
      <c r="I20" s="89">
        <v>41973</v>
      </c>
      <c r="J20" s="95">
        <f t="shared" si="1"/>
        <v>40</v>
      </c>
      <c r="K20" s="86">
        <f t="shared" si="2"/>
        <v>0</v>
      </c>
      <c r="L20" s="96">
        <f t="shared" si="3"/>
        <v>0</v>
      </c>
    </row>
    <row r="21" spans="1:12">
      <c r="A21" s="81">
        <v>19</v>
      </c>
      <c r="B21" s="87" t="s">
        <v>54</v>
      </c>
      <c r="C21" s="88" t="s">
        <v>78</v>
      </c>
      <c r="D21" s="87" t="s">
        <v>94</v>
      </c>
      <c r="E21" s="85">
        <v>41983</v>
      </c>
      <c r="F21" s="85">
        <v>41988</v>
      </c>
      <c r="G21" s="95">
        <f t="shared" si="0"/>
        <v>48</v>
      </c>
      <c r="H21" s="89">
        <v>41983</v>
      </c>
      <c r="I21" s="89">
        <v>41988</v>
      </c>
      <c r="J21" s="95">
        <f t="shared" si="1"/>
        <v>48</v>
      </c>
      <c r="K21" s="86">
        <f t="shared" si="2"/>
        <v>0</v>
      </c>
      <c r="L21" s="96">
        <f t="shared" si="3"/>
        <v>0</v>
      </c>
    </row>
    <row r="22" spans="1:12">
      <c r="A22" s="81">
        <v>20</v>
      </c>
      <c r="B22" s="87" t="s">
        <v>55</v>
      </c>
      <c r="C22" s="88" t="s">
        <v>79</v>
      </c>
      <c r="D22" s="87" t="s">
        <v>94</v>
      </c>
      <c r="E22" s="85">
        <v>41990</v>
      </c>
      <c r="F22" s="85">
        <v>41994</v>
      </c>
      <c r="G22" s="95">
        <f t="shared" si="0"/>
        <v>40</v>
      </c>
      <c r="H22" s="89">
        <v>41990</v>
      </c>
      <c r="I22" s="89">
        <v>41994</v>
      </c>
      <c r="J22" s="95">
        <f t="shared" si="1"/>
        <v>40</v>
      </c>
      <c r="K22" s="86">
        <f t="shared" si="2"/>
        <v>0</v>
      </c>
      <c r="L22" s="96">
        <f t="shared" si="3"/>
        <v>0</v>
      </c>
    </row>
    <row r="23" spans="1:12" s="182" customFormat="1">
      <c r="A23" s="173">
        <v>21</v>
      </c>
      <c r="B23" s="174" t="s">
        <v>56</v>
      </c>
      <c r="C23" s="175" t="s">
        <v>80</v>
      </c>
      <c r="D23" s="176" t="s">
        <v>95</v>
      </c>
      <c r="E23" s="177">
        <v>41955</v>
      </c>
      <c r="F23" s="177">
        <v>41960</v>
      </c>
      <c r="G23" s="178">
        <f t="shared" si="0"/>
        <v>48</v>
      </c>
      <c r="H23" s="179">
        <v>41955</v>
      </c>
      <c r="I23" s="179">
        <v>41960</v>
      </c>
      <c r="J23" s="178">
        <f t="shared" si="1"/>
        <v>48</v>
      </c>
      <c r="K23" s="180">
        <f t="shared" si="2"/>
        <v>0</v>
      </c>
      <c r="L23" s="181">
        <f t="shared" si="3"/>
        <v>0</v>
      </c>
    </row>
    <row r="24" spans="1:12" s="182" customFormat="1">
      <c r="A24" s="173">
        <v>22</v>
      </c>
      <c r="B24" s="174" t="s">
        <v>57</v>
      </c>
      <c r="C24" s="175" t="s">
        <v>81</v>
      </c>
      <c r="D24" s="176" t="s">
        <v>95</v>
      </c>
      <c r="E24" s="177">
        <v>41961</v>
      </c>
      <c r="F24" s="177">
        <v>41968</v>
      </c>
      <c r="G24" s="178">
        <f t="shared" si="0"/>
        <v>64</v>
      </c>
      <c r="H24" s="179">
        <v>41962</v>
      </c>
      <c r="I24" s="179">
        <v>41969</v>
      </c>
      <c r="J24" s="178">
        <f t="shared" si="1"/>
        <v>64</v>
      </c>
      <c r="K24" s="180">
        <f t="shared" si="2"/>
        <v>12.5</v>
      </c>
      <c r="L24" s="181">
        <f t="shared" si="3"/>
        <v>0</v>
      </c>
    </row>
    <row r="25" spans="1:12" s="182" customFormat="1">
      <c r="A25" s="173">
        <v>23</v>
      </c>
      <c r="B25" s="174" t="s">
        <v>58</v>
      </c>
      <c r="C25" s="175" t="s">
        <v>82</v>
      </c>
      <c r="D25" s="176" t="s">
        <v>95</v>
      </c>
      <c r="E25" s="177">
        <v>41969</v>
      </c>
      <c r="F25" s="177">
        <v>41975</v>
      </c>
      <c r="G25" s="178">
        <f t="shared" si="0"/>
        <v>56</v>
      </c>
      <c r="H25" s="179">
        <v>41969</v>
      </c>
      <c r="I25" s="179">
        <v>41975</v>
      </c>
      <c r="J25" s="178">
        <f t="shared" si="1"/>
        <v>56</v>
      </c>
      <c r="K25" s="180">
        <f t="shared" si="2"/>
        <v>0</v>
      </c>
      <c r="L25" s="181">
        <f t="shared" si="3"/>
        <v>0</v>
      </c>
    </row>
    <row r="26" spans="1:12" s="182" customFormat="1">
      <c r="A26" s="173">
        <v>24</v>
      </c>
      <c r="B26" s="174" t="s">
        <v>59</v>
      </c>
      <c r="C26" s="175" t="s">
        <v>83</v>
      </c>
      <c r="D26" s="176" t="s">
        <v>95</v>
      </c>
      <c r="E26" s="177">
        <v>41976</v>
      </c>
      <c r="F26" s="177">
        <v>41981</v>
      </c>
      <c r="G26" s="178">
        <f t="shared" si="0"/>
        <v>48</v>
      </c>
      <c r="H26" s="179">
        <v>41976</v>
      </c>
      <c r="I26" s="179">
        <v>41981</v>
      </c>
      <c r="J26" s="178">
        <f t="shared" si="1"/>
        <v>48</v>
      </c>
      <c r="K26" s="180">
        <f t="shared" si="2"/>
        <v>0</v>
      </c>
      <c r="L26" s="181">
        <f t="shared" si="3"/>
        <v>0</v>
      </c>
    </row>
    <row r="27" spans="1:12">
      <c r="A27" s="81">
        <v>25</v>
      </c>
      <c r="B27" s="87" t="s">
        <v>60</v>
      </c>
      <c r="C27" s="88" t="s">
        <v>84</v>
      </c>
      <c r="D27" s="11" t="s">
        <v>94</v>
      </c>
      <c r="E27" s="85">
        <v>41995</v>
      </c>
      <c r="F27" s="85">
        <v>42000</v>
      </c>
      <c r="G27" s="95">
        <f t="shared" si="0"/>
        <v>48</v>
      </c>
      <c r="H27" s="89">
        <v>41997</v>
      </c>
      <c r="I27" s="89">
        <v>42000</v>
      </c>
      <c r="J27" s="95">
        <f t="shared" si="1"/>
        <v>32</v>
      </c>
      <c r="K27" s="86">
        <f t="shared" si="2"/>
        <v>0</v>
      </c>
      <c r="L27" s="96">
        <f t="shared" si="3"/>
        <v>-33.333333333333329</v>
      </c>
    </row>
    <row r="28" spans="1:12">
      <c r="A28" s="81">
        <v>26</v>
      </c>
      <c r="B28" s="87" t="s">
        <v>61</v>
      </c>
      <c r="C28" s="88" t="s">
        <v>85</v>
      </c>
      <c r="D28" s="11" t="s">
        <v>94</v>
      </c>
      <c r="E28" s="85">
        <v>42001</v>
      </c>
      <c r="F28" s="85">
        <v>42007</v>
      </c>
      <c r="G28" s="95">
        <f t="shared" si="0"/>
        <v>56</v>
      </c>
      <c r="H28" s="89">
        <v>42001</v>
      </c>
      <c r="I28" s="89">
        <v>42008</v>
      </c>
      <c r="J28" s="95">
        <f t="shared" si="1"/>
        <v>64</v>
      </c>
      <c r="K28" s="86">
        <f t="shared" si="2"/>
        <v>14.29</v>
      </c>
      <c r="L28" s="96">
        <f t="shared" si="3"/>
        <v>14.285714285714285</v>
      </c>
    </row>
    <row r="29" spans="1:12" s="182" customFormat="1">
      <c r="A29" s="173">
        <v>27</v>
      </c>
      <c r="B29" s="174" t="s">
        <v>62</v>
      </c>
      <c r="C29" s="175" t="s">
        <v>86</v>
      </c>
      <c r="D29" s="176" t="s">
        <v>95</v>
      </c>
      <c r="E29" s="177">
        <v>41982</v>
      </c>
      <c r="F29" s="177">
        <v>41987</v>
      </c>
      <c r="G29" s="178">
        <f t="shared" si="0"/>
        <v>48</v>
      </c>
      <c r="H29" s="179">
        <v>41982</v>
      </c>
      <c r="I29" s="179">
        <v>41987</v>
      </c>
      <c r="J29" s="178">
        <f t="shared" si="1"/>
        <v>48</v>
      </c>
      <c r="K29" s="180">
        <f t="shared" si="2"/>
        <v>0</v>
      </c>
      <c r="L29" s="181">
        <f t="shared" si="3"/>
        <v>0</v>
      </c>
    </row>
    <row r="30" spans="1:12" s="182" customFormat="1">
      <c r="A30" s="173">
        <v>28</v>
      </c>
      <c r="B30" s="174" t="s">
        <v>63</v>
      </c>
      <c r="C30" s="175" t="s">
        <v>87</v>
      </c>
      <c r="D30" s="176" t="s">
        <v>95</v>
      </c>
      <c r="E30" s="177">
        <v>41988</v>
      </c>
      <c r="F30" s="177">
        <v>41994</v>
      </c>
      <c r="G30" s="178">
        <f t="shared" si="0"/>
        <v>56</v>
      </c>
      <c r="H30" s="179">
        <v>41988</v>
      </c>
      <c r="I30" s="179">
        <v>41994</v>
      </c>
      <c r="J30" s="178">
        <f t="shared" si="1"/>
        <v>56</v>
      </c>
      <c r="K30" s="180">
        <f t="shared" si="2"/>
        <v>0</v>
      </c>
      <c r="L30" s="181">
        <f t="shared" si="3"/>
        <v>0</v>
      </c>
    </row>
    <row r="31" spans="1:12">
      <c r="A31" s="81">
        <v>29</v>
      </c>
      <c r="B31" s="87" t="s">
        <v>64</v>
      </c>
      <c r="C31" s="87" t="s">
        <v>88</v>
      </c>
      <c r="D31" s="11" t="s">
        <v>96</v>
      </c>
      <c r="E31" s="85">
        <v>41974</v>
      </c>
      <c r="F31" s="85">
        <v>41990</v>
      </c>
      <c r="G31" s="95">
        <f t="shared" si="0"/>
        <v>136</v>
      </c>
      <c r="H31" s="89">
        <v>41974</v>
      </c>
      <c r="I31" s="89">
        <v>41990</v>
      </c>
      <c r="J31" s="95">
        <f t="shared" si="1"/>
        <v>136</v>
      </c>
      <c r="K31" s="86">
        <f t="shared" si="2"/>
        <v>0</v>
      </c>
      <c r="L31" s="96">
        <f t="shared" si="3"/>
        <v>0</v>
      </c>
    </row>
    <row r="32" spans="1:12">
      <c r="A32" s="81">
        <v>30</v>
      </c>
      <c r="B32" s="87" t="s">
        <v>65</v>
      </c>
      <c r="C32" s="87" t="s">
        <v>89</v>
      </c>
      <c r="D32" s="11" t="s">
        <v>96</v>
      </c>
      <c r="E32" s="85">
        <v>41991</v>
      </c>
      <c r="F32" s="85">
        <v>42004</v>
      </c>
      <c r="G32" s="95">
        <f t="shared" si="0"/>
        <v>112</v>
      </c>
      <c r="H32" s="89">
        <v>41991</v>
      </c>
      <c r="I32" s="89">
        <v>42004</v>
      </c>
      <c r="J32" s="95">
        <f t="shared" si="1"/>
        <v>112</v>
      </c>
      <c r="K32" s="86">
        <f t="shared" si="2"/>
        <v>0</v>
      </c>
      <c r="L32" s="96">
        <f t="shared" si="3"/>
        <v>0</v>
      </c>
    </row>
    <row r="33" spans="1:12">
      <c r="A33" s="81">
        <v>31</v>
      </c>
      <c r="B33" s="87" t="s">
        <v>66</v>
      </c>
      <c r="C33" s="87" t="s">
        <v>90</v>
      </c>
      <c r="D33" s="11" t="s">
        <v>96</v>
      </c>
      <c r="E33" s="85">
        <v>42005</v>
      </c>
      <c r="F33" s="85">
        <v>42014</v>
      </c>
      <c r="G33" s="95">
        <f t="shared" si="0"/>
        <v>80</v>
      </c>
      <c r="H33" s="89">
        <v>42005</v>
      </c>
      <c r="I33" s="89">
        <v>42016</v>
      </c>
      <c r="J33" s="95">
        <f t="shared" si="1"/>
        <v>96</v>
      </c>
      <c r="K33" s="86">
        <f t="shared" si="2"/>
        <v>20</v>
      </c>
      <c r="L33" s="96">
        <f t="shared" si="3"/>
        <v>20</v>
      </c>
    </row>
    <row r="34" spans="1:12">
      <c r="A34" s="81">
        <v>32</v>
      </c>
      <c r="B34" s="87" t="s">
        <v>67</v>
      </c>
      <c r="C34" s="87" t="s">
        <v>91</v>
      </c>
      <c r="D34" s="11" t="s">
        <v>96</v>
      </c>
      <c r="E34" s="85">
        <v>42015</v>
      </c>
      <c r="F34" s="85">
        <v>42021</v>
      </c>
      <c r="G34" s="95">
        <f t="shared" si="0"/>
        <v>56</v>
      </c>
      <c r="H34" s="89">
        <v>42016</v>
      </c>
      <c r="I34" s="89">
        <v>42022</v>
      </c>
      <c r="J34" s="95">
        <f t="shared" si="1"/>
        <v>56</v>
      </c>
      <c r="K34" s="86">
        <f t="shared" si="2"/>
        <v>14.29</v>
      </c>
      <c r="L34" s="96">
        <f t="shared" si="3"/>
        <v>0</v>
      </c>
    </row>
    <row r="35" spans="1:12">
      <c r="A35" s="81">
        <v>33</v>
      </c>
      <c r="B35" s="87" t="s">
        <v>68</v>
      </c>
      <c r="C35" s="87" t="s">
        <v>197</v>
      </c>
      <c r="D35" s="11" t="s">
        <v>96</v>
      </c>
      <c r="E35" s="85">
        <v>42022</v>
      </c>
      <c r="F35" s="85">
        <v>42029</v>
      </c>
      <c r="G35" s="95">
        <f t="shared" si="0"/>
        <v>64</v>
      </c>
      <c r="H35" s="89">
        <v>42022</v>
      </c>
      <c r="I35" s="89">
        <v>42029</v>
      </c>
      <c r="J35" s="95">
        <f t="shared" si="1"/>
        <v>64</v>
      </c>
      <c r="K35" s="86">
        <f t="shared" si="2"/>
        <v>0</v>
      </c>
      <c r="L35" s="96">
        <f t="shared" si="3"/>
        <v>0</v>
      </c>
    </row>
    <row r="36" spans="1:12">
      <c r="A36" s="81">
        <v>34</v>
      </c>
      <c r="B36" s="87" t="s">
        <v>198</v>
      </c>
      <c r="C36" s="87" t="s">
        <v>199</v>
      </c>
      <c r="D36" s="11" t="s">
        <v>96</v>
      </c>
      <c r="E36" s="85">
        <v>42030</v>
      </c>
      <c r="F36" s="85">
        <v>42040</v>
      </c>
      <c r="G36" s="95">
        <f t="shared" si="0"/>
        <v>88</v>
      </c>
      <c r="H36" s="89">
        <v>42030</v>
      </c>
      <c r="I36" s="89">
        <v>42042</v>
      </c>
      <c r="J36" s="95">
        <f t="shared" si="1"/>
        <v>104</v>
      </c>
      <c r="K36" s="86">
        <f t="shared" si="2"/>
        <v>18.18</v>
      </c>
      <c r="L36" s="96">
        <f t="shared" si="3"/>
        <v>18.181818181818183</v>
      </c>
    </row>
    <row r="37" spans="1:12">
      <c r="A37" s="81">
        <v>35</v>
      </c>
      <c r="B37" s="87" t="s">
        <v>200</v>
      </c>
      <c r="C37" s="87" t="s">
        <v>201</v>
      </c>
      <c r="D37" s="11" t="s">
        <v>97</v>
      </c>
      <c r="E37" s="85">
        <v>41955</v>
      </c>
      <c r="F37" s="85">
        <v>41963</v>
      </c>
      <c r="G37" s="95">
        <f t="shared" si="0"/>
        <v>72</v>
      </c>
      <c r="H37" s="89">
        <v>41955</v>
      </c>
      <c r="I37" s="89">
        <v>41965</v>
      </c>
      <c r="J37" s="95">
        <f t="shared" si="1"/>
        <v>88</v>
      </c>
      <c r="K37" s="86">
        <f t="shared" si="2"/>
        <v>22.22</v>
      </c>
      <c r="L37" s="96">
        <f t="shared" si="3"/>
        <v>22.222222222222221</v>
      </c>
    </row>
    <row r="38" spans="1:12">
      <c r="A38" s="81">
        <v>36</v>
      </c>
      <c r="B38" s="87" t="s">
        <v>69</v>
      </c>
      <c r="C38" s="87" t="s">
        <v>202</v>
      </c>
      <c r="D38" s="11" t="s">
        <v>97</v>
      </c>
      <c r="E38" s="85">
        <v>41964</v>
      </c>
      <c r="F38" s="85">
        <v>41969</v>
      </c>
      <c r="G38" s="95">
        <f t="shared" si="0"/>
        <v>48</v>
      </c>
      <c r="H38" s="89">
        <v>41966</v>
      </c>
      <c r="I38" s="89">
        <v>41969</v>
      </c>
      <c r="J38" s="95">
        <f t="shared" si="1"/>
        <v>32</v>
      </c>
      <c r="K38" s="86">
        <f t="shared" si="2"/>
        <v>0</v>
      </c>
      <c r="L38" s="96">
        <f t="shared" si="3"/>
        <v>-33.333333333333329</v>
      </c>
    </row>
    <row r="39" spans="1:12">
      <c r="A39" s="81">
        <v>37</v>
      </c>
      <c r="B39" s="87" t="s">
        <v>203</v>
      </c>
      <c r="C39" s="87" t="s">
        <v>204</v>
      </c>
      <c r="D39" s="11" t="s">
        <v>97</v>
      </c>
      <c r="E39" s="85">
        <v>41970</v>
      </c>
      <c r="F39" s="85">
        <v>41975</v>
      </c>
      <c r="G39" s="95">
        <f t="shared" si="0"/>
        <v>48</v>
      </c>
      <c r="H39" s="89">
        <v>41970</v>
      </c>
      <c r="I39" s="89">
        <v>41975</v>
      </c>
      <c r="J39" s="95">
        <f t="shared" si="1"/>
        <v>48</v>
      </c>
      <c r="K39" s="86">
        <f t="shared" si="2"/>
        <v>0</v>
      </c>
      <c r="L39" s="96">
        <f t="shared" si="3"/>
        <v>0</v>
      </c>
    </row>
    <row r="40" spans="1:12">
      <c r="A40" s="81">
        <v>38</v>
      </c>
      <c r="B40" s="87" t="s">
        <v>205</v>
      </c>
      <c r="C40" s="87" t="s">
        <v>206</v>
      </c>
      <c r="D40" s="11" t="s">
        <v>97</v>
      </c>
      <c r="E40" s="85">
        <v>41976</v>
      </c>
      <c r="F40" s="85">
        <v>41980</v>
      </c>
      <c r="G40" s="95">
        <f t="shared" si="0"/>
        <v>40</v>
      </c>
      <c r="H40" s="89">
        <v>41976</v>
      </c>
      <c r="I40" s="89">
        <v>41980</v>
      </c>
      <c r="J40" s="95">
        <f t="shared" si="1"/>
        <v>40</v>
      </c>
      <c r="K40" s="86">
        <f t="shared" si="2"/>
        <v>0</v>
      </c>
      <c r="L40" s="96">
        <f t="shared" si="3"/>
        <v>0</v>
      </c>
    </row>
    <row r="41" spans="1:12">
      <c r="A41" s="81">
        <v>39</v>
      </c>
      <c r="B41" s="87" t="s">
        <v>207</v>
      </c>
      <c r="C41" s="87" t="s">
        <v>208</v>
      </c>
      <c r="D41" s="11" t="s">
        <v>97</v>
      </c>
      <c r="E41" s="85">
        <v>41981</v>
      </c>
      <c r="F41" s="85">
        <v>41988</v>
      </c>
      <c r="G41" s="95">
        <f t="shared" si="0"/>
        <v>64</v>
      </c>
      <c r="H41" s="89">
        <v>41981</v>
      </c>
      <c r="I41" s="89">
        <v>41990</v>
      </c>
      <c r="J41" s="95">
        <f t="shared" si="1"/>
        <v>80</v>
      </c>
      <c r="K41" s="86">
        <f t="shared" si="2"/>
        <v>25</v>
      </c>
      <c r="L41" s="96">
        <f t="shared" si="3"/>
        <v>25</v>
      </c>
    </row>
    <row r="42" spans="1:12">
      <c r="A42" s="81">
        <v>40</v>
      </c>
      <c r="B42" s="87" t="s">
        <v>209</v>
      </c>
      <c r="C42" s="87" t="s">
        <v>210</v>
      </c>
      <c r="D42" s="11" t="s">
        <v>97</v>
      </c>
      <c r="E42" s="85">
        <v>41990</v>
      </c>
      <c r="F42" s="85">
        <v>41996</v>
      </c>
      <c r="G42" s="95">
        <f t="shared" si="0"/>
        <v>56</v>
      </c>
      <c r="H42" s="89">
        <v>41991</v>
      </c>
      <c r="I42" s="89">
        <v>41996</v>
      </c>
      <c r="J42" s="95">
        <f t="shared" si="1"/>
        <v>48</v>
      </c>
      <c r="K42" s="86">
        <f t="shared" si="2"/>
        <v>0</v>
      </c>
      <c r="L42" s="96">
        <f t="shared" si="3"/>
        <v>-14.285714285714285</v>
      </c>
    </row>
    <row r="43" spans="1:12">
      <c r="A43" s="81">
        <v>41</v>
      </c>
      <c r="B43" s="87" t="s">
        <v>211</v>
      </c>
      <c r="C43" s="87" t="s">
        <v>212</v>
      </c>
      <c r="D43" s="11" t="s">
        <v>97</v>
      </c>
      <c r="E43" s="85">
        <v>41997</v>
      </c>
      <c r="F43" s="85">
        <v>42001</v>
      </c>
      <c r="G43" s="95">
        <f t="shared" si="0"/>
        <v>40</v>
      </c>
      <c r="H43" s="89">
        <v>41997</v>
      </c>
      <c r="I43" s="89">
        <v>42001</v>
      </c>
      <c r="J43" s="95">
        <f t="shared" si="1"/>
        <v>40</v>
      </c>
      <c r="K43" s="86">
        <f t="shared" si="2"/>
        <v>0</v>
      </c>
      <c r="L43" s="96">
        <f t="shared" si="3"/>
        <v>0</v>
      </c>
    </row>
    <row r="44" spans="1:12">
      <c r="A44" s="81">
        <v>42</v>
      </c>
      <c r="B44" s="87" t="s">
        <v>70</v>
      </c>
      <c r="C44" s="87" t="s">
        <v>92</v>
      </c>
      <c r="D44" s="11" t="s">
        <v>97</v>
      </c>
      <c r="E44" s="85">
        <v>42002</v>
      </c>
      <c r="F44" s="85">
        <v>42014</v>
      </c>
      <c r="G44" s="95">
        <f t="shared" si="0"/>
        <v>104</v>
      </c>
      <c r="H44" s="89">
        <v>42002</v>
      </c>
      <c r="I44" s="89">
        <v>42018</v>
      </c>
      <c r="J44" s="95">
        <f t="shared" si="1"/>
        <v>136</v>
      </c>
      <c r="K44" s="86">
        <f t="shared" si="2"/>
        <v>30.77</v>
      </c>
      <c r="L44" s="96">
        <f t="shared" si="3"/>
        <v>30.76923076923077</v>
      </c>
    </row>
    <row r="45" spans="1:12">
      <c r="A45" s="81">
        <v>43</v>
      </c>
      <c r="B45" s="87" t="s">
        <v>71</v>
      </c>
      <c r="C45" s="87" t="s">
        <v>93</v>
      </c>
      <c r="D45" s="11" t="s">
        <v>97</v>
      </c>
      <c r="E45" s="85">
        <v>42015</v>
      </c>
      <c r="F45" s="85">
        <v>42024</v>
      </c>
      <c r="G45" s="95">
        <f t="shared" si="0"/>
        <v>80</v>
      </c>
      <c r="H45" s="89">
        <v>42019</v>
      </c>
      <c r="I45" s="89">
        <v>42024</v>
      </c>
      <c r="J45" s="95">
        <f t="shared" si="1"/>
        <v>48</v>
      </c>
      <c r="K45" s="86">
        <f t="shared" si="2"/>
        <v>0</v>
      </c>
      <c r="L45" s="96">
        <f t="shared" si="3"/>
        <v>-40</v>
      </c>
    </row>
    <row r="46" spans="1:12">
      <c r="A46" s="81">
        <v>44</v>
      </c>
      <c r="B46" s="80" t="s">
        <v>109</v>
      </c>
      <c r="C46" s="87" t="s">
        <v>110</v>
      </c>
      <c r="D46" s="87" t="s">
        <v>94</v>
      </c>
      <c r="E46" s="85">
        <v>42008</v>
      </c>
      <c r="F46" s="85">
        <v>42012</v>
      </c>
      <c r="G46" s="95">
        <f t="shared" si="0"/>
        <v>40</v>
      </c>
      <c r="H46" s="89">
        <v>42008</v>
      </c>
      <c r="I46" s="89">
        <v>42013</v>
      </c>
      <c r="J46" s="95">
        <f t="shared" si="1"/>
        <v>48</v>
      </c>
      <c r="K46" s="86">
        <f t="shared" si="2"/>
        <v>20</v>
      </c>
      <c r="L46" s="96">
        <f t="shared" si="3"/>
        <v>20</v>
      </c>
    </row>
    <row r="47" spans="1:12">
      <c r="A47" s="81">
        <v>45</v>
      </c>
      <c r="B47" s="80" t="s">
        <v>111</v>
      </c>
      <c r="C47" s="87" t="s">
        <v>112</v>
      </c>
      <c r="D47" s="87" t="s">
        <v>94</v>
      </c>
      <c r="E47" s="85">
        <v>42014</v>
      </c>
      <c r="F47" s="85">
        <v>42021</v>
      </c>
      <c r="G47" s="95">
        <f t="shared" si="0"/>
        <v>64</v>
      </c>
      <c r="H47" s="89">
        <v>42014</v>
      </c>
      <c r="I47" s="89">
        <v>42022</v>
      </c>
      <c r="J47" s="95">
        <f t="shared" si="1"/>
        <v>72</v>
      </c>
      <c r="K47" s="86">
        <f t="shared" si="2"/>
        <v>12.5</v>
      </c>
      <c r="L47" s="96">
        <f t="shared" si="3"/>
        <v>12.5</v>
      </c>
    </row>
    <row r="48" spans="1:12">
      <c r="A48" s="81">
        <v>46</v>
      </c>
      <c r="B48" s="80" t="s">
        <v>113</v>
      </c>
      <c r="C48" s="87" t="s">
        <v>114</v>
      </c>
      <c r="D48" s="87" t="s">
        <v>94</v>
      </c>
      <c r="E48" s="85">
        <v>42022</v>
      </c>
      <c r="F48" s="85">
        <v>42027</v>
      </c>
      <c r="G48" s="95">
        <f t="shared" si="0"/>
        <v>48</v>
      </c>
      <c r="H48" s="89">
        <v>42023</v>
      </c>
      <c r="I48" s="89">
        <v>42027</v>
      </c>
      <c r="J48" s="95">
        <f t="shared" si="1"/>
        <v>40</v>
      </c>
      <c r="K48" s="86">
        <f t="shared" si="2"/>
        <v>0</v>
      </c>
      <c r="L48" s="96">
        <f t="shared" si="3"/>
        <v>-16.666666666666664</v>
      </c>
    </row>
    <row r="49" spans="1:12">
      <c r="A49" s="81">
        <v>47</v>
      </c>
      <c r="B49" s="80" t="s">
        <v>115</v>
      </c>
      <c r="C49" s="87" t="s">
        <v>116</v>
      </c>
      <c r="D49" s="87" t="s">
        <v>94</v>
      </c>
      <c r="E49" s="85">
        <v>42028</v>
      </c>
      <c r="F49" s="85">
        <v>42040</v>
      </c>
      <c r="G49" s="95">
        <f t="shared" si="0"/>
        <v>104</v>
      </c>
      <c r="H49" s="89">
        <v>42028</v>
      </c>
      <c r="I49" s="89">
        <v>42040</v>
      </c>
      <c r="J49" s="95">
        <f t="shared" si="1"/>
        <v>104</v>
      </c>
      <c r="K49" s="86">
        <f t="shared" si="2"/>
        <v>0</v>
      </c>
      <c r="L49" s="96">
        <f t="shared" si="3"/>
        <v>0</v>
      </c>
    </row>
    <row r="50" spans="1:12">
      <c r="L50" s="97"/>
    </row>
  </sheetData>
  <mergeCells count="1">
    <mergeCell ref="A1:L1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topLeftCell="B7" zoomScale="90" zoomScaleNormal="90" workbookViewId="0">
      <selection activeCell="N6" sqref="N6"/>
    </sheetView>
  </sheetViews>
  <sheetFormatPr defaultRowHeight="14.25"/>
  <cols>
    <col min="1" max="1" width="2.5703125" style="1" bestFit="1" customWidth="1"/>
    <col min="2" max="2" width="18.28515625" style="1" bestFit="1" customWidth="1"/>
    <col min="3" max="3" width="10.28515625" style="6" customWidth="1"/>
    <col min="4" max="4" width="10" style="5" customWidth="1"/>
    <col min="5" max="5" width="12.140625" style="1" customWidth="1"/>
    <col min="6" max="6" width="10.42578125" style="1" customWidth="1"/>
    <col min="7" max="7" width="11.28515625" style="1" customWidth="1"/>
    <col min="8" max="8" width="9.85546875" style="1" customWidth="1"/>
    <col min="9" max="9" width="10.85546875" style="1" bestFit="1" customWidth="1"/>
    <col min="10" max="10" width="11.42578125" style="1" customWidth="1"/>
    <col min="11" max="11" width="10.140625" style="1" customWidth="1"/>
    <col min="12" max="12" width="8.28515625" style="1" customWidth="1"/>
    <col min="13" max="13" width="8" style="1" customWidth="1"/>
    <col min="14" max="14" width="77.42578125" style="1" customWidth="1"/>
    <col min="15" max="16384" width="9.140625" style="1"/>
  </cols>
  <sheetData>
    <row r="1" spans="1:14" ht="16.5" customHeight="1">
      <c r="A1" s="157" t="s">
        <v>108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s="2" customFormat="1" ht="39.75" customHeight="1">
      <c r="A2" s="117" t="s">
        <v>215</v>
      </c>
      <c r="B2" s="117" t="s">
        <v>216</v>
      </c>
      <c r="C2" s="117" t="s">
        <v>1</v>
      </c>
      <c r="D2" s="117" t="s">
        <v>2</v>
      </c>
      <c r="E2" s="116" t="s">
        <v>229</v>
      </c>
      <c r="F2" s="116" t="s">
        <v>3</v>
      </c>
      <c r="G2" s="116" t="s">
        <v>4</v>
      </c>
      <c r="H2" s="116" t="s">
        <v>6</v>
      </c>
      <c r="I2" s="116" t="s">
        <v>20</v>
      </c>
      <c r="J2" s="116" t="s">
        <v>171</v>
      </c>
      <c r="K2" s="116" t="s">
        <v>32</v>
      </c>
      <c r="L2" s="116" t="s">
        <v>33</v>
      </c>
      <c r="M2" s="116" t="s">
        <v>31</v>
      </c>
      <c r="N2" s="118" t="s">
        <v>7</v>
      </c>
    </row>
    <row r="3" spans="1:14" s="2" customFormat="1" ht="24">
      <c r="A3" s="4">
        <v>1</v>
      </c>
      <c r="B3" s="115" t="s">
        <v>217</v>
      </c>
      <c r="C3" s="98">
        <v>41934</v>
      </c>
      <c r="D3" s="98">
        <v>41948</v>
      </c>
      <c r="E3" s="4">
        <v>160</v>
      </c>
      <c r="F3" s="98">
        <v>41937</v>
      </c>
      <c r="G3" s="98">
        <v>41948</v>
      </c>
      <c r="H3" s="4">
        <v>128</v>
      </c>
      <c r="I3" s="4"/>
      <c r="J3" s="112">
        <f>ROUND((((G3-D3)/((D3-C3)+1)))*100,2)</f>
        <v>0</v>
      </c>
      <c r="K3" s="4">
        <f>ROUND(((H3-E3)/E3)*100,2)</f>
        <v>-20</v>
      </c>
      <c r="L3" s="4">
        <v>7</v>
      </c>
      <c r="M3" s="4"/>
      <c r="N3" s="113" t="s">
        <v>249</v>
      </c>
    </row>
    <row r="4" spans="1:14" s="3" customFormat="1" ht="48">
      <c r="A4" s="4">
        <v>2</v>
      </c>
      <c r="B4" s="115" t="s">
        <v>218</v>
      </c>
      <c r="C4" s="98">
        <v>41949</v>
      </c>
      <c r="D4" s="98">
        <v>41963</v>
      </c>
      <c r="E4" s="4">
        <v>384</v>
      </c>
      <c r="F4" s="98">
        <v>41949</v>
      </c>
      <c r="G4" s="98">
        <v>41963</v>
      </c>
      <c r="H4" s="99">
        <v>368</v>
      </c>
      <c r="I4" s="4">
        <v>25</v>
      </c>
      <c r="J4" s="112">
        <f t="shared" ref="J4:J10" si="0">ROUND((((G4-D4)/((D4-C4)+1)))*100,2)</f>
        <v>0</v>
      </c>
      <c r="K4" s="4">
        <f t="shared" ref="K4:K10" si="1">ROUND(((H4-E4)/E4)*100,2)</f>
        <v>-4.17</v>
      </c>
      <c r="L4" s="4">
        <v>8</v>
      </c>
      <c r="M4" s="4">
        <f>ROUND(L4/I4,2)</f>
        <v>0.32</v>
      </c>
      <c r="N4" s="113" t="s">
        <v>248</v>
      </c>
    </row>
    <row r="5" spans="1:14" s="2" customFormat="1" ht="48">
      <c r="A5" s="4">
        <v>3</v>
      </c>
      <c r="B5" s="115" t="s">
        <v>219</v>
      </c>
      <c r="C5" s="98">
        <v>41964</v>
      </c>
      <c r="D5" s="98">
        <v>41979</v>
      </c>
      <c r="E5" s="4">
        <v>416</v>
      </c>
      <c r="F5" s="98">
        <v>41965</v>
      </c>
      <c r="G5" s="98">
        <v>41979</v>
      </c>
      <c r="H5" s="99">
        <v>496</v>
      </c>
      <c r="I5" s="4">
        <v>18</v>
      </c>
      <c r="J5" s="112">
        <f t="shared" si="0"/>
        <v>0</v>
      </c>
      <c r="K5" s="4">
        <f t="shared" si="1"/>
        <v>19.23</v>
      </c>
      <c r="L5" s="4">
        <v>9</v>
      </c>
      <c r="M5" s="4">
        <f t="shared" ref="M5:M6" si="2">ROUND(L5/I5,2)</f>
        <v>0.5</v>
      </c>
      <c r="N5" s="113" t="s">
        <v>232</v>
      </c>
    </row>
    <row r="6" spans="1:14" s="2" customFormat="1" ht="48">
      <c r="A6" s="4">
        <v>4</v>
      </c>
      <c r="B6" s="115" t="s">
        <v>220</v>
      </c>
      <c r="C6" s="98">
        <v>41980</v>
      </c>
      <c r="D6" s="98">
        <v>41994</v>
      </c>
      <c r="E6" s="4">
        <v>444</v>
      </c>
      <c r="F6" s="98">
        <v>41980</v>
      </c>
      <c r="G6" s="98">
        <v>41994</v>
      </c>
      <c r="H6" s="4">
        <v>512</v>
      </c>
      <c r="I6" s="4">
        <v>38</v>
      </c>
      <c r="J6" s="112">
        <f t="shared" si="0"/>
        <v>0</v>
      </c>
      <c r="K6" s="4">
        <f t="shared" si="1"/>
        <v>15.32</v>
      </c>
      <c r="L6" s="4">
        <v>14</v>
      </c>
      <c r="M6" s="4">
        <f t="shared" si="2"/>
        <v>0.37</v>
      </c>
      <c r="N6" s="113" t="s">
        <v>233</v>
      </c>
    </row>
    <row r="7" spans="1:14" s="2" customFormat="1" ht="36">
      <c r="A7" s="4">
        <v>5</v>
      </c>
      <c r="B7" s="115" t="s">
        <v>221</v>
      </c>
      <c r="C7" s="98">
        <v>41995</v>
      </c>
      <c r="D7" s="98">
        <v>42009</v>
      </c>
      <c r="E7" s="4">
        <v>392</v>
      </c>
      <c r="F7" s="98">
        <v>41995</v>
      </c>
      <c r="G7" s="98">
        <v>42010</v>
      </c>
      <c r="H7" s="4">
        <v>374</v>
      </c>
      <c r="I7" s="4">
        <v>15</v>
      </c>
      <c r="J7" s="112">
        <f t="shared" si="0"/>
        <v>6.67</v>
      </c>
      <c r="K7" s="4">
        <f t="shared" si="1"/>
        <v>-4.59</v>
      </c>
      <c r="L7" s="4">
        <v>0</v>
      </c>
      <c r="M7" s="4">
        <v>0</v>
      </c>
      <c r="N7" s="113" t="s">
        <v>234</v>
      </c>
    </row>
    <row r="8" spans="1:14" ht="36">
      <c r="A8" s="4">
        <v>6</v>
      </c>
      <c r="B8" s="115" t="s">
        <v>222</v>
      </c>
      <c r="C8" s="98">
        <v>42010</v>
      </c>
      <c r="D8" s="98">
        <v>42024</v>
      </c>
      <c r="E8" s="4">
        <v>366</v>
      </c>
      <c r="F8" s="98">
        <v>42011</v>
      </c>
      <c r="G8" s="98">
        <v>42024</v>
      </c>
      <c r="H8" s="4">
        <v>336</v>
      </c>
      <c r="I8" s="114">
        <v>36</v>
      </c>
      <c r="J8" s="112">
        <f t="shared" si="0"/>
        <v>0</v>
      </c>
      <c r="K8" s="4">
        <f t="shared" si="1"/>
        <v>-8.1999999999999993</v>
      </c>
      <c r="L8" s="4">
        <v>0</v>
      </c>
      <c r="M8" s="4">
        <v>0</v>
      </c>
      <c r="N8" s="113" t="s">
        <v>235</v>
      </c>
    </row>
    <row r="9" spans="1:14" ht="36">
      <c r="A9" s="4">
        <v>7</v>
      </c>
      <c r="B9" s="115" t="s">
        <v>223</v>
      </c>
      <c r="C9" s="98">
        <v>42025</v>
      </c>
      <c r="D9" s="98">
        <v>42039</v>
      </c>
      <c r="E9" s="4">
        <v>288</v>
      </c>
      <c r="F9" s="98">
        <v>42025</v>
      </c>
      <c r="G9" s="98">
        <v>42039</v>
      </c>
      <c r="H9" s="4">
        <v>242</v>
      </c>
      <c r="I9" s="114">
        <v>23</v>
      </c>
      <c r="J9" s="112">
        <f t="shared" si="0"/>
        <v>0</v>
      </c>
      <c r="K9" s="4">
        <f t="shared" si="1"/>
        <v>-15.97</v>
      </c>
      <c r="L9" s="4">
        <v>0</v>
      </c>
      <c r="M9" s="4">
        <v>0</v>
      </c>
      <c r="N9" s="113" t="s">
        <v>236</v>
      </c>
    </row>
    <row r="10" spans="1:14" ht="36">
      <c r="A10" s="4">
        <v>8</v>
      </c>
      <c r="B10" s="115" t="s">
        <v>224</v>
      </c>
      <c r="C10" s="98">
        <v>42040</v>
      </c>
      <c r="D10" s="98">
        <v>42054</v>
      </c>
      <c r="E10" s="4">
        <v>24</v>
      </c>
      <c r="F10" s="98">
        <v>42040</v>
      </c>
      <c r="G10" s="98">
        <v>42054</v>
      </c>
      <c r="H10" s="4">
        <v>24</v>
      </c>
      <c r="I10" s="114">
        <v>12</v>
      </c>
      <c r="J10" s="112">
        <f t="shared" si="0"/>
        <v>0</v>
      </c>
      <c r="K10" s="4">
        <f t="shared" si="1"/>
        <v>0</v>
      </c>
      <c r="L10" s="4">
        <v>0</v>
      </c>
      <c r="M10" s="4">
        <v>0</v>
      </c>
      <c r="N10" s="113" t="s">
        <v>237</v>
      </c>
    </row>
    <row r="12" spans="1:14" ht="15" thickBot="1"/>
    <row r="13" spans="1:14" ht="14.25" customHeight="1" thickBot="1">
      <c r="B13" s="161" t="s">
        <v>228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3"/>
    </row>
    <row r="14" spans="1:14" ht="15" thickBot="1"/>
    <row r="15" spans="1:14" ht="15" customHeight="1" thickBot="1">
      <c r="B15" s="161" t="s">
        <v>172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</row>
    <row r="16" spans="1:14" ht="15" thickBot="1">
      <c r="C16" s="69"/>
      <c r="G16" s="67"/>
    </row>
    <row r="17" spans="3:13" ht="15.75" thickBot="1">
      <c r="C17" s="68"/>
      <c r="D17" s="158" t="s">
        <v>227</v>
      </c>
      <c r="E17" s="159"/>
      <c r="F17" s="159"/>
      <c r="G17" s="159"/>
      <c r="H17" s="159"/>
      <c r="I17" s="159"/>
      <c r="J17" s="159"/>
      <c r="K17" s="159"/>
      <c r="L17" s="159"/>
      <c r="M17" s="160"/>
    </row>
    <row r="18" spans="3:13">
      <c r="C18" s="68"/>
    </row>
    <row r="19" spans="3:13">
      <c r="C19" s="68"/>
      <c r="F19" s="70"/>
      <c r="G19" s="70"/>
      <c r="H19" s="70"/>
      <c r="I19" s="70"/>
    </row>
    <row r="20" spans="3:13">
      <c r="C20" s="68"/>
      <c r="F20" s="70"/>
      <c r="G20" s="70"/>
      <c r="H20" s="70"/>
      <c r="I20" s="70"/>
    </row>
    <row r="21" spans="3:13">
      <c r="F21" s="70"/>
      <c r="G21" s="71"/>
      <c r="H21" s="70"/>
      <c r="I21" s="70"/>
    </row>
    <row r="22" spans="3:13">
      <c r="F22" s="70"/>
      <c r="G22" s="70"/>
      <c r="H22" s="70"/>
      <c r="I22" s="70"/>
    </row>
    <row r="23" spans="3:13">
      <c r="F23" s="70"/>
      <c r="G23" s="70"/>
      <c r="H23" s="70"/>
      <c r="I23" s="70"/>
    </row>
  </sheetData>
  <mergeCells count="4">
    <mergeCell ref="A1:N1"/>
    <mergeCell ref="D17:M17"/>
    <mergeCell ref="B13:N13"/>
    <mergeCell ref="B15:M15"/>
  </mergeCells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opLeftCell="A25" workbookViewId="0">
      <selection activeCell="A38" sqref="A38:E38"/>
    </sheetView>
  </sheetViews>
  <sheetFormatPr defaultColWidth="8.85546875" defaultRowHeight="15.75"/>
  <cols>
    <col min="1" max="1" width="14.5703125" style="62" customWidth="1"/>
    <col min="2" max="2" width="66" style="14" bestFit="1" customWidth="1"/>
    <col min="3" max="3" width="15.28515625" style="14" customWidth="1"/>
    <col min="4" max="4" width="17.7109375" style="63" customWidth="1"/>
    <col min="5" max="5" width="19.140625" style="14" customWidth="1"/>
    <col min="6" max="6" width="16" style="64" bestFit="1" customWidth="1"/>
    <col min="7" max="7" width="16.140625" style="14" bestFit="1" customWidth="1"/>
    <col min="8" max="8" width="7.140625" style="14" bestFit="1" customWidth="1"/>
    <col min="9" max="9" width="12.140625" style="14" bestFit="1" customWidth="1"/>
    <col min="10" max="16384" width="8.85546875" style="14"/>
  </cols>
  <sheetData>
    <row r="1" spans="1:9">
      <c r="A1" s="165" t="s">
        <v>12</v>
      </c>
      <c r="B1" s="165"/>
      <c r="C1" s="165"/>
      <c r="D1" s="165"/>
      <c r="E1" s="165"/>
      <c r="F1" s="165"/>
      <c r="G1" s="165"/>
      <c r="H1" s="165"/>
      <c r="I1" s="72"/>
    </row>
    <row r="2" spans="1:9" s="15" customFormat="1" ht="25.5">
      <c r="A2" s="104" t="s">
        <v>28</v>
      </c>
      <c r="B2" s="105" t="s">
        <v>29</v>
      </c>
      <c r="C2" s="105" t="s">
        <v>8</v>
      </c>
      <c r="D2" s="106" t="s">
        <v>9</v>
      </c>
      <c r="E2" s="105" t="s">
        <v>10</v>
      </c>
      <c r="F2" s="105" t="s">
        <v>11</v>
      </c>
      <c r="G2" s="105" t="s">
        <v>30</v>
      </c>
      <c r="H2" s="105" t="s">
        <v>19</v>
      </c>
      <c r="I2" s="104" t="s">
        <v>22</v>
      </c>
    </row>
    <row r="3" spans="1:9">
      <c r="A3" s="16" t="s">
        <v>98</v>
      </c>
      <c r="B3" s="17" t="s">
        <v>226</v>
      </c>
      <c r="C3" s="18" t="s">
        <v>225</v>
      </c>
      <c r="D3" s="100" t="s">
        <v>149</v>
      </c>
      <c r="E3" s="100" t="s">
        <v>150</v>
      </c>
      <c r="F3" s="19">
        <v>4</v>
      </c>
      <c r="G3" s="20">
        <v>7</v>
      </c>
      <c r="H3" s="16" t="s">
        <v>127</v>
      </c>
      <c r="I3" s="21">
        <v>5</v>
      </c>
    </row>
    <row r="4" spans="1:9">
      <c r="A4" s="16" t="s">
        <v>99</v>
      </c>
      <c r="B4" s="17" t="s">
        <v>103</v>
      </c>
      <c r="C4" s="22" t="s">
        <v>107</v>
      </c>
      <c r="D4" s="101" t="s">
        <v>104</v>
      </c>
      <c r="E4" s="101" t="s">
        <v>104</v>
      </c>
      <c r="F4" s="19">
        <v>3</v>
      </c>
      <c r="G4" s="20">
        <v>7</v>
      </c>
      <c r="H4" s="16" t="s">
        <v>105</v>
      </c>
      <c r="I4" s="21">
        <v>5</v>
      </c>
    </row>
    <row r="5" spans="1:9">
      <c r="A5" s="16" t="s">
        <v>100</v>
      </c>
      <c r="B5" s="17" t="s">
        <v>160</v>
      </c>
      <c r="C5" s="22" t="s">
        <v>161</v>
      </c>
      <c r="D5" s="100">
        <v>41954</v>
      </c>
      <c r="E5" s="100">
        <v>41954</v>
      </c>
      <c r="F5" s="19">
        <v>3</v>
      </c>
      <c r="G5" s="20">
        <v>1</v>
      </c>
      <c r="H5" s="16" t="s">
        <v>127</v>
      </c>
      <c r="I5" s="21">
        <v>4</v>
      </c>
    </row>
    <row r="6" spans="1:9">
      <c r="A6" s="16" t="s">
        <v>101</v>
      </c>
      <c r="B6" s="17" t="s">
        <v>164</v>
      </c>
      <c r="C6" s="22" t="s">
        <v>162</v>
      </c>
      <c r="D6" s="101">
        <v>41968</v>
      </c>
      <c r="E6" s="101">
        <v>41968</v>
      </c>
      <c r="F6" s="19">
        <v>8</v>
      </c>
      <c r="G6" s="20">
        <v>7</v>
      </c>
      <c r="H6" s="16" t="s">
        <v>127</v>
      </c>
      <c r="I6" s="21">
        <v>7</v>
      </c>
    </row>
    <row r="7" spans="1:9">
      <c r="A7" s="16" t="s">
        <v>102</v>
      </c>
      <c r="B7" s="21"/>
      <c r="C7" s="21"/>
      <c r="D7" s="100"/>
      <c r="E7" s="55"/>
      <c r="F7" s="19"/>
      <c r="G7" s="20"/>
      <c r="H7" s="16" t="s">
        <v>127</v>
      </c>
      <c r="I7" s="21"/>
    </row>
    <row r="8" spans="1:9">
      <c r="A8" s="23"/>
      <c r="B8" s="24"/>
      <c r="C8" s="25"/>
      <c r="D8" s="102"/>
      <c r="E8" s="26" t="s">
        <v>33</v>
      </c>
      <c r="F8" s="27">
        <f>SUM(F3:F7)</f>
        <v>18</v>
      </c>
      <c r="G8" s="28">
        <f>SUM(G3:G7)</f>
        <v>22</v>
      </c>
      <c r="H8" s="23"/>
      <c r="I8" s="29">
        <f>SUM(I3:I7)</f>
        <v>21</v>
      </c>
    </row>
    <row r="9" spans="1:9">
      <c r="A9" s="16" t="s">
        <v>98</v>
      </c>
      <c r="B9" s="17" t="s">
        <v>226</v>
      </c>
      <c r="C9" s="18" t="s">
        <v>225</v>
      </c>
      <c r="D9" s="103">
        <v>41863</v>
      </c>
      <c r="E9" s="103">
        <v>41863</v>
      </c>
      <c r="F9" s="19">
        <v>2</v>
      </c>
      <c r="G9" s="20">
        <v>2</v>
      </c>
      <c r="H9" s="16" t="s">
        <v>105</v>
      </c>
      <c r="I9" s="21">
        <v>4</v>
      </c>
    </row>
    <row r="10" spans="1:9">
      <c r="A10" s="16" t="s">
        <v>99</v>
      </c>
      <c r="B10" s="17" t="s">
        <v>103</v>
      </c>
      <c r="C10" s="22" t="s">
        <v>107</v>
      </c>
      <c r="D10" s="101" t="s">
        <v>106</v>
      </c>
      <c r="E10" s="101" t="s">
        <v>106</v>
      </c>
      <c r="F10" s="19">
        <v>2</v>
      </c>
      <c r="G10" s="20">
        <v>2</v>
      </c>
      <c r="H10" s="30" t="s">
        <v>105</v>
      </c>
      <c r="I10" s="21">
        <v>3</v>
      </c>
    </row>
    <row r="11" spans="1:9">
      <c r="A11" s="16" t="s">
        <v>100</v>
      </c>
      <c r="B11" s="17" t="s">
        <v>160</v>
      </c>
      <c r="C11" s="22" t="s">
        <v>162</v>
      </c>
      <c r="D11" s="101" t="s">
        <v>163</v>
      </c>
      <c r="E11" s="100" t="s">
        <v>163</v>
      </c>
      <c r="F11" s="19">
        <v>3</v>
      </c>
      <c r="G11" s="20">
        <v>0</v>
      </c>
      <c r="H11" s="30" t="s">
        <v>105</v>
      </c>
      <c r="I11" s="21">
        <v>0</v>
      </c>
    </row>
    <row r="12" spans="1:9">
      <c r="A12" s="16" t="s">
        <v>101</v>
      </c>
      <c r="B12" s="17" t="s">
        <v>164</v>
      </c>
      <c r="C12" s="22" t="s">
        <v>162</v>
      </c>
      <c r="D12" s="100">
        <v>42014</v>
      </c>
      <c r="E12" s="100">
        <v>42014</v>
      </c>
      <c r="F12" s="19">
        <v>3</v>
      </c>
      <c r="G12" s="20">
        <v>0</v>
      </c>
      <c r="H12" s="30" t="s">
        <v>105</v>
      </c>
      <c r="I12" s="21">
        <v>0</v>
      </c>
    </row>
    <row r="13" spans="1:9">
      <c r="A13" s="16" t="s">
        <v>166</v>
      </c>
      <c r="B13" s="17" t="s">
        <v>168</v>
      </c>
      <c r="C13" s="22" t="s">
        <v>130</v>
      </c>
      <c r="D13" s="101">
        <v>42016</v>
      </c>
      <c r="E13" s="100" t="s">
        <v>167</v>
      </c>
      <c r="F13" s="19">
        <v>1</v>
      </c>
      <c r="G13" s="20">
        <v>0</v>
      </c>
      <c r="H13" s="30" t="s">
        <v>105</v>
      </c>
      <c r="I13" s="21">
        <v>0</v>
      </c>
    </row>
    <row r="14" spans="1:9">
      <c r="A14" s="16" t="s">
        <v>165</v>
      </c>
      <c r="B14" s="17" t="s">
        <v>117</v>
      </c>
      <c r="C14" s="22" t="s">
        <v>118</v>
      </c>
      <c r="D14" s="100">
        <v>41985</v>
      </c>
      <c r="E14" s="103" t="s">
        <v>119</v>
      </c>
      <c r="F14" s="19">
        <v>4</v>
      </c>
      <c r="G14" s="20">
        <v>12</v>
      </c>
      <c r="H14" s="30" t="s">
        <v>105</v>
      </c>
      <c r="I14" s="21">
        <v>5</v>
      </c>
    </row>
    <row r="15" spans="1:9">
      <c r="A15" s="16"/>
      <c r="B15" s="17"/>
      <c r="C15" s="18"/>
      <c r="D15" s="100"/>
      <c r="E15" s="31" t="s">
        <v>33</v>
      </c>
      <c r="F15" s="27">
        <f>SUM(F9:F14)</f>
        <v>15</v>
      </c>
      <c r="G15" s="28">
        <f>SUM(G9:G14)</f>
        <v>16</v>
      </c>
      <c r="H15" s="32"/>
      <c r="I15" s="29">
        <f>SUM(I9:I14)</f>
        <v>12</v>
      </c>
    </row>
    <row r="16" spans="1:9">
      <c r="A16" s="55"/>
      <c r="B16" s="21"/>
      <c r="C16" s="21"/>
      <c r="D16" s="107"/>
      <c r="E16" s="21"/>
      <c r="F16" s="108"/>
      <c r="G16" s="21"/>
      <c r="H16" s="21"/>
      <c r="I16" s="21"/>
    </row>
    <row r="17" spans="1:9">
      <c r="A17" s="165" t="s">
        <v>273</v>
      </c>
      <c r="B17" s="165"/>
      <c r="C17" s="165"/>
      <c r="D17" s="165"/>
      <c r="E17" s="165"/>
      <c r="F17" s="165"/>
      <c r="G17" s="165"/>
      <c r="H17" s="165"/>
      <c r="I17" s="72"/>
    </row>
    <row r="18" spans="1:9" ht="25.5">
      <c r="A18" s="33" t="s">
        <v>120</v>
      </c>
      <c r="B18" s="34" t="s">
        <v>29</v>
      </c>
      <c r="C18" s="34" t="s">
        <v>121</v>
      </c>
      <c r="D18" s="35" t="s">
        <v>9</v>
      </c>
      <c r="E18" s="34" t="s">
        <v>10</v>
      </c>
      <c r="F18" s="34" t="s">
        <v>122</v>
      </c>
      <c r="G18" s="34" t="s">
        <v>30</v>
      </c>
      <c r="H18" s="34" t="s">
        <v>19</v>
      </c>
      <c r="I18" s="33" t="s">
        <v>22</v>
      </c>
    </row>
    <row r="19" spans="1:9">
      <c r="A19" s="36" t="s">
        <v>123</v>
      </c>
      <c r="B19" s="37" t="s">
        <v>124</v>
      </c>
      <c r="C19" s="38"/>
      <c r="D19" s="39"/>
      <c r="E19" s="39"/>
      <c r="F19" s="40"/>
      <c r="G19" s="41"/>
      <c r="H19" s="42"/>
      <c r="I19" s="41"/>
    </row>
    <row r="20" spans="1:9" ht="30">
      <c r="A20" s="43" t="s">
        <v>128</v>
      </c>
      <c r="B20" s="7" t="s">
        <v>129</v>
      </c>
      <c r="C20" s="44" t="s">
        <v>130</v>
      </c>
      <c r="D20" s="45" t="s">
        <v>131</v>
      </c>
      <c r="E20" s="45" t="s">
        <v>131</v>
      </c>
      <c r="F20" s="19">
        <v>1</v>
      </c>
      <c r="G20" s="46">
        <v>1</v>
      </c>
      <c r="H20" s="47" t="s">
        <v>125</v>
      </c>
      <c r="I20" s="48">
        <v>3</v>
      </c>
    </row>
    <row r="21" spans="1:9">
      <c r="A21" s="80" t="s">
        <v>132</v>
      </c>
      <c r="B21" s="8" t="s">
        <v>133</v>
      </c>
      <c r="C21" s="44" t="s">
        <v>134</v>
      </c>
      <c r="D21" s="49">
        <v>42005</v>
      </c>
      <c r="E21" s="50">
        <v>42005</v>
      </c>
      <c r="F21" s="19">
        <v>2</v>
      </c>
      <c r="G21" s="46">
        <v>1</v>
      </c>
      <c r="H21" s="47" t="s">
        <v>125</v>
      </c>
      <c r="I21" s="48">
        <v>4</v>
      </c>
    </row>
    <row r="22" spans="1:9">
      <c r="A22" s="166" t="s">
        <v>126</v>
      </c>
      <c r="B22" s="166"/>
      <c r="C22" s="166"/>
      <c r="D22" s="166"/>
      <c r="E22" s="166"/>
      <c r="F22" s="109">
        <f>SUM(F19:F21)</f>
        <v>3</v>
      </c>
      <c r="G22" s="51">
        <f>SUM(G20:G21)</f>
        <v>2</v>
      </c>
      <c r="H22" s="52"/>
      <c r="I22" s="53">
        <f>SUM(I20:I21)</f>
        <v>7</v>
      </c>
    </row>
    <row r="23" spans="1:9">
      <c r="A23" s="43"/>
      <c r="B23" s="8"/>
      <c r="C23" s="44"/>
      <c r="D23" s="49"/>
      <c r="E23" s="50"/>
      <c r="F23" s="19"/>
      <c r="G23" s="46"/>
      <c r="H23" s="47"/>
      <c r="I23" s="48"/>
    </row>
    <row r="24" spans="1:9">
      <c r="A24" s="80" t="s">
        <v>135</v>
      </c>
      <c r="B24" s="7" t="s">
        <v>136</v>
      </c>
      <c r="C24" s="44" t="s">
        <v>130</v>
      </c>
      <c r="D24" s="45" t="s">
        <v>137</v>
      </c>
      <c r="E24" s="45" t="s">
        <v>138</v>
      </c>
      <c r="F24" s="19">
        <v>2</v>
      </c>
      <c r="G24" s="46">
        <v>1</v>
      </c>
      <c r="H24" s="54" t="s">
        <v>125</v>
      </c>
      <c r="I24" s="55">
        <v>4</v>
      </c>
    </row>
    <row r="25" spans="1:9">
      <c r="A25" s="80" t="s">
        <v>139</v>
      </c>
      <c r="B25" s="8" t="s">
        <v>140</v>
      </c>
      <c r="C25" s="44" t="s">
        <v>130</v>
      </c>
      <c r="D25" s="50">
        <v>41681</v>
      </c>
      <c r="E25" s="50">
        <v>41681</v>
      </c>
      <c r="F25" s="56">
        <v>3</v>
      </c>
      <c r="G25" s="46">
        <v>1</v>
      </c>
      <c r="H25" s="47" t="s">
        <v>125</v>
      </c>
      <c r="I25" s="48">
        <v>2</v>
      </c>
    </row>
    <row r="26" spans="1:9">
      <c r="A26" s="166" t="s">
        <v>126</v>
      </c>
      <c r="B26" s="166"/>
      <c r="C26" s="166"/>
      <c r="D26" s="166"/>
      <c r="E26" s="166"/>
      <c r="F26" s="57">
        <f>SUM(F24:F25)</f>
        <v>5</v>
      </c>
      <c r="G26" s="51">
        <f>SUM(G24:G25)</f>
        <v>2</v>
      </c>
      <c r="H26" s="52"/>
      <c r="I26" s="53">
        <f>SUM(I24:I25)</f>
        <v>6</v>
      </c>
    </row>
    <row r="27" spans="1:9">
      <c r="A27" s="110"/>
      <c r="B27" s="110"/>
      <c r="C27" s="110"/>
      <c r="D27" s="110"/>
      <c r="E27" s="110"/>
      <c r="F27" s="57"/>
      <c r="G27" s="51"/>
      <c r="H27" s="52"/>
      <c r="I27" s="53"/>
    </row>
    <row r="28" spans="1:9">
      <c r="A28" s="80" t="s">
        <v>141</v>
      </c>
      <c r="B28" s="9" t="s">
        <v>142</v>
      </c>
      <c r="C28" s="44" t="s">
        <v>134</v>
      </c>
      <c r="D28" s="50">
        <v>42288</v>
      </c>
      <c r="E28" s="50">
        <v>42319</v>
      </c>
      <c r="F28" s="19">
        <v>1</v>
      </c>
      <c r="G28" s="46">
        <v>1</v>
      </c>
      <c r="H28" s="54" t="s">
        <v>125</v>
      </c>
      <c r="I28" s="55">
        <v>2</v>
      </c>
    </row>
    <row r="29" spans="1:9">
      <c r="A29" s="43" t="s">
        <v>143</v>
      </c>
      <c r="B29" s="8" t="s">
        <v>144</v>
      </c>
      <c r="C29" s="44" t="s">
        <v>134</v>
      </c>
      <c r="D29" s="50">
        <v>41923</v>
      </c>
      <c r="E29" s="50">
        <v>41953</v>
      </c>
      <c r="F29" s="56">
        <v>4</v>
      </c>
      <c r="G29" s="46">
        <v>1</v>
      </c>
      <c r="H29" s="47" t="s">
        <v>125</v>
      </c>
      <c r="I29" s="48">
        <v>3</v>
      </c>
    </row>
    <row r="30" spans="1:9">
      <c r="A30" s="166" t="s">
        <v>126</v>
      </c>
      <c r="B30" s="166"/>
      <c r="C30" s="166"/>
      <c r="D30" s="166"/>
      <c r="E30" s="166"/>
      <c r="F30" s="58">
        <f>SUM(F28:F29)</f>
        <v>5</v>
      </c>
      <c r="G30" s="59">
        <f>SUM(G28:G29)</f>
        <v>2</v>
      </c>
      <c r="H30" s="59"/>
      <c r="I30" s="59">
        <f>SUM(I28:I29)</f>
        <v>5</v>
      </c>
    </row>
    <row r="31" spans="1:9">
      <c r="A31" s="21"/>
      <c r="B31" s="21"/>
      <c r="C31" s="21"/>
      <c r="D31" s="21"/>
      <c r="E31" s="21"/>
      <c r="F31" s="21"/>
      <c r="G31" s="21"/>
      <c r="H31" s="21"/>
      <c r="I31" s="21"/>
    </row>
    <row r="32" spans="1:9">
      <c r="A32" s="80" t="s">
        <v>145</v>
      </c>
      <c r="B32" s="8" t="s">
        <v>146</v>
      </c>
      <c r="C32" s="44" t="s">
        <v>134</v>
      </c>
      <c r="D32" s="50">
        <v>41650</v>
      </c>
      <c r="E32" s="50">
        <v>41681</v>
      </c>
      <c r="F32" s="19">
        <v>1</v>
      </c>
      <c r="G32" s="46">
        <v>1</v>
      </c>
      <c r="H32" s="47" t="s">
        <v>125</v>
      </c>
      <c r="I32" s="48">
        <v>2</v>
      </c>
    </row>
    <row r="33" spans="1:9">
      <c r="A33" s="111" t="s">
        <v>147</v>
      </c>
      <c r="B33" s="11" t="s">
        <v>148</v>
      </c>
      <c r="C33" s="44" t="s">
        <v>130</v>
      </c>
      <c r="D33" s="50">
        <v>41955</v>
      </c>
      <c r="E33" s="50">
        <v>41955</v>
      </c>
      <c r="F33" s="19">
        <v>1</v>
      </c>
      <c r="G33" s="46">
        <v>1</v>
      </c>
      <c r="H33" s="47" t="s">
        <v>125</v>
      </c>
      <c r="I33" s="48">
        <v>2</v>
      </c>
    </row>
    <row r="34" spans="1:9">
      <c r="A34" s="43" t="s">
        <v>151</v>
      </c>
      <c r="B34" s="8" t="s">
        <v>152</v>
      </c>
      <c r="C34" s="44" t="s">
        <v>134</v>
      </c>
      <c r="D34" s="45" t="s">
        <v>149</v>
      </c>
      <c r="E34" s="45" t="s">
        <v>150</v>
      </c>
      <c r="F34" s="19">
        <v>1</v>
      </c>
      <c r="G34" s="46">
        <v>1</v>
      </c>
      <c r="H34" s="47" t="s">
        <v>125</v>
      </c>
      <c r="I34" s="48">
        <v>1</v>
      </c>
    </row>
    <row r="35" spans="1:9" s="190" customFormat="1">
      <c r="A35" s="183" t="s">
        <v>153</v>
      </c>
      <c r="B35" s="184" t="s">
        <v>156</v>
      </c>
      <c r="C35" s="185" t="s">
        <v>159</v>
      </c>
      <c r="D35" s="186">
        <v>41960</v>
      </c>
      <c r="E35" s="186">
        <v>41960</v>
      </c>
      <c r="F35" s="187">
        <v>1</v>
      </c>
      <c r="G35" s="188">
        <v>1</v>
      </c>
      <c r="H35" s="189" t="s">
        <v>125</v>
      </c>
      <c r="I35" s="188">
        <v>1</v>
      </c>
    </row>
    <row r="36" spans="1:9" s="190" customFormat="1">
      <c r="A36" s="183" t="s">
        <v>154</v>
      </c>
      <c r="B36" s="184" t="s">
        <v>157</v>
      </c>
      <c r="C36" s="185" t="s">
        <v>134</v>
      </c>
      <c r="D36" s="186">
        <v>41965</v>
      </c>
      <c r="E36" s="186">
        <v>41965</v>
      </c>
      <c r="F36" s="187">
        <v>8</v>
      </c>
      <c r="G36" s="188">
        <v>1</v>
      </c>
      <c r="H36" s="189" t="s">
        <v>127</v>
      </c>
      <c r="I36" s="188">
        <v>10</v>
      </c>
    </row>
    <row r="37" spans="1:9" s="190" customFormat="1">
      <c r="A37" s="183" t="s">
        <v>155</v>
      </c>
      <c r="B37" s="184" t="s">
        <v>158</v>
      </c>
      <c r="C37" s="185" t="s">
        <v>159</v>
      </c>
      <c r="D37" s="186">
        <v>42186</v>
      </c>
      <c r="E37" s="186">
        <v>42186</v>
      </c>
      <c r="F37" s="187">
        <v>2</v>
      </c>
      <c r="G37" s="188">
        <v>1</v>
      </c>
      <c r="H37" s="189" t="s">
        <v>125</v>
      </c>
      <c r="I37" s="188">
        <v>3</v>
      </c>
    </row>
    <row r="38" spans="1:9">
      <c r="A38" s="164" t="s">
        <v>126</v>
      </c>
      <c r="B38" s="164"/>
      <c r="C38" s="164"/>
      <c r="D38" s="164"/>
      <c r="E38" s="164"/>
      <c r="F38" s="60">
        <f>SUM(F32:F37)</f>
        <v>14</v>
      </c>
      <c r="G38" s="51">
        <f>SUM(G32:G37)</f>
        <v>6</v>
      </c>
      <c r="H38" s="61"/>
      <c r="I38" s="51">
        <f>SUM(I32:I37)</f>
        <v>19</v>
      </c>
    </row>
  </sheetData>
  <mergeCells count="6">
    <mergeCell ref="A38:E38"/>
    <mergeCell ref="A1:H1"/>
    <mergeCell ref="A17:H17"/>
    <mergeCell ref="A22:E22"/>
    <mergeCell ref="A26:E26"/>
    <mergeCell ref="A30:E30"/>
  </mergeCells>
  <dataValidations count="1">
    <dataValidation type="list" allowBlank="1" showInputMessage="1" showErrorMessage="1" sqref="B385:G65445">
      <formula1>"Module,All,Device,Instance,Application"</formula1>
    </dataValidation>
  </dataValidations>
  <printOptions horizontalCentered="1"/>
  <pageMargins left="0.27" right="0.22" top="1" bottom="1" header="0.5" footer="0.5"/>
  <pageSetup scale="51" orientation="landscape" r:id="rId1"/>
  <headerFooter alignWithMargins="0">
    <oddHeader>&amp;C&amp;10&amp;F</oddHeader>
    <oddFooter>&amp;L&amp;10Version X.y&amp;R&amp;10&amp;P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H10" sqref="H10"/>
    </sheetView>
  </sheetViews>
  <sheetFormatPr defaultRowHeight="15"/>
  <cols>
    <col min="1" max="1" width="4.28515625" style="65" bestFit="1" customWidth="1"/>
    <col min="2" max="2" width="7.28515625" style="65" bestFit="1" customWidth="1"/>
    <col min="3" max="3" width="32.28515625" style="65" customWidth="1"/>
    <col min="4" max="4" width="41.7109375" style="65" customWidth="1"/>
    <col min="5" max="5" width="14.42578125" style="65" bestFit="1" customWidth="1"/>
    <col min="6" max="6" width="9.42578125" style="66" bestFit="1" customWidth="1"/>
    <col min="7" max="7" width="6.7109375" style="65" bestFit="1" customWidth="1"/>
    <col min="8" max="8" width="28.42578125" style="65" customWidth="1"/>
    <col min="9" max="9" width="14.42578125" style="65" bestFit="1" customWidth="1"/>
    <col min="10" max="10" width="13.5703125" style="65" bestFit="1" customWidth="1"/>
    <col min="11" max="11" width="6.7109375" style="65" bestFit="1" customWidth="1"/>
    <col min="12" max="16384" width="9.140625" style="65"/>
  </cols>
  <sheetData>
    <row r="1" spans="1:11" ht="21.75" customHeight="1">
      <c r="A1" s="167" t="s">
        <v>23</v>
      </c>
      <c r="B1" s="167"/>
      <c r="C1" s="167"/>
      <c r="D1" s="167"/>
      <c r="E1" s="167"/>
      <c r="F1" s="167"/>
      <c r="G1" s="167"/>
      <c r="H1" s="168"/>
      <c r="I1" s="168"/>
      <c r="J1" s="168"/>
      <c r="K1" s="168"/>
    </row>
    <row r="2" spans="1:11" ht="43.5">
      <c r="A2" s="133" t="s">
        <v>246</v>
      </c>
      <c r="B2" s="134" t="s">
        <v>15</v>
      </c>
      <c r="C2" s="129" t="s">
        <v>24</v>
      </c>
      <c r="D2" s="129" t="s">
        <v>16</v>
      </c>
      <c r="E2" s="130" t="s">
        <v>17</v>
      </c>
      <c r="F2" s="131" t="s">
        <v>18</v>
      </c>
      <c r="G2" s="132" t="s">
        <v>19</v>
      </c>
      <c r="H2" s="127" t="s">
        <v>25</v>
      </c>
      <c r="I2" s="127" t="s">
        <v>17</v>
      </c>
      <c r="J2" s="128" t="s">
        <v>18</v>
      </c>
      <c r="K2" s="127" t="s">
        <v>19</v>
      </c>
    </row>
    <row r="3" spans="1:11" s="123" customFormat="1">
      <c r="A3" s="119"/>
      <c r="B3" s="119"/>
      <c r="C3" s="120"/>
      <c r="D3" s="120"/>
      <c r="E3" s="121"/>
      <c r="F3" s="122"/>
      <c r="G3" s="119"/>
      <c r="H3" s="119"/>
      <c r="I3" s="119"/>
      <c r="J3" s="120"/>
      <c r="K3" s="119"/>
    </row>
    <row r="4" spans="1:11" s="123" customFormat="1" ht="38.25">
      <c r="A4" s="135">
        <v>1</v>
      </c>
      <c r="B4" s="126" t="s">
        <v>250</v>
      </c>
      <c r="C4" s="124" t="s">
        <v>251</v>
      </c>
      <c r="D4" s="136" t="s">
        <v>252</v>
      </c>
      <c r="E4" s="126" t="s">
        <v>240</v>
      </c>
      <c r="F4" s="98">
        <v>41948</v>
      </c>
      <c r="G4" s="126" t="s">
        <v>105</v>
      </c>
      <c r="H4" s="136" t="s">
        <v>253</v>
      </c>
      <c r="I4" s="126" t="s">
        <v>240</v>
      </c>
      <c r="J4" s="98">
        <v>41948</v>
      </c>
      <c r="K4" s="126" t="s">
        <v>105</v>
      </c>
    </row>
    <row r="5" spans="1:11" s="123" customFormat="1" ht="38.25">
      <c r="A5" s="126">
        <v>2</v>
      </c>
      <c r="B5" s="126" t="s">
        <v>169</v>
      </c>
      <c r="C5" s="124" t="s">
        <v>231</v>
      </c>
      <c r="D5" s="125" t="s">
        <v>241</v>
      </c>
      <c r="E5" s="126" t="s">
        <v>240</v>
      </c>
      <c r="F5" s="98">
        <v>41963</v>
      </c>
      <c r="G5" s="126" t="s">
        <v>105</v>
      </c>
      <c r="H5" s="125" t="s">
        <v>230</v>
      </c>
      <c r="I5" s="126" t="s">
        <v>240</v>
      </c>
      <c r="J5" s="98">
        <v>41963</v>
      </c>
      <c r="K5" s="126" t="s">
        <v>105</v>
      </c>
    </row>
    <row r="6" spans="1:11" s="123" customFormat="1" ht="76.5">
      <c r="A6" s="126">
        <v>3</v>
      </c>
      <c r="B6" s="126" t="s">
        <v>245</v>
      </c>
      <c r="C6" s="124" t="s">
        <v>238</v>
      </c>
      <c r="D6" s="125" t="s">
        <v>242</v>
      </c>
      <c r="E6" s="126" t="s">
        <v>240</v>
      </c>
      <c r="F6" s="98">
        <v>41979</v>
      </c>
      <c r="G6" s="126" t="s">
        <v>105</v>
      </c>
      <c r="H6" s="125" t="s">
        <v>243</v>
      </c>
      <c r="I6" s="126" t="s">
        <v>240</v>
      </c>
      <c r="J6" s="98">
        <v>41979</v>
      </c>
      <c r="K6" s="126" t="s">
        <v>105</v>
      </c>
    </row>
    <row r="7" spans="1:11" s="123" customFormat="1" ht="76.5">
      <c r="A7" s="135">
        <v>4</v>
      </c>
      <c r="B7" s="135" t="s">
        <v>170</v>
      </c>
      <c r="C7" s="124" t="s">
        <v>239</v>
      </c>
      <c r="D7" s="125" t="s">
        <v>244</v>
      </c>
      <c r="E7" s="126" t="s">
        <v>240</v>
      </c>
      <c r="F7" s="98">
        <v>41994</v>
      </c>
      <c r="G7" s="126" t="s">
        <v>105</v>
      </c>
      <c r="H7" s="125" t="s">
        <v>247</v>
      </c>
      <c r="I7" s="126" t="s">
        <v>240</v>
      </c>
      <c r="J7" s="98">
        <v>41994</v>
      </c>
      <c r="K7" s="126" t="s">
        <v>105</v>
      </c>
    </row>
    <row r="8" spans="1:11" ht="15" customHeight="1"/>
    <row r="21" ht="36.75" customHeight="1"/>
  </sheetData>
  <mergeCells count="1">
    <mergeCell ref="A1:K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I15" sqref="I15"/>
    </sheetView>
  </sheetViews>
  <sheetFormatPr defaultRowHeight="15"/>
  <cols>
    <col min="1" max="1" width="4" customWidth="1"/>
    <col min="3" max="3" width="37.28515625" customWidth="1"/>
    <col min="4" max="4" width="21.28515625" customWidth="1"/>
    <col min="5" max="5" width="12.5703125" customWidth="1"/>
    <col min="6" max="6" width="23.7109375" customWidth="1"/>
    <col min="7" max="7" width="8" bestFit="1" customWidth="1"/>
    <col min="8" max="8" width="18" customWidth="1"/>
    <col min="9" max="9" width="14.28515625" customWidth="1"/>
  </cols>
  <sheetData>
    <row r="1" spans="1:10">
      <c r="A1" s="137"/>
      <c r="B1" s="137"/>
      <c r="C1" s="137"/>
      <c r="D1" s="137"/>
      <c r="E1" s="137"/>
      <c r="F1" s="137"/>
      <c r="G1" s="137"/>
      <c r="H1" s="137"/>
      <c r="I1" s="137"/>
    </row>
    <row r="2" spans="1:10">
      <c r="A2" s="137"/>
      <c r="B2" s="169" t="s">
        <v>254</v>
      </c>
      <c r="C2" s="170"/>
      <c r="D2" s="171"/>
      <c r="E2" s="137"/>
      <c r="F2" s="137"/>
      <c r="G2" s="137"/>
      <c r="I2" s="137"/>
    </row>
    <row r="3" spans="1:10">
      <c r="A3" s="137"/>
      <c r="B3" s="138" t="s">
        <v>35</v>
      </c>
      <c r="C3" s="138" t="s">
        <v>36</v>
      </c>
      <c r="D3" s="138" t="s">
        <v>37</v>
      </c>
      <c r="E3" s="137"/>
      <c r="F3" s="137"/>
      <c r="H3" s="142" t="s">
        <v>41</v>
      </c>
      <c r="I3" s="137"/>
      <c r="J3" s="137"/>
    </row>
    <row r="4" spans="1:10">
      <c r="A4" s="137"/>
      <c r="B4" s="139">
        <v>1</v>
      </c>
      <c r="C4" s="140" t="s">
        <v>255</v>
      </c>
      <c r="D4" s="139" t="s">
        <v>38</v>
      </c>
      <c r="E4" s="137"/>
      <c r="F4" s="137"/>
      <c r="G4" s="137"/>
      <c r="H4" s="143" t="s">
        <v>39</v>
      </c>
      <c r="I4" s="144">
        <v>1</v>
      </c>
      <c r="J4" s="137"/>
    </row>
    <row r="5" spans="1:10">
      <c r="A5" s="137"/>
      <c r="B5" s="139">
        <v>2</v>
      </c>
      <c r="C5" s="140" t="s">
        <v>256</v>
      </c>
      <c r="D5" s="139" t="s">
        <v>38</v>
      </c>
      <c r="E5" s="137"/>
      <c r="F5" s="137"/>
      <c r="G5" s="137"/>
      <c r="H5" s="143" t="s">
        <v>40</v>
      </c>
      <c r="I5" s="144">
        <v>6</v>
      </c>
      <c r="J5" s="137"/>
    </row>
    <row r="6" spans="1:10">
      <c r="A6" s="137"/>
      <c r="B6" s="139">
        <v>3</v>
      </c>
      <c r="C6" s="140" t="s">
        <v>257</v>
      </c>
      <c r="D6" s="139" t="s">
        <v>40</v>
      </c>
      <c r="E6" s="137"/>
      <c r="F6" s="137"/>
      <c r="G6" s="137"/>
      <c r="H6" s="143" t="s">
        <v>38</v>
      </c>
      <c r="I6" s="144">
        <v>4</v>
      </c>
      <c r="J6" s="137"/>
    </row>
    <row r="7" spans="1:10">
      <c r="A7" s="137"/>
      <c r="B7" s="139">
        <v>4</v>
      </c>
      <c r="C7" s="140" t="s">
        <v>258</v>
      </c>
      <c r="D7" s="139" t="s">
        <v>40</v>
      </c>
      <c r="E7" s="137"/>
      <c r="F7" s="137"/>
      <c r="G7" s="137"/>
      <c r="H7" s="137"/>
      <c r="I7" s="137"/>
    </row>
    <row r="8" spans="1:10">
      <c r="A8" s="137"/>
      <c r="B8" s="139">
        <v>5</v>
      </c>
      <c r="C8" s="140" t="s">
        <v>259</v>
      </c>
      <c r="D8" s="139" t="s">
        <v>38</v>
      </c>
      <c r="E8" s="137"/>
      <c r="F8" s="137"/>
      <c r="G8" s="137"/>
      <c r="H8" s="137"/>
      <c r="I8" s="137"/>
    </row>
    <row r="9" spans="1:10">
      <c r="A9" s="137"/>
      <c r="B9" s="139">
        <v>6</v>
      </c>
      <c r="C9" s="139" t="s">
        <v>260</v>
      </c>
      <c r="D9" s="139" t="s">
        <v>38</v>
      </c>
      <c r="E9" s="137"/>
      <c r="F9" s="137"/>
      <c r="G9" s="137"/>
      <c r="H9" s="137"/>
      <c r="I9" s="137"/>
    </row>
    <row r="10" spans="1:10">
      <c r="A10" s="137"/>
      <c r="B10" s="139">
        <v>7</v>
      </c>
      <c r="C10" s="139" t="s">
        <v>261</v>
      </c>
      <c r="D10" s="139" t="s">
        <v>39</v>
      </c>
      <c r="E10" s="137"/>
      <c r="F10" s="137"/>
      <c r="G10" s="137"/>
      <c r="H10" s="137"/>
      <c r="I10" s="137"/>
    </row>
    <row r="11" spans="1:10">
      <c r="A11" s="137"/>
      <c r="B11" s="139">
        <v>8</v>
      </c>
      <c r="C11" s="139" t="s">
        <v>262</v>
      </c>
      <c r="D11" s="139" t="s">
        <v>40</v>
      </c>
      <c r="E11" s="137"/>
      <c r="F11" s="137"/>
      <c r="G11" s="137"/>
      <c r="H11" s="137"/>
      <c r="I11" s="137"/>
    </row>
    <row r="12" spans="1:10">
      <c r="A12" s="137"/>
      <c r="B12" s="139">
        <v>9</v>
      </c>
      <c r="C12" s="139" t="s">
        <v>263</v>
      </c>
      <c r="D12" s="139" t="s">
        <v>40</v>
      </c>
      <c r="E12" s="137"/>
      <c r="F12" s="137"/>
      <c r="G12" s="137"/>
      <c r="H12" s="137"/>
      <c r="I12" s="137"/>
    </row>
    <row r="13" spans="1:10">
      <c r="A13" s="137"/>
      <c r="B13" s="139">
        <v>10</v>
      </c>
      <c r="C13" s="139" t="s">
        <v>264</v>
      </c>
      <c r="D13" s="139" t="s">
        <v>40</v>
      </c>
      <c r="E13" s="137"/>
      <c r="F13" s="137"/>
      <c r="G13" s="137"/>
      <c r="H13" s="137"/>
      <c r="I13" s="137"/>
    </row>
    <row r="14" spans="1:10">
      <c r="A14" s="137"/>
      <c r="B14" s="139">
        <v>11</v>
      </c>
      <c r="C14" s="139" t="s">
        <v>265</v>
      </c>
      <c r="D14" s="139" t="s">
        <v>40</v>
      </c>
      <c r="E14" s="137"/>
      <c r="F14" s="137"/>
      <c r="G14" s="137"/>
      <c r="H14" s="137"/>
      <c r="I14" s="137"/>
    </row>
    <row r="15" spans="1:10">
      <c r="A15" s="137"/>
      <c r="B15" s="141"/>
      <c r="C15" s="141"/>
      <c r="D15" s="141"/>
      <c r="E15" s="137"/>
      <c r="F15" s="137"/>
      <c r="G15" s="137"/>
      <c r="H15" s="137"/>
      <c r="I15" s="137"/>
    </row>
    <row r="16" spans="1:10" ht="15.75">
      <c r="A16" s="137"/>
      <c r="B16" s="172" t="s">
        <v>42</v>
      </c>
      <c r="C16" s="172"/>
      <c r="G16" s="137"/>
      <c r="H16" s="137"/>
      <c r="I16" s="137"/>
    </row>
    <row r="17" spans="1:9">
      <c r="A17" s="137"/>
      <c r="B17" s="145"/>
      <c r="G17" s="137"/>
      <c r="H17" s="137"/>
      <c r="I17" s="137"/>
    </row>
    <row r="18" spans="1:9">
      <c r="A18" s="137"/>
      <c r="B18" s="146"/>
      <c r="C18" s="147"/>
      <c r="D18" s="147"/>
      <c r="E18" s="147"/>
      <c r="F18" s="147"/>
      <c r="G18" s="137"/>
      <c r="H18" s="137"/>
      <c r="I18" s="137"/>
    </row>
    <row r="19" spans="1:9" ht="25.5">
      <c r="A19" s="137"/>
      <c r="B19" s="148" t="s">
        <v>43</v>
      </c>
      <c r="C19" s="149" t="s">
        <v>44</v>
      </c>
      <c r="D19" s="149" t="s">
        <v>45</v>
      </c>
      <c r="E19" s="149" t="s">
        <v>46</v>
      </c>
      <c r="F19" s="149" t="s">
        <v>47</v>
      </c>
      <c r="G19" s="137"/>
      <c r="H19" s="137"/>
      <c r="I19" s="137"/>
    </row>
    <row r="20" spans="1:9">
      <c r="A20" s="137"/>
      <c r="B20" s="150">
        <v>1</v>
      </c>
      <c r="C20" s="150" t="s">
        <v>266</v>
      </c>
      <c r="D20" s="150" t="s">
        <v>98</v>
      </c>
      <c r="E20" s="151" t="s">
        <v>267</v>
      </c>
      <c r="F20" s="151">
        <v>60</v>
      </c>
      <c r="G20" s="137"/>
      <c r="H20" s="137"/>
      <c r="I20" s="137"/>
    </row>
    <row r="21" spans="1:9">
      <c r="A21" s="137"/>
      <c r="B21" s="150">
        <v>2</v>
      </c>
      <c r="C21" s="150" t="s">
        <v>268</v>
      </c>
      <c r="D21" s="150" t="s">
        <v>98</v>
      </c>
      <c r="E21" s="151" t="s">
        <v>267</v>
      </c>
      <c r="F21" s="151">
        <v>36</v>
      </c>
      <c r="G21" s="137"/>
      <c r="H21" s="137"/>
      <c r="I21" s="137"/>
    </row>
    <row r="22" spans="1:9">
      <c r="A22" s="137"/>
      <c r="B22" s="150">
        <v>3</v>
      </c>
      <c r="C22" s="150" t="s">
        <v>269</v>
      </c>
      <c r="D22" s="150" t="s">
        <v>100</v>
      </c>
      <c r="E22" s="151" t="s">
        <v>267</v>
      </c>
      <c r="F22" s="151">
        <v>120</v>
      </c>
      <c r="G22" s="137"/>
      <c r="H22" s="137"/>
      <c r="I22" s="137"/>
    </row>
    <row r="23" spans="1:9">
      <c r="A23" s="137"/>
      <c r="B23" s="152">
        <v>4</v>
      </c>
      <c r="C23" s="152" t="s">
        <v>270</v>
      </c>
      <c r="D23" s="152" t="s">
        <v>271</v>
      </c>
      <c r="E23" s="153" t="s">
        <v>272</v>
      </c>
      <c r="F23" s="153">
        <v>90</v>
      </c>
      <c r="G23" s="137"/>
      <c r="H23" s="137"/>
      <c r="I23" s="137"/>
    </row>
    <row r="24" spans="1:9">
      <c r="A24" s="137"/>
      <c r="B24" s="137"/>
      <c r="C24" s="137"/>
      <c r="D24" s="137"/>
      <c r="E24" s="137"/>
      <c r="F24" s="137"/>
      <c r="G24" s="137"/>
      <c r="H24" s="137"/>
      <c r="I24" s="137"/>
    </row>
    <row r="25" spans="1:9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9">
      <c r="A26" s="137"/>
      <c r="B26" s="137"/>
      <c r="C26" s="137"/>
      <c r="D26" s="137"/>
      <c r="E26" s="137"/>
      <c r="F26" s="137"/>
      <c r="G26" s="137"/>
      <c r="H26" s="137"/>
      <c r="I26" s="137"/>
    </row>
    <row r="27" spans="1:9">
      <c r="A27" s="137"/>
      <c r="B27" s="137"/>
      <c r="C27" s="137"/>
      <c r="D27" s="137"/>
      <c r="E27" s="137"/>
      <c r="F27" s="137"/>
      <c r="G27" s="137"/>
      <c r="H27" s="137"/>
      <c r="I27" s="137"/>
    </row>
    <row r="28" spans="1:9">
      <c r="A28" s="137"/>
      <c r="B28" s="137"/>
      <c r="C28" s="137"/>
      <c r="D28" s="137"/>
      <c r="E28" s="137"/>
      <c r="F28" s="137"/>
      <c r="G28" s="137"/>
      <c r="H28" s="137"/>
      <c r="I28" s="137"/>
    </row>
    <row r="29" spans="1:9">
      <c r="A29" s="137"/>
      <c r="B29" s="137"/>
      <c r="C29" s="137"/>
      <c r="D29" s="137"/>
      <c r="E29" s="137"/>
      <c r="F29" s="137"/>
      <c r="G29" s="137"/>
      <c r="H29" s="137"/>
      <c r="I29" s="137"/>
    </row>
    <row r="30" spans="1:9">
      <c r="A30" s="137"/>
      <c r="B30" s="137"/>
      <c r="C30" s="137"/>
      <c r="D30" s="137"/>
      <c r="E30" s="137"/>
      <c r="F30" s="137"/>
      <c r="G30" s="137"/>
      <c r="H30" s="137"/>
      <c r="I30" s="137"/>
    </row>
    <row r="31" spans="1:9">
      <c r="A31" s="137"/>
      <c r="B31" s="137"/>
      <c r="C31" s="137"/>
      <c r="D31" s="137"/>
      <c r="E31" s="137"/>
      <c r="F31" s="137"/>
      <c r="G31" s="137"/>
      <c r="H31" s="137"/>
      <c r="I31" s="137"/>
    </row>
    <row r="32" spans="1:9">
      <c r="A32" s="137"/>
      <c r="B32" s="137"/>
      <c r="C32" s="137"/>
      <c r="D32" s="137"/>
      <c r="E32" s="137"/>
      <c r="F32" s="137"/>
      <c r="G32" s="137"/>
      <c r="H32" s="137"/>
      <c r="I32" s="137"/>
    </row>
    <row r="33" spans="1:9">
      <c r="A33" s="137"/>
      <c r="B33" s="137"/>
      <c r="C33" s="137"/>
      <c r="D33" s="137"/>
      <c r="E33" s="137"/>
      <c r="F33" s="137"/>
      <c r="G33" s="137"/>
      <c r="H33" s="137"/>
      <c r="I33" s="137"/>
    </row>
    <row r="34" spans="1:9">
      <c r="A34" s="137"/>
      <c r="B34" s="137"/>
      <c r="C34" s="137"/>
      <c r="D34" s="137"/>
      <c r="E34" s="137"/>
      <c r="F34" s="137"/>
      <c r="G34" s="137"/>
      <c r="H34" s="137"/>
      <c r="I34" s="137"/>
    </row>
    <row r="35" spans="1:9">
      <c r="A35" s="137"/>
      <c r="B35" s="137"/>
      <c r="C35" s="137"/>
      <c r="D35" s="137"/>
      <c r="E35" s="137"/>
      <c r="F35" s="137"/>
      <c r="G35" s="137"/>
      <c r="H35" s="137"/>
      <c r="I35" s="137"/>
    </row>
    <row r="36" spans="1:9">
      <c r="A36" s="137"/>
      <c r="B36" s="137"/>
      <c r="C36" s="137"/>
      <c r="D36" s="137"/>
      <c r="E36" s="137"/>
      <c r="F36" s="137"/>
      <c r="G36" s="137"/>
      <c r="H36" s="137"/>
      <c r="I36" s="137"/>
    </row>
  </sheetData>
  <mergeCells count="2">
    <mergeCell ref="B2:D2"/>
    <mergeCell ref="B16:C16"/>
  </mergeCells>
  <dataValidations count="1">
    <dataValidation type="list" allowBlank="1" showInputMessage="1" showErrorMessage="1" sqref="D4:D15">
      <formula1>"Went wrong, Went right, Best practice"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Tracker Enhancement</vt:lpstr>
      <vt:lpstr>Project Tracker</vt:lpstr>
      <vt:lpstr>Defect Data</vt:lpstr>
      <vt:lpstr>CAPA</vt:lpstr>
      <vt:lpstr>Lesson Learn &amp; Re-usable 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miraz</cp:lastModifiedBy>
  <cp:lastPrinted>2014-08-19T13:57:15Z</cp:lastPrinted>
  <dcterms:created xsi:type="dcterms:W3CDTF">2013-10-31T09:51:59Z</dcterms:created>
  <dcterms:modified xsi:type="dcterms:W3CDTF">2015-03-05T08:48:38Z</dcterms:modified>
</cp:coreProperties>
</file>