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GitHub\SWT301\Templates\"/>
    </mc:Choice>
  </mc:AlternateContent>
  <bookViews>
    <workbookView xWindow="0" yWindow="0" windowWidth="16008" windowHeight="7500" activeTab="2"/>
  </bookViews>
  <sheets>
    <sheet name="Sheet1" sheetId="1" r:id="rId1"/>
    <sheet name="Nhập xuất" sheetId="3" r:id="rId2"/>
    <sheet name="Xuất hàng" sheetId="4" r:id="rId3"/>
  </sheets>
  <definedNames>
    <definedName name="BangGia" localSheetId="2">Table1[[#All],[Tên hàng]:[Gía xuất]]</definedName>
    <definedName name="BangGia">Table1[[#All],[Tên hàng]:[Gía xuất]]</definedName>
    <definedName name="DanhMuc" localSheetId="2">Table1[[#All],[Tên hàng]]</definedName>
    <definedName name="DanhMuc">Table1[[#All],[Tên hàng]]</definedName>
    <definedName name="DenNgay">Sheet1!$I$3</definedName>
    <definedName name="Ngay_Nhap">Table13[[#All],[Ngày]]</definedName>
    <definedName name="Ngay_Xuat">Table13[[#All],[Ngày]]</definedName>
    <definedName name="SL_N">Table13[[#All],[SL]]</definedName>
    <definedName name="SL_X">Table134[[#All],[SL]]</definedName>
    <definedName name="TenHang_N">Table13[[#All],[Tên hàng]]</definedName>
    <definedName name="TenHang_X">Table13[[#All],[Tên hàng]]</definedName>
    <definedName name="TuNgay">Sheet1!$G$3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H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E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J17" i="1" l="1"/>
  <c r="J13" i="1"/>
  <c r="J9" i="1"/>
  <c r="J18" i="1"/>
  <c r="J14" i="1"/>
  <c r="J10" i="1"/>
  <c r="J6" i="1"/>
  <c r="J20" i="1"/>
  <c r="J16" i="1"/>
  <c r="J12" i="1"/>
  <c r="J8" i="1"/>
  <c r="J19" i="1"/>
  <c r="J15" i="1"/>
  <c r="J11" i="1"/>
  <c r="J7" i="1"/>
  <c r="F6" i="4"/>
</calcChain>
</file>

<file path=xl/sharedStrings.xml><?xml version="1.0" encoding="utf-8"?>
<sst xmlns="http://schemas.openxmlformats.org/spreadsheetml/2006/main" count="66" uniqueCount="36">
  <si>
    <t>DANH MỤC HÀNG HÓA VÀ NHẬP XUẤT</t>
  </si>
  <si>
    <t>Tên hàng</t>
  </si>
  <si>
    <t>ĐVT</t>
  </si>
  <si>
    <t>Gía xuất</t>
  </si>
  <si>
    <t>Gía nhập</t>
  </si>
  <si>
    <t>Tồn đầu</t>
  </si>
  <si>
    <t>Nhập</t>
  </si>
  <si>
    <t>Xuất</t>
  </si>
  <si>
    <t>Tồn cuối</t>
  </si>
  <si>
    <t>Từ ngày</t>
  </si>
  <si>
    <t>Đến ngày</t>
  </si>
  <si>
    <t xml:space="preserve"> STT</t>
  </si>
  <si>
    <t>Hoa 1</t>
  </si>
  <si>
    <t>Hoa 2</t>
  </si>
  <si>
    <t>Hoa 3</t>
  </si>
  <si>
    <t>Hoa 4</t>
  </si>
  <si>
    <t>Hoa 5</t>
  </si>
  <si>
    <t>Hoa 6</t>
  </si>
  <si>
    <t>Hoa 7</t>
  </si>
  <si>
    <t>Hoa 8</t>
  </si>
  <si>
    <t>Hoa 9</t>
  </si>
  <si>
    <t>Hoa 10</t>
  </si>
  <si>
    <t>Hoa 11</t>
  </si>
  <si>
    <t>Hoa 12</t>
  </si>
  <si>
    <t>Hoa 13</t>
  </si>
  <si>
    <t>Hoa 14</t>
  </si>
  <si>
    <t>Hoa 15</t>
  </si>
  <si>
    <t>Cái</t>
  </si>
  <si>
    <t>Nhập xuất</t>
  </si>
  <si>
    <t>Ngày</t>
  </si>
  <si>
    <t>Đơn giá</t>
  </si>
  <si>
    <t>SL</t>
  </si>
  <si>
    <t>Thành Tiền</t>
  </si>
  <si>
    <t>Ghi chú</t>
  </si>
  <si>
    <t>Xuất Hàng</t>
  </si>
  <si>
    <t>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</si>
</sst>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J20" totalsRowShown="0" headerRowDxfId="27" dataDxfId="26">
  <autoFilter ref="A5:J20"/>
  <tableColumns count="10">
    <tableColumn id="1" name=" STT" dataDxfId="29"/>
    <tableColumn id="10" name="ẢNH" dataDxfId="0"/>
    <tableColumn id="2" name="Tên hàng" dataDxfId="28"/>
    <tableColumn id="3" name="ĐVT" dataDxfId="25"/>
    <tableColumn id="4" name="Gía nhập" dataDxfId="24" dataCellStyle="Comma"/>
    <tableColumn id="5" name="Gía xuất" dataDxfId="23" dataCellStyle="Comma"/>
    <tableColumn id="6" name="Tồn đầu" dataDxfId="5">
      <calculatedColumnFormula>SUMIFS(SL_N,TenHang_N,Table1[[#This Row],[Tên hàng]],Ngay_Nhap,"&lt;"&amp;TuNgay)-SUMIFS(SL_X,TenHang_X,Table1[[#This Row],[Tên hàng]],Ngay_Xuat,"&lt;"&amp;TuNgay)</calculatedColumnFormula>
    </tableColumn>
    <tableColumn id="7" name="Nhập" dataDxfId="6">
      <calculatedColumnFormula>SUMIFS(SL_N,TenHang_N,Table1[[#This Row],[Tên hàng]],Ngay_Nhap,"&gt;="&amp;TuNgay,Ngay_Nhap,"&lt;="&amp;DenNgay)</calculatedColumnFormula>
    </tableColumn>
    <tableColumn id="8" name="Xuất" dataDxfId="3">
      <calculatedColumnFormula>SUMIFS(SL_X,TenHang_X,Table1[[#This Row],[Tên hàng]],Ngay_Xuat,"&gt;="&amp;TuNgay,Ngay_Xuat,"&lt;="&amp;DenNgay)</calculatedColumnFormula>
    </tableColumn>
    <tableColumn id="9" name="Tồn cuối" dataDxfId="4">
      <calculatedColumnFormula>Table1[[#This Row],[Tồn đầu]]+Table1[[#This Row],[Nhập]]-Table1[[#This Row],[Xuất]]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:G20" totalsRowShown="0" headerRowDxfId="22" dataDxfId="21">
  <autoFilter ref="A5:G20"/>
  <sortState ref="A6:G20">
    <sortCondition descending="1" ref="B5:B20"/>
  </sortState>
  <tableColumns count="7">
    <tableColumn id="1" name="Ngày" dataDxfId="18"/>
    <tableColumn id="2" name="Tên hàng" dataDxfId="19"/>
    <tableColumn id="3" name="ĐVT" dataDxfId="17">
      <calculatedColumnFormula>IFERROR(VLOOKUP(Table13[Tên hàng],BangGia,2,0),"")</calculatedColumnFormula>
    </tableColumn>
    <tableColumn id="10" name="SL" dataDxfId="16">
      <calculatedColumnFormula>IFERROR(VLOOKUP(Table13[Tên hàng],BangGia,3,0),"")</calculatedColumnFormula>
    </tableColumn>
    <tableColumn id="4" name="Đơn giá" dataDxfId="15" dataCellStyle="Comma">
      <calculatedColumnFormula>IFERROR(VLOOKUP(Table13[Tên hàng],BangGia,3,0),"")</calculatedColumnFormula>
    </tableColumn>
    <tableColumn id="5" name="Thành Tiền" dataDxfId="14" dataCellStyle="Comma">
      <calculatedColumnFormula>IFERROR(Table13[[#This Row],[SL]]*Table13[[#This Row],[Đơn giá]],"")</calculatedColumnFormula>
    </tableColumn>
    <tableColumn id="6" name="Ghi chú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5:G20" totalsRowShown="0" headerRowDxfId="13" dataDxfId="12">
  <autoFilter ref="A5:G20"/>
  <tableColumns count="7">
    <tableColumn id="1" name="Ngày" dataDxfId="1"/>
    <tableColumn id="2" name="Tên hàng" dataDxfId="2"/>
    <tableColumn id="3" name="ĐVT" dataDxfId="11">
      <calculatedColumnFormula>IFERROR(VLOOKUP(Table134[Tên hàng],BangGia,2,0),"")</calculatedColumnFormula>
    </tableColumn>
    <tableColumn id="10" name="SL" dataDxfId="10">
      <calculatedColumnFormula>IFERROR(VLOOKUP(Table134[Tên hàng],BangGia,3,0),"")</calculatedColumnFormula>
    </tableColumn>
    <tableColumn id="4" name="Đơn giá" dataDxfId="7" dataCellStyle="Comma">
      <calculatedColumnFormula>IFERROR(VLOOKUP(Table134[Tên hàng],BangGia,4,0),"")</calculatedColumnFormula>
    </tableColumn>
    <tableColumn id="5" name="Thành Tiền" dataDxfId="9" dataCellStyle="Comma">
      <calculatedColumnFormula>IFERROR(Table134[[#This Row],[SL]]*Table134[[#This Row],[Đơn giá]],"")</calculatedColumnFormula>
    </tableColumn>
    <tableColumn id="6" name="Ghi chú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L5" sqref="L5"/>
    </sheetView>
  </sheetViews>
  <sheetFormatPr defaultRowHeight="14.4" x14ac:dyDescent="0.3"/>
  <cols>
    <col min="1" max="1" width="7.6640625" customWidth="1"/>
    <col min="2" max="2" width="20.21875" customWidth="1"/>
    <col min="3" max="3" width="23.5546875" customWidth="1"/>
    <col min="4" max="4" width="5.77734375" customWidth="1"/>
    <col min="5" max="5" width="13.109375" customWidth="1"/>
    <col min="6" max="6" width="10.33203125" customWidth="1"/>
    <col min="7" max="7" width="10.5546875" bestFit="1" customWidth="1"/>
    <col min="8" max="8" width="10.44140625" customWidth="1"/>
    <col min="9" max="9" width="10.5546875" bestFit="1" customWidth="1"/>
    <col min="10" max="10" width="10.109375" customWidth="1"/>
  </cols>
  <sheetData>
    <row r="1" spans="1:10" ht="33.6" x14ac:dyDescent="0.6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3" spans="1:10" x14ac:dyDescent="0.3">
      <c r="F3" t="s">
        <v>9</v>
      </c>
      <c r="G3" s="2">
        <v>44844</v>
      </c>
      <c r="H3" t="s">
        <v>10</v>
      </c>
      <c r="I3" s="2">
        <v>44854</v>
      </c>
    </row>
    <row r="5" spans="1:10" x14ac:dyDescent="0.3">
      <c r="A5" s="1" t="s">
        <v>11</v>
      </c>
      <c r="B5" s="1" t="s">
        <v>35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6</v>
      </c>
      <c r="I5" s="1" t="s">
        <v>7</v>
      </c>
      <c r="J5" s="1" t="s">
        <v>8</v>
      </c>
    </row>
    <row r="6" spans="1:10" x14ac:dyDescent="0.3">
      <c r="A6" s="1">
        <v>1</v>
      </c>
      <c r="B6" s="1"/>
      <c r="C6" s="1" t="s">
        <v>12</v>
      </c>
      <c r="D6" s="1" t="s">
        <v>27</v>
      </c>
      <c r="E6" s="3">
        <v>10000</v>
      </c>
      <c r="F6" s="3">
        <v>90000</v>
      </c>
      <c r="G6" s="1">
        <f>SUMIFS(SL_N,TenHang_N,Table1[[#This Row],[Tên hàng]],Ngay_Nhap,"&lt;"&amp;TuNgay)-SUMIFS(SL_X,TenHang_X,Table1[[#This Row],[Tên hàng]],Ngay_Xuat,"&lt;"&amp;TuNgay)</f>
        <v>0</v>
      </c>
      <c r="H6" s="1">
        <f>SUMIFS(SL_N,TenHang_N,Table1[[#This Row],[Tên hàng]],Ngay_Nhap,"&gt;="&amp;TuNgay,Ngay_Nhap,"&lt;="&amp;DenNgay)</f>
        <v>2</v>
      </c>
      <c r="I6" s="1">
        <f>SUMIFS(SL_X,TenHang_X,Table1[[#This Row],[Tên hàng]],Ngay_Xuat,"&gt;="&amp;TuNgay,Ngay_Xuat,"&lt;="&amp;DenNgay)</f>
        <v>8</v>
      </c>
      <c r="J6" s="1">
        <f>Table1[[#This Row],[Tồn đầu]]+Table1[[#This Row],[Nhập]]-Table1[[#This Row],[Xuất]]</f>
        <v>-6</v>
      </c>
    </row>
    <row r="7" spans="1:10" x14ac:dyDescent="0.3">
      <c r="A7" s="1">
        <v>2</v>
      </c>
      <c r="B7" s="1"/>
      <c r="C7" s="1" t="s">
        <v>13</v>
      </c>
      <c r="D7" s="1" t="s">
        <v>27</v>
      </c>
      <c r="E7" s="3">
        <v>20000</v>
      </c>
      <c r="F7" s="3">
        <v>90000</v>
      </c>
      <c r="G7" s="1">
        <f>SUMIFS(SL_N,TenHang_N,Table1[[#This Row],[Tên hàng]],Ngay_Nhap,"&lt;"&amp;TuNgay)-SUMIFS(SL_X,TenHang_X,Table1[[#This Row],[Tên hàng]],Ngay_Xuat,"&lt;"&amp;TuNgay)</f>
        <v>0</v>
      </c>
      <c r="H7" s="1">
        <f>SUMIFS(SL_N,TenHang_N,Table1[[#This Row],[Tên hàng]],Ngay_Nhap,"&gt;="&amp;TuNgay,Ngay_Nhap,"&lt;="&amp;DenNgay)</f>
        <v>10</v>
      </c>
      <c r="I7" s="1">
        <f>SUMIFS(SL_X,TenHang_X,Table1[[#This Row],[Tên hàng]],Ngay_Xuat,"&gt;="&amp;TuNgay,Ngay_Xuat,"&lt;="&amp;DenNgay)</f>
        <v>3</v>
      </c>
      <c r="J7" s="1">
        <f>Table1[[#This Row],[Tồn đầu]]+Table1[[#This Row],[Nhập]]-Table1[[#This Row],[Xuất]]</f>
        <v>7</v>
      </c>
    </row>
    <row r="8" spans="1:10" x14ac:dyDescent="0.3">
      <c r="A8" s="1">
        <v>3</v>
      </c>
      <c r="B8" s="1"/>
      <c r="C8" s="1" t="s">
        <v>14</v>
      </c>
      <c r="D8" s="1" t="s">
        <v>27</v>
      </c>
      <c r="E8" s="3">
        <v>25000</v>
      </c>
      <c r="F8" s="3">
        <v>90000</v>
      </c>
      <c r="G8" s="1">
        <f>SUMIFS(SL_N,TenHang_N,Table1[[#This Row],[Tên hàng]],Ngay_Nhap,"&lt;"&amp;TuNgay)-SUMIFS(SL_X,TenHang_X,Table1[[#This Row],[Tên hàng]],Ngay_Xuat,"&lt;"&amp;TuNgay)</f>
        <v>0</v>
      </c>
      <c r="H8" s="1">
        <f>SUMIFS(SL_N,TenHang_N,Table1[[#This Row],[Tên hàng]],Ngay_Nhap,"&gt;="&amp;TuNgay,Ngay_Nhap,"&lt;="&amp;DenNgay)</f>
        <v>10</v>
      </c>
      <c r="I8" s="1">
        <f>SUMIFS(SL_X,TenHang_X,Table1[[#This Row],[Tên hàng]],Ngay_Xuat,"&gt;="&amp;TuNgay,Ngay_Xuat,"&lt;="&amp;DenNgay)</f>
        <v>6</v>
      </c>
      <c r="J8" s="1">
        <f>Table1[[#This Row],[Tồn đầu]]+Table1[[#This Row],[Nhập]]-Table1[[#This Row],[Xuất]]</f>
        <v>4</v>
      </c>
    </row>
    <row r="9" spans="1:10" x14ac:dyDescent="0.3">
      <c r="A9" s="1">
        <v>4</v>
      </c>
      <c r="B9" s="1"/>
      <c r="C9" s="1" t="s">
        <v>15</v>
      </c>
      <c r="D9" s="1" t="s">
        <v>27</v>
      </c>
      <c r="E9" s="3">
        <v>10000</v>
      </c>
      <c r="F9" s="3">
        <v>90000</v>
      </c>
      <c r="G9" s="1">
        <f>SUMIFS(SL_N,TenHang_N,Table1[[#This Row],[Tên hàng]],Ngay_Nhap,"&lt;"&amp;TuNgay)-SUMIFS(SL_X,TenHang_X,Table1[[#This Row],[Tên hàng]],Ngay_Xuat,"&lt;"&amp;TuNgay)</f>
        <v>0</v>
      </c>
      <c r="H9" s="1">
        <f>SUMIFS(SL_N,TenHang_N,Table1[[#This Row],[Tên hàng]],Ngay_Nhap,"&gt;="&amp;TuNgay,Ngay_Nhap,"&lt;="&amp;DenNgay)</f>
        <v>0</v>
      </c>
      <c r="I9" s="1">
        <f>SUMIFS(SL_X,TenHang_X,Table1[[#This Row],[Tên hàng]],Ngay_Xuat,"&gt;="&amp;TuNgay,Ngay_Xuat,"&lt;="&amp;DenNgay)</f>
        <v>0</v>
      </c>
      <c r="J9" s="1">
        <f>Table1[[#This Row],[Tồn đầu]]+Table1[[#This Row],[Nhập]]-Table1[[#This Row],[Xuất]]</f>
        <v>0</v>
      </c>
    </row>
    <row r="10" spans="1:10" x14ac:dyDescent="0.3">
      <c r="A10" s="1">
        <v>5</v>
      </c>
      <c r="B10" s="1"/>
      <c r="C10" s="1" t="s">
        <v>16</v>
      </c>
      <c r="D10" s="1" t="s">
        <v>27</v>
      </c>
      <c r="E10" s="3">
        <v>10000</v>
      </c>
      <c r="F10" s="3">
        <v>90000</v>
      </c>
      <c r="G10" s="1">
        <f>SUMIFS(SL_N,TenHang_N,Table1[[#This Row],[Tên hàng]],Ngay_Nhap,"&lt;"&amp;TuNgay)-SUMIFS(SL_X,TenHang_X,Table1[[#This Row],[Tên hàng]],Ngay_Xuat,"&lt;"&amp;TuNgay)</f>
        <v>0</v>
      </c>
      <c r="H10" s="1">
        <f>SUMIFS(SL_N,TenHang_N,Table1[[#This Row],[Tên hàng]],Ngay_Nhap,"&gt;="&amp;TuNgay,Ngay_Nhap,"&lt;="&amp;DenNgay)</f>
        <v>0</v>
      </c>
      <c r="I10" s="1">
        <f>SUMIFS(SL_X,TenHang_X,Table1[[#This Row],[Tên hàng]],Ngay_Xuat,"&gt;="&amp;TuNgay,Ngay_Xuat,"&lt;="&amp;DenNgay)</f>
        <v>0</v>
      </c>
      <c r="J10" s="1">
        <f>Table1[[#This Row],[Tồn đầu]]+Table1[[#This Row],[Nhập]]-Table1[[#This Row],[Xuất]]</f>
        <v>0</v>
      </c>
    </row>
    <row r="11" spans="1:10" x14ac:dyDescent="0.3">
      <c r="A11" s="1">
        <v>6</v>
      </c>
      <c r="B11" s="1"/>
      <c r="C11" s="1" t="s">
        <v>17</v>
      </c>
      <c r="D11" s="1" t="s">
        <v>27</v>
      </c>
      <c r="E11" s="3">
        <v>10000</v>
      </c>
      <c r="F11" s="3">
        <v>90000</v>
      </c>
      <c r="G11" s="1">
        <f>SUMIFS(SL_N,TenHang_N,Table1[[#This Row],[Tên hàng]],Ngay_Nhap,"&lt;"&amp;TuNgay)-SUMIFS(SL_X,TenHang_X,Table1[[#This Row],[Tên hàng]],Ngay_Xuat,"&lt;"&amp;TuNgay)</f>
        <v>0</v>
      </c>
      <c r="H11" s="1">
        <f>SUMIFS(SL_N,TenHang_N,Table1[[#This Row],[Tên hàng]],Ngay_Nhap,"&gt;="&amp;TuNgay,Ngay_Nhap,"&lt;="&amp;DenNgay)</f>
        <v>0</v>
      </c>
      <c r="I11" s="1">
        <f>SUMIFS(SL_X,TenHang_X,Table1[[#This Row],[Tên hàng]],Ngay_Xuat,"&gt;="&amp;TuNgay,Ngay_Xuat,"&lt;="&amp;DenNgay)</f>
        <v>0</v>
      </c>
      <c r="J11" s="1">
        <f>Table1[[#This Row],[Tồn đầu]]+Table1[[#This Row],[Nhập]]-Table1[[#This Row],[Xuất]]</f>
        <v>0</v>
      </c>
    </row>
    <row r="12" spans="1:10" x14ac:dyDescent="0.3">
      <c r="A12" s="1">
        <v>7</v>
      </c>
      <c r="B12" s="1"/>
      <c r="C12" s="1" t="s">
        <v>18</v>
      </c>
      <c r="D12" s="1" t="s">
        <v>27</v>
      </c>
      <c r="E12" s="3">
        <v>10000</v>
      </c>
      <c r="F12" s="3">
        <v>90000</v>
      </c>
      <c r="G12" s="1">
        <f>SUMIFS(SL_N,TenHang_N,Table1[[#This Row],[Tên hàng]],Ngay_Nhap,"&lt;"&amp;TuNgay)-SUMIFS(SL_X,TenHang_X,Table1[[#This Row],[Tên hàng]],Ngay_Xuat,"&lt;"&amp;TuNgay)</f>
        <v>0</v>
      </c>
      <c r="H12" s="1">
        <f>SUMIFS(SL_N,TenHang_N,Table1[[#This Row],[Tên hàng]],Ngay_Nhap,"&gt;="&amp;TuNgay,Ngay_Nhap,"&lt;="&amp;DenNgay)</f>
        <v>0</v>
      </c>
      <c r="I12" s="1">
        <f>SUMIFS(SL_X,TenHang_X,Table1[[#This Row],[Tên hàng]],Ngay_Xuat,"&gt;="&amp;TuNgay,Ngay_Xuat,"&lt;="&amp;DenNgay)</f>
        <v>0</v>
      </c>
      <c r="J12" s="1">
        <f>Table1[[#This Row],[Tồn đầu]]+Table1[[#This Row],[Nhập]]-Table1[[#This Row],[Xuất]]</f>
        <v>0</v>
      </c>
    </row>
    <row r="13" spans="1:10" x14ac:dyDescent="0.3">
      <c r="A13" s="1">
        <v>8</v>
      </c>
      <c r="B13" s="1"/>
      <c r="C13" s="1" t="s">
        <v>19</v>
      </c>
      <c r="D13" s="1" t="s">
        <v>27</v>
      </c>
      <c r="E13" s="3">
        <v>10000</v>
      </c>
      <c r="F13" s="3">
        <v>90000</v>
      </c>
      <c r="G13" s="1">
        <f>SUMIFS(SL_N,TenHang_N,Table1[[#This Row],[Tên hàng]],Ngay_Nhap,"&lt;"&amp;TuNgay)-SUMIFS(SL_X,TenHang_X,Table1[[#This Row],[Tên hàng]],Ngay_Xuat,"&lt;"&amp;TuNgay)</f>
        <v>0</v>
      </c>
      <c r="H13" s="1">
        <f>SUMIFS(SL_N,TenHang_N,Table1[[#This Row],[Tên hàng]],Ngay_Nhap,"&gt;="&amp;TuNgay,Ngay_Nhap,"&lt;="&amp;DenNgay)</f>
        <v>0</v>
      </c>
      <c r="I13" s="1">
        <f>SUMIFS(SL_X,TenHang_X,Table1[[#This Row],[Tên hàng]],Ngay_Xuat,"&gt;="&amp;TuNgay,Ngay_Xuat,"&lt;="&amp;DenNgay)</f>
        <v>0</v>
      </c>
      <c r="J13" s="1">
        <f>Table1[[#This Row],[Tồn đầu]]+Table1[[#This Row],[Nhập]]-Table1[[#This Row],[Xuất]]</f>
        <v>0</v>
      </c>
    </row>
    <row r="14" spans="1:10" x14ac:dyDescent="0.3">
      <c r="A14" s="1">
        <v>9</v>
      </c>
      <c r="B14" s="1"/>
      <c r="C14" s="1" t="s">
        <v>20</v>
      </c>
      <c r="D14" s="1" t="s">
        <v>27</v>
      </c>
      <c r="E14" s="3">
        <v>10000</v>
      </c>
      <c r="F14" s="3">
        <v>90000</v>
      </c>
      <c r="G14" s="1">
        <f>SUMIFS(SL_N,TenHang_N,Table1[[#This Row],[Tên hàng]],Ngay_Nhap,"&lt;"&amp;TuNgay)-SUMIFS(SL_X,TenHang_X,Table1[[#This Row],[Tên hàng]],Ngay_Xuat,"&lt;"&amp;TuNgay)</f>
        <v>0</v>
      </c>
      <c r="H14" s="1">
        <f>SUMIFS(SL_N,TenHang_N,Table1[[#This Row],[Tên hàng]],Ngay_Nhap,"&gt;="&amp;TuNgay,Ngay_Nhap,"&lt;="&amp;DenNgay)</f>
        <v>0</v>
      </c>
      <c r="I14" s="1">
        <f>SUMIFS(SL_X,TenHang_X,Table1[[#This Row],[Tên hàng]],Ngay_Xuat,"&gt;="&amp;TuNgay,Ngay_Xuat,"&lt;="&amp;DenNgay)</f>
        <v>0</v>
      </c>
      <c r="J14" s="1">
        <f>Table1[[#This Row],[Tồn đầu]]+Table1[[#This Row],[Nhập]]-Table1[[#This Row],[Xuất]]</f>
        <v>0</v>
      </c>
    </row>
    <row r="15" spans="1:10" x14ac:dyDescent="0.3">
      <c r="A15" s="1">
        <v>10</v>
      </c>
      <c r="B15" s="1"/>
      <c r="C15" s="1" t="s">
        <v>21</v>
      </c>
      <c r="D15" s="1" t="s">
        <v>27</v>
      </c>
      <c r="E15" s="3">
        <v>10000</v>
      </c>
      <c r="F15" s="3">
        <v>90000</v>
      </c>
      <c r="G15" s="1">
        <f>SUMIFS(SL_N,TenHang_N,Table1[[#This Row],[Tên hàng]],Ngay_Nhap,"&lt;"&amp;TuNgay)-SUMIFS(SL_X,TenHang_X,Table1[[#This Row],[Tên hàng]],Ngay_Xuat,"&lt;"&amp;TuNgay)</f>
        <v>0</v>
      </c>
      <c r="H15" s="1">
        <f>SUMIFS(SL_N,TenHang_N,Table1[[#This Row],[Tên hàng]],Ngay_Nhap,"&gt;="&amp;TuNgay,Ngay_Nhap,"&lt;="&amp;DenNgay)</f>
        <v>0</v>
      </c>
      <c r="I15" s="1">
        <f>SUMIFS(SL_X,TenHang_X,Table1[[#This Row],[Tên hàng]],Ngay_Xuat,"&gt;="&amp;TuNgay,Ngay_Xuat,"&lt;="&amp;DenNgay)</f>
        <v>0</v>
      </c>
      <c r="J15" s="1">
        <f>Table1[[#This Row],[Tồn đầu]]+Table1[[#This Row],[Nhập]]-Table1[[#This Row],[Xuất]]</f>
        <v>0</v>
      </c>
    </row>
    <row r="16" spans="1:10" x14ac:dyDescent="0.3">
      <c r="A16" s="1">
        <v>11</v>
      </c>
      <c r="B16" s="1"/>
      <c r="C16" s="1" t="s">
        <v>22</v>
      </c>
      <c r="D16" s="1" t="s">
        <v>27</v>
      </c>
      <c r="E16" s="3">
        <v>10000</v>
      </c>
      <c r="F16" s="3">
        <v>90000</v>
      </c>
      <c r="G16" s="1">
        <f>SUMIFS(SL_N,TenHang_N,Table1[[#This Row],[Tên hàng]],Ngay_Nhap,"&lt;"&amp;TuNgay)-SUMIFS(SL_X,TenHang_X,Table1[[#This Row],[Tên hàng]],Ngay_Xuat,"&lt;"&amp;TuNgay)</f>
        <v>0</v>
      </c>
      <c r="H16" s="1">
        <f>SUMIFS(SL_N,TenHang_N,Table1[[#This Row],[Tên hàng]],Ngay_Nhap,"&gt;="&amp;TuNgay,Ngay_Nhap,"&lt;="&amp;DenNgay)</f>
        <v>0</v>
      </c>
      <c r="I16" s="1">
        <f>SUMIFS(SL_X,TenHang_X,Table1[[#This Row],[Tên hàng]],Ngay_Xuat,"&gt;="&amp;TuNgay,Ngay_Xuat,"&lt;="&amp;DenNgay)</f>
        <v>0</v>
      </c>
      <c r="J16" s="1">
        <f>Table1[[#This Row],[Tồn đầu]]+Table1[[#This Row],[Nhập]]-Table1[[#This Row],[Xuất]]</f>
        <v>0</v>
      </c>
    </row>
    <row r="17" spans="1:10" x14ac:dyDescent="0.3">
      <c r="A17" s="1">
        <v>12</v>
      </c>
      <c r="B17" s="1"/>
      <c r="C17" s="1" t="s">
        <v>23</v>
      </c>
      <c r="D17" s="1" t="s">
        <v>27</v>
      </c>
      <c r="E17" s="3">
        <v>10000</v>
      </c>
      <c r="F17" s="3">
        <v>90000</v>
      </c>
      <c r="G17" s="1">
        <f>SUMIFS(SL_N,TenHang_N,Table1[[#This Row],[Tên hàng]],Ngay_Nhap,"&lt;"&amp;TuNgay)-SUMIFS(SL_X,TenHang_X,Table1[[#This Row],[Tên hàng]],Ngay_Xuat,"&lt;"&amp;TuNgay)</f>
        <v>0</v>
      </c>
      <c r="H17" s="1">
        <f>SUMIFS(SL_N,TenHang_N,Table1[[#This Row],[Tên hàng]],Ngay_Nhap,"&gt;="&amp;TuNgay,Ngay_Nhap,"&lt;="&amp;DenNgay)</f>
        <v>0</v>
      </c>
      <c r="I17" s="1">
        <f>SUMIFS(SL_X,TenHang_X,Table1[[#This Row],[Tên hàng]],Ngay_Xuat,"&gt;="&amp;TuNgay,Ngay_Xuat,"&lt;="&amp;DenNgay)</f>
        <v>0</v>
      </c>
      <c r="J17" s="1">
        <f>Table1[[#This Row],[Tồn đầu]]+Table1[[#This Row],[Nhập]]-Table1[[#This Row],[Xuất]]</f>
        <v>0</v>
      </c>
    </row>
    <row r="18" spans="1:10" x14ac:dyDescent="0.3">
      <c r="A18" s="1">
        <v>13</v>
      </c>
      <c r="B18" s="1"/>
      <c r="C18" s="1" t="s">
        <v>24</v>
      </c>
      <c r="D18" s="1" t="s">
        <v>27</v>
      </c>
      <c r="E18" s="3">
        <v>10000</v>
      </c>
      <c r="F18" s="3">
        <v>90000</v>
      </c>
      <c r="G18" s="1">
        <f>SUMIFS(SL_N,TenHang_N,Table1[[#This Row],[Tên hàng]],Ngay_Nhap,"&lt;"&amp;TuNgay)-SUMIFS(SL_X,TenHang_X,Table1[[#This Row],[Tên hàng]],Ngay_Xuat,"&lt;"&amp;TuNgay)</f>
        <v>0</v>
      </c>
      <c r="H18" s="1">
        <f>SUMIFS(SL_N,TenHang_N,Table1[[#This Row],[Tên hàng]],Ngay_Nhap,"&gt;="&amp;TuNgay,Ngay_Nhap,"&lt;="&amp;DenNgay)</f>
        <v>0</v>
      </c>
      <c r="I18" s="1">
        <f>SUMIFS(SL_X,TenHang_X,Table1[[#This Row],[Tên hàng]],Ngay_Xuat,"&gt;="&amp;TuNgay,Ngay_Xuat,"&lt;="&amp;DenNgay)</f>
        <v>0</v>
      </c>
      <c r="J18" s="1">
        <f>Table1[[#This Row],[Tồn đầu]]+Table1[[#This Row],[Nhập]]-Table1[[#This Row],[Xuất]]</f>
        <v>0</v>
      </c>
    </row>
    <row r="19" spans="1:10" x14ac:dyDescent="0.3">
      <c r="A19" s="1">
        <v>14</v>
      </c>
      <c r="B19" s="1"/>
      <c r="C19" s="1" t="s">
        <v>25</v>
      </c>
      <c r="D19" s="1" t="s">
        <v>27</v>
      </c>
      <c r="E19" s="3">
        <v>10000</v>
      </c>
      <c r="F19" s="3">
        <v>90000</v>
      </c>
      <c r="G19" s="1">
        <f>SUMIFS(SL_N,TenHang_N,Table1[[#This Row],[Tên hàng]],Ngay_Nhap,"&lt;"&amp;TuNgay)-SUMIFS(SL_X,TenHang_X,Table1[[#This Row],[Tên hàng]],Ngay_Xuat,"&lt;"&amp;TuNgay)</f>
        <v>0</v>
      </c>
      <c r="H19" s="1">
        <f>SUMIFS(SL_N,TenHang_N,Table1[[#This Row],[Tên hàng]],Ngay_Nhap,"&gt;="&amp;TuNgay,Ngay_Nhap,"&lt;="&amp;DenNgay)</f>
        <v>0</v>
      </c>
      <c r="I19" s="1">
        <f>SUMIFS(SL_X,TenHang_X,Table1[[#This Row],[Tên hàng]],Ngay_Xuat,"&gt;="&amp;TuNgay,Ngay_Xuat,"&lt;="&amp;DenNgay)</f>
        <v>0</v>
      </c>
      <c r="J19" s="1">
        <f>Table1[[#This Row],[Tồn đầu]]+Table1[[#This Row],[Nhập]]-Table1[[#This Row],[Xuất]]</f>
        <v>0</v>
      </c>
    </row>
    <row r="20" spans="1:10" x14ac:dyDescent="0.3">
      <c r="A20" s="1">
        <v>15</v>
      </c>
      <c r="B20" s="1"/>
      <c r="C20" s="1" t="s">
        <v>26</v>
      </c>
      <c r="D20" s="1" t="s">
        <v>27</v>
      </c>
      <c r="E20" s="3">
        <v>10000</v>
      </c>
      <c r="F20" s="3">
        <v>90000</v>
      </c>
      <c r="G20" s="1">
        <f>SUMIFS(SL_N,TenHang_N,Table1[[#This Row],[Tên hàng]],Ngay_Nhap,"&lt;"&amp;TuNgay)-SUMIFS(SL_X,TenHang_X,Table1[[#This Row],[Tên hàng]],Ngay_Xuat,"&lt;"&amp;TuNgay)</f>
        <v>0</v>
      </c>
      <c r="H20" s="1">
        <f>SUMIFS(SL_N,TenHang_N,Table1[[#This Row],[Tên hàng]],Ngay_Nhap,"&gt;="&amp;TuNgay,Ngay_Nhap,"&lt;="&amp;DenNgay)</f>
        <v>0</v>
      </c>
      <c r="I20" s="1">
        <f>SUMIFS(SL_X,TenHang_X,Table1[[#This Row],[Tên hàng]],Ngay_Xuat,"&gt;="&amp;TuNgay,Ngay_Xuat,"&lt;="&amp;DenNgay)</f>
        <v>0</v>
      </c>
      <c r="J20" s="1">
        <f>Table1[[#This Row],[Tồn đầu]]+Table1[[#This Row],[Nhập]]-Table1[[#This Row],[Xuất]]</f>
        <v>0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1">
    <mergeCell ref="A1:J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G1"/>
    </sheetView>
  </sheetViews>
  <sheetFormatPr defaultRowHeight="14.4" x14ac:dyDescent="0.3"/>
  <cols>
    <col min="1" max="1" width="11.33203125" customWidth="1"/>
    <col min="2" max="2" width="23.5546875" customWidth="1"/>
    <col min="3" max="3" width="5.77734375" customWidth="1"/>
    <col min="4" max="4" width="8.44140625" customWidth="1"/>
    <col min="5" max="5" width="13.109375" customWidth="1"/>
    <col min="6" max="6" width="10.33203125" customWidth="1"/>
    <col min="7" max="7" width="10.5546875" bestFit="1" customWidth="1"/>
  </cols>
  <sheetData>
    <row r="1" spans="1:7" ht="33.6" x14ac:dyDescent="0.65">
      <c r="A1" s="5" t="s">
        <v>28</v>
      </c>
      <c r="B1" s="5"/>
      <c r="C1" s="5"/>
      <c r="D1" s="5"/>
      <c r="E1" s="5"/>
      <c r="F1" s="5"/>
      <c r="G1" s="5"/>
    </row>
    <row r="3" spans="1:7" x14ac:dyDescent="0.3">
      <c r="G3" s="2"/>
    </row>
    <row r="5" spans="1:7" x14ac:dyDescent="0.3">
      <c r="A5" s="1" t="s">
        <v>29</v>
      </c>
      <c r="B5" s="1" t="s">
        <v>1</v>
      </c>
      <c r="C5" s="1" t="s">
        <v>2</v>
      </c>
      <c r="D5" s="1" t="s">
        <v>31</v>
      </c>
      <c r="E5" s="1" t="s">
        <v>30</v>
      </c>
      <c r="F5" s="1" t="s">
        <v>32</v>
      </c>
      <c r="G5" s="1" t="s">
        <v>33</v>
      </c>
    </row>
    <row r="6" spans="1:7" x14ac:dyDescent="0.3">
      <c r="A6" s="4">
        <v>44844</v>
      </c>
      <c r="B6" s="1" t="s">
        <v>12</v>
      </c>
      <c r="C6" s="1" t="str">
        <f>IFERROR(VLOOKUP(Table13[Tên hàng],BangGia,2,0),"")</f>
        <v>Cái</v>
      </c>
      <c r="D6" s="1">
        <v>2</v>
      </c>
      <c r="E6" s="3">
        <f>IFERROR(VLOOKUP(Table13[Tên hàng],BangGia,3,0),"")</f>
        <v>10000</v>
      </c>
      <c r="F6" s="3">
        <f>IFERROR(Table13[[#This Row],[SL]]*Table13[[#This Row],[Đơn giá]],"")</f>
        <v>20000</v>
      </c>
      <c r="G6" s="1"/>
    </row>
    <row r="7" spans="1:7" x14ac:dyDescent="0.3">
      <c r="A7" s="4">
        <v>44845</v>
      </c>
      <c r="B7" s="1" t="s">
        <v>14</v>
      </c>
      <c r="C7" s="1" t="str">
        <f>IFERROR(VLOOKUP(Table13[Tên hàng],BangGia,2,0),"")</f>
        <v>Cái</v>
      </c>
      <c r="D7" s="1">
        <v>10</v>
      </c>
      <c r="E7" s="3">
        <f>IFERROR(VLOOKUP(Table13[Tên hàng],BangGia,3,0),"")</f>
        <v>25000</v>
      </c>
      <c r="F7" s="3">
        <f>IFERROR(Table13[[#This Row],[SL]]*Table13[[#This Row],[Đơn giá]],"")</f>
        <v>250000</v>
      </c>
      <c r="G7" s="1"/>
    </row>
    <row r="8" spans="1:7" x14ac:dyDescent="0.3">
      <c r="A8" s="4">
        <v>44846</v>
      </c>
      <c r="B8" s="1" t="s">
        <v>13</v>
      </c>
      <c r="C8" s="1" t="str">
        <f>IFERROR(VLOOKUP(Table13[Tên hàng],BangGia,2,0),"")</f>
        <v>Cái</v>
      </c>
      <c r="D8" s="1">
        <v>10</v>
      </c>
      <c r="E8" s="3">
        <f>IFERROR(VLOOKUP(Table13[Tên hàng],BangGia,3,0),"")</f>
        <v>20000</v>
      </c>
      <c r="F8" s="3">
        <f>IFERROR(Table13[[#This Row],[SL]]*Table13[[#This Row],[Đơn giá]],"")</f>
        <v>200000</v>
      </c>
      <c r="G8" s="1"/>
    </row>
    <row r="9" spans="1:7" x14ac:dyDescent="0.3">
      <c r="A9" s="4">
        <v>44847</v>
      </c>
      <c r="B9" s="1" t="s">
        <v>15</v>
      </c>
      <c r="C9" s="1" t="str">
        <f>IFERROR(VLOOKUP(Table13[Tên hàng],BangGia,2,0),"")</f>
        <v>Cái</v>
      </c>
      <c r="D9" s="1"/>
      <c r="E9" s="3">
        <f>IFERROR(VLOOKUP(Table13[Tên hàng],BangGia,3,0),"")</f>
        <v>10000</v>
      </c>
      <c r="F9" s="3">
        <f>IFERROR(Table13[[#This Row],[SL]]*Table13[[#This Row],[Đơn giá]],"")</f>
        <v>0</v>
      </c>
      <c r="G9" s="1"/>
    </row>
    <row r="10" spans="1:7" x14ac:dyDescent="0.3">
      <c r="A10" s="4">
        <v>44848</v>
      </c>
      <c r="B10" s="1"/>
      <c r="C10" s="1" t="str">
        <f>IFERROR(VLOOKUP(Table13[Tên hàng],BangGia,2,0),"")</f>
        <v/>
      </c>
      <c r="D10" s="1"/>
      <c r="E10" s="3" t="str">
        <f>IFERROR(VLOOKUP(Table13[Tên hàng],BangGia,3,0),"")</f>
        <v/>
      </c>
      <c r="F10" s="3" t="str">
        <f>IFERROR(Table13[[#This Row],[SL]]*Table13[[#This Row],[Đơn giá]],"")</f>
        <v/>
      </c>
      <c r="G10" s="1"/>
    </row>
    <row r="11" spans="1:7" x14ac:dyDescent="0.3">
      <c r="A11" s="4"/>
      <c r="B11" s="1"/>
      <c r="C11" s="1" t="str">
        <f>IFERROR(VLOOKUP(Table13[Tên hàng],BangGia,2,0),"")</f>
        <v/>
      </c>
      <c r="D11" s="1"/>
      <c r="E11" s="3" t="str">
        <f>IFERROR(VLOOKUP(Table13[Tên hàng],BangGia,3,0),"")</f>
        <v/>
      </c>
      <c r="F11" s="3" t="str">
        <f>IFERROR(Table13[[#This Row],[SL]]*Table13[[#This Row],[Đơn giá]],"")</f>
        <v/>
      </c>
      <c r="G11" s="1"/>
    </row>
    <row r="12" spans="1:7" x14ac:dyDescent="0.3">
      <c r="A12" s="4"/>
      <c r="B12" s="1"/>
      <c r="C12" s="1" t="str">
        <f>IFERROR(VLOOKUP(Table13[Tên hàng],BangGia,2,0),"")</f>
        <v/>
      </c>
      <c r="D12" s="1"/>
      <c r="E12" s="3" t="str">
        <f>IFERROR(VLOOKUP(Table13[Tên hàng],BangGia,3,0),"")</f>
        <v/>
      </c>
      <c r="F12" s="3" t="str">
        <f>IFERROR(Table13[[#This Row],[SL]]*Table13[[#This Row],[Đơn giá]],"")</f>
        <v/>
      </c>
      <c r="G12" s="1"/>
    </row>
    <row r="13" spans="1:7" x14ac:dyDescent="0.3">
      <c r="A13" s="4"/>
      <c r="B13" s="1"/>
      <c r="C13" s="1" t="str">
        <f>IFERROR(VLOOKUP(Table13[Tên hàng],BangGia,2,0),"")</f>
        <v/>
      </c>
      <c r="D13" s="1"/>
      <c r="E13" s="3" t="str">
        <f>IFERROR(VLOOKUP(Table13[Tên hàng],BangGia,3,0),"")</f>
        <v/>
      </c>
      <c r="F13" s="3" t="str">
        <f>IFERROR(Table13[[#This Row],[SL]]*Table13[[#This Row],[Đơn giá]],"")</f>
        <v/>
      </c>
      <c r="G13" s="1"/>
    </row>
    <row r="14" spans="1:7" x14ac:dyDescent="0.3">
      <c r="A14" s="4"/>
      <c r="B14" s="1"/>
      <c r="C14" s="1" t="str">
        <f>IFERROR(VLOOKUP(Table13[Tên hàng],BangGia,2,0),"")</f>
        <v/>
      </c>
      <c r="D14" s="1"/>
      <c r="E14" s="3" t="str">
        <f>IFERROR(VLOOKUP(Table13[Tên hàng],BangGia,3,0),"")</f>
        <v/>
      </c>
      <c r="F14" s="3" t="str">
        <f>IFERROR(Table13[[#This Row],[SL]]*Table13[[#This Row],[Đơn giá]],"")</f>
        <v/>
      </c>
      <c r="G14" s="1"/>
    </row>
    <row r="15" spans="1:7" x14ac:dyDescent="0.3">
      <c r="A15" s="4"/>
      <c r="B15" s="1"/>
      <c r="C15" s="1" t="str">
        <f>IFERROR(VLOOKUP(Table13[Tên hàng],BangGia,2,0),"")</f>
        <v/>
      </c>
      <c r="D15" s="1"/>
      <c r="E15" s="3" t="str">
        <f>IFERROR(VLOOKUP(Table13[Tên hàng],BangGia,3,0),"")</f>
        <v/>
      </c>
      <c r="F15" s="3" t="str">
        <f>IFERROR(Table13[[#This Row],[SL]]*Table13[[#This Row],[Đơn giá]],"")</f>
        <v/>
      </c>
      <c r="G15" s="1"/>
    </row>
    <row r="16" spans="1:7" x14ac:dyDescent="0.3">
      <c r="A16" s="4"/>
      <c r="B16" s="1"/>
      <c r="C16" s="1" t="str">
        <f>IFERROR(VLOOKUP(Table13[Tên hàng],BangGia,2,0),"")</f>
        <v/>
      </c>
      <c r="D16" s="1"/>
      <c r="E16" s="3" t="str">
        <f>IFERROR(VLOOKUP(Table13[Tên hàng],BangGia,3,0),"")</f>
        <v/>
      </c>
      <c r="F16" s="3" t="str">
        <f>IFERROR(Table13[[#This Row],[SL]]*Table13[[#This Row],[Đơn giá]],"")</f>
        <v/>
      </c>
      <c r="G16" s="1"/>
    </row>
    <row r="17" spans="1:7" x14ac:dyDescent="0.3">
      <c r="A17" s="4"/>
      <c r="B17" s="1"/>
      <c r="C17" s="1" t="str">
        <f>IFERROR(VLOOKUP(Table13[Tên hàng],BangGia,2,0),"")</f>
        <v/>
      </c>
      <c r="D17" s="1"/>
      <c r="E17" s="3" t="str">
        <f>IFERROR(VLOOKUP(Table13[Tên hàng],BangGia,3,0),"")</f>
        <v/>
      </c>
      <c r="F17" s="3" t="str">
        <f>IFERROR(Table13[[#This Row],[SL]]*Table13[[#This Row],[Đơn giá]],"")</f>
        <v/>
      </c>
      <c r="G17" s="1"/>
    </row>
    <row r="18" spans="1:7" x14ac:dyDescent="0.3">
      <c r="A18" s="4"/>
      <c r="B18" s="1"/>
      <c r="C18" s="1" t="str">
        <f>IFERROR(VLOOKUP(Table13[Tên hàng],BangGia,2,0),"")</f>
        <v/>
      </c>
      <c r="D18" s="1"/>
      <c r="E18" s="3" t="str">
        <f>IFERROR(VLOOKUP(Table13[Tên hàng],BangGia,3,0),"")</f>
        <v/>
      </c>
      <c r="F18" s="3" t="str">
        <f>IFERROR(Table13[[#This Row],[SL]]*Table13[[#This Row],[Đơn giá]],"")</f>
        <v/>
      </c>
      <c r="G18" s="1"/>
    </row>
    <row r="19" spans="1:7" x14ac:dyDescent="0.3">
      <c r="A19" s="4"/>
      <c r="B19" s="1"/>
      <c r="C19" s="1" t="str">
        <f>IFERROR(VLOOKUP(Table13[Tên hàng],BangGia,2,0),"")</f>
        <v/>
      </c>
      <c r="D19" s="1"/>
      <c r="E19" s="3" t="str">
        <f>IFERROR(VLOOKUP(Table13[Tên hàng],BangGia,3,0),"")</f>
        <v/>
      </c>
      <c r="F19" s="3" t="str">
        <f>IFERROR(Table13[[#This Row],[SL]]*Table13[[#This Row],[Đơn giá]],"")</f>
        <v/>
      </c>
      <c r="G19" s="1"/>
    </row>
    <row r="20" spans="1:7" x14ac:dyDescent="0.3">
      <c r="A20" s="4"/>
      <c r="B20" s="1"/>
      <c r="C20" s="1" t="str">
        <f>IFERROR(VLOOKUP(Table13[Tên hàng],BangGia,2,0),"")</f>
        <v/>
      </c>
      <c r="D20" s="1"/>
      <c r="E20" s="3" t="str">
        <f>IFERROR(VLOOKUP(Table13[Tên hàng],BangGia,3,0),"")</f>
        <v/>
      </c>
      <c r="F20" s="3" t="str">
        <f>IFERROR(Table13[[#This Row],[SL]]*Table13[[#This Row],[Đơn giá]],"")</f>
        <v/>
      </c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A1:G1"/>
  </mergeCells>
  <dataValidations count="1">
    <dataValidation type="list" allowBlank="1" showInputMessage="1" showErrorMessage="1" sqref="B6:B20">
      <formula1>DanhMuc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G1"/>
    </sheetView>
  </sheetViews>
  <sheetFormatPr defaultRowHeight="14.4" x14ac:dyDescent="0.3"/>
  <cols>
    <col min="1" max="1" width="11.33203125" customWidth="1"/>
    <col min="2" max="2" width="23.5546875" customWidth="1"/>
    <col min="3" max="3" width="5.77734375" customWidth="1"/>
    <col min="4" max="4" width="8.44140625" customWidth="1"/>
    <col min="5" max="5" width="13.109375" customWidth="1"/>
    <col min="6" max="6" width="10.33203125" customWidth="1"/>
    <col min="7" max="7" width="10.5546875" bestFit="1" customWidth="1"/>
  </cols>
  <sheetData>
    <row r="1" spans="1:7" ht="33.6" x14ac:dyDescent="0.65">
      <c r="A1" s="5" t="s">
        <v>34</v>
      </c>
      <c r="B1" s="5"/>
      <c r="C1" s="5"/>
      <c r="D1" s="5"/>
      <c r="E1" s="5"/>
      <c r="F1" s="5"/>
      <c r="G1" s="5"/>
    </row>
    <row r="3" spans="1:7" x14ac:dyDescent="0.3">
      <c r="G3" s="2"/>
    </row>
    <row r="5" spans="1:7" x14ac:dyDescent="0.3">
      <c r="A5" s="1" t="s">
        <v>29</v>
      </c>
      <c r="B5" s="1" t="s">
        <v>1</v>
      </c>
      <c r="C5" s="1" t="s">
        <v>2</v>
      </c>
      <c r="D5" s="1" t="s">
        <v>31</v>
      </c>
      <c r="E5" s="1" t="s">
        <v>30</v>
      </c>
      <c r="F5" s="1" t="s">
        <v>32</v>
      </c>
      <c r="G5" s="1" t="s">
        <v>33</v>
      </c>
    </row>
    <row r="6" spans="1:7" x14ac:dyDescent="0.3">
      <c r="A6" s="4">
        <v>44844</v>
      </c>
      <c r="B6" s="1" t="s">
        <v>12</v>
      </c>
      <c r="C6" s="1" t="str">
        <f>IFERROR(VLOOKUP(Table134[Tên hàng],BangGia,2,0),"")</f>
        <v>Cái</v>
      </c>
      <c r="D6" s="1">
        <v>8</v>
      </c>
      <c r="E6" s="3">
        <f>IFERROR(VLOOKUP(Table134[Tên hàng],BangGia,4,0),"")</f>
        <v>90000</v>
      </c>
      <c r="F6" s="3">
        <f>IFERROR(Table134[[#This Row],[SL]]*Table134[[#This Row],[Đơn giá]],"")</f>
        <v>720000</v>
      </c>
      <c r="G6" s="1"/>
    </row>
    <row r="7" spans="1:7" x14ac:dyDescent="0.3">
      <c r="A7" s="4">
        <v>44845</v>
      </c>
      <c r="B7" s="1" t="s">
        <v>12</v>
      </c>
      <c r="C7" s="1" t="str">
        <f>IFERROR(VLOOKUP(Table134[Tên hàng],BangGia,2,0),"")</f>
        <v>Cái</v>
      </c>
      <c r="D7" s="1">
        <v>6</v>
      </c>
      <c r="E7" s="3">
        <f>IFERROR(VLOOKUP(Table134[Tên hàng],BangGia,4,0),"")</f>
        <v>90000</v>
      </c>
      <c r="F7" s="3">
        <f>IFERROR(Table134[[#This Row],[SL]]*Table134[[#This Row],[Đơn giá]],"")</f>
        <v>540000</v>
      </c>
      <c r="G7" s="1"/>
    </row>
    <row r="8" spans="1:7" x14ac:dyDescent="0.3">
      <c r="A8" s="4">
        <v>44846</v>
      </c>
      <c r="B8" s="1" t="s">
        <v>13</v>
      </c>
      <c r="C8" s="1" t="str">
        <f>IFERROR(VLOOKUP(Table134[Tên hàng],BangGia,2,0),"")</f>
        <v>Cái</v>
      </c>
      <c r="D8" s="1">
        <v>3</v>
      </c>
      <c r="E8" s="3">
        <f>IFERROR(VLOOKUP(Table134[Tên hàng],BangGia,4,0),"")</f>
        <v>90000</v>
      </c>
      <c r="F8" s="3">
        <f>IFERROR(Table134[[#This Row],[SL]]*Table134[[#This Row],[Đơn giá]],"")</f>
        <v>270000</v>
      </c>
      <c r="G8" s="1"/>
    </row>
    <row r="9" spans="1:7" x14ac:dyDescent="0.3">
      <c r="A9" s="4">
        <v>44847</v>
      </c>
      <c r="B9" s="1"/>
      <c r="C9" s="1" t="str">
        <f>IFERROR(VLOOKUP(Table134[Tên hàng],BangGia,2,0),"")</f>
        <v/>
      </c>
      <c r="D9" s="1"/>
      <c r="E9" s="3" t="str">
        <f>IFERROR(VLOOKUP(Table134[Tên hàng],BangGia,4,0),"")</f>
        <v/>
      </c>
      <c r="F9" s="3" t="str">
        <f>IFERROR(Table134[[#This Row],[SL]]*Table134[[#This Row],[Đơn giá]],"")</f>
        <v/>
      </c>
      <c r="G9" s="1"/>
    </row>
    <row r="10" spans="1:7" x14ac:dyDescent="0.3">
      <c r="A10" s="4">
        <v>44848</v>
      </c>
      <c r="B10" s="1"/>
      <c r="C10" s="1" t="str">
        <f>IFERROR(VLOOKUP(Table134[Tên hàng],BangGia,2,0),"")</f>
        <v/>
      </c>
      <c r="D10" s="1"/>
      <c r="E10" s="3" t="str">
        <f>IFERROR(VLOOKUP(Table134[Tên hàng],BangGia,4,0),"")</f>
        <v/>
      </c>
      <c r="F10" s="3" t="str">
        <f>IFERROR(Table134[[#This Row],[SL]]*Table134[[#This Row],[Đơn giá]],"")</f>
        <v/>
      </c>
      <c r="G10" s="1"/>
    </row>
    <row r="11" spans="1:7" x14ac:dyDescent="0.3">
      <c r="A11" s="4">
        <v>44849</v>
      </c>
      <c r="B11" s="1"/>
      <c r="C11" s="1" t="str">
        <f>IFERROR(VLOOKUP(Table134[Tên hàng],BangGia,2,0),"")</f>
        <v/>
      </c>
      <c r="D11" s="1"/>
      <c r="E11" s="3" t="str">
        <f>IFERROR(VLOOKUP(Table134[Tên hàng],BangGia,4,0),"")</f>
        <v/>
      </c>
      <c r="F11" s="3" t="str">
        <f>IFERROR(Table134[[#This Row],[SL]]*Table134[[#This Row],[Đơn giá]],"")</f>
        <v/>
      </c>
      <c r="G11" s="1"/>
    </row>
    <row r="12" spans="1:7" x14ac:dyDescent="0.3">
      <c r="A12" s="4">
        <v>44850</v>
      </c>
      <c r="B12" s="1"/>
      <c r="C12" s="1" t="str">
        <f>IFERROR(VLOOKUP(Table134[Tên hàng],BangGia,2,0),"")</f>
        <v/>
      </c>
      <c r="D12" s="1"/>
      <c r="E12" s="3" t="str">
        <f>IFERROR(VLOOKUP(Table134[Tên hàng],BangGia,4,0),"")</f>
        <v/>
      </c>
      <c r="F12" s="3" t="str">
        <f>IFERROR(Table134[[#This Row],[SL]]*Table134[[#This Row],[Đơn giá]],"")</f>
        <v/>
      </c>
      <c r="G12" s="1"/>
    </row>
    <row r="13" spans="1:7" x14ac:dyDescent="0.3">
      <c r="A13" s="4">
        <v>44851</v>
      </c>
      <c r="B13" s="1"/>
      <c r="C13" s="1" t="str">
        <f>IFERROR(VLOOKUP(Table134[Tên hàng],BangGia,2,0),"")</f>
        <v/>
      </c>
      <c r="D13" s="1"/>
      <c r="E13" s="3" t="str">
        <f>IFERROR(VLOOKUP(Table134[Tên hàng],BangGia,4,0),"")</f>
        <v/>
      </c>
      <c r="F13" s="3" t="str">
        <f>IFERROR(Table134[[#This Row],[SL]]*Table134[[#This Row],[Đơn giá]],"")</f>
        <v/>
      </c>
      <c r="G13" s="1"/>
    </row>
    <row r="14" spans="1:7" x14ac:dyDescent="0.3">
      <c r="A14" s="4">
        <v>44852</v>
      </c>
      <c r="B14" s="1"/>
      <c r="C14" s="1" t="str">
        <f>IFERROR(VLOOKUP(Table134[Tên hàng],BangGia,2,0),"")</f>
        <v/>
      </c>
      <c r="D14" s="1"/>
      <c r="E14" s="3" t="str">
        <f>IFERROR(VLOOKUP(Table134[Tên hàng],BangGia,4,0),"")</f>
        <v/>
      </c>
      <c r="F14" s="3" t="str">
        <f>IFERROR(Table134[[#This Row],[SL]]*Table134[[#This Row],[Đơn giá]],"")</f>
        <v/>
      </c>
      <c r="G14" s="1"/>
    </row>
    <row r="15" spans="1:7" x14ac:dyDescent="0.3">
      <c r="A15" s="4">
        <v>44853</v>
      </c>
      <c r="B15" s="1"/>
      <c r="C15" s="1" t="str">
        <f>IFERROR(VLOOKUP(Table134[Tên hàng],BangGia,2,0),"")</f>
        <v/>
      </c>
      <c r="D15" s="1"/>
      <c r="E15" s="3" t="str">
        <f>IFERROR(VLOOKUP(Table134[Tên hàng],BangGia,4,0),"")</f>
        <v/>
      </c>
      <c r="F15" s="3" t="str">
        <f>IFERROR(Table134[[#This Row],[SL]]*Table134[[#This Row],[Đơn giá]],"")</f>
        <v/>
      </c>
      <c r="G15" s="1"/>
    </row>
    <row r="16" spans="1:7" x14ac:dyDescent="0.3">
      <c r="A16" s="4">
        <v>44854</v>
      </c>
      <c r="B16" s="1"/>
      <c r="C16" s="1" t="str">
        <f>IFERROR(VLOOKUP(Table134[Tên hàng],BangGia,2,0),"")</f>
        <v/>
      </c>
      <c r="D16" s="1"/>
      <c r="E16" s="3" t="str">
        <f>IFERROR(VLOOKUP(Table134[Tên hàng],BangGia,4,0),"")</f>
        <v/>
      </c>
      <c r="F16" s="3" t="str">
        <f>IFERROR(Table134[[#This Row],[SL]]*Table134[[#This Row],[Đơn giá]],"")</f>
        <v/>
      </c>
      <c r="G16" s="1"/>
    </row>
    <row r="17" spans="1:7" x14ac:dyDescent="0.3">
      <c r="A17" s="4">
        <v>44855</v>
      </c>
      <c r="B17" s="1"/>
      <c r="C17" s="1" t="str">
        <f>IFERROR(VLOOKUP(Table134[Tên hàng],BangGia,2,0),"")</f>
        <v/>
      </c>
      <c r="D17" s="1"/>
      <c r="E17" s="3" t="str">
        <f>IFERROR(VLOOKUP(Table134[Tên hàng],BangGia,4,0),"")</f>
        <v/>
      </c>
      <c r="F17" s="3" t="str">
        <f>IFERROR(Table134[[#This Row],[SL]]*Table134[[#This Row],[Đơn giá]],"")</f>
        <v/>
      </c>
      <c r="G17" s="1"/>
    </row>
    <row r="18" spans="1:7" x14ac:dyDescent="0.3">
      <c r="A18" s="4">
        <v>44856</v>
      </c>
      <c r="B18" s="1"/>
      <c r="C18" s="1" t="str">
        <f>IFERROR(VLOOKUP(Table134[Tên hàng],BangGia,2,0),"")</f>
        <v/>
      </c>
      <c r="D18" s="1"/>
      <c r="E18" s="3" t="str">
        <f>IFERROR(VLOOKUP(Table134[Tên hàng],BangGia,4,0),"")</f>
        <v/>
      </c>
      <c r="F18" s="3" t="str">
        <f>IFERROR(Table134[[#This Row],[SL]]*Table134[[#This Row],[Đơn giá]],"")</f>
        <v/>
      </c>
      <c r="G18" s="1"/>
    </row>
    <row r="19" spans="1:7" x14ac:dyDescent="0.3">
      <c r="A19" s="4">
        <v>44857</v>
      </c>
      <c r="B19" s="1"/>
      <c r="C19" s="1" t="str">
        <f>IFERROR(VLOOKUP(Table134[Tên hàng],BangGia,2,0),"")</f>
        <v/>
      </c>
      <c r="D19" s="1"/>
      <c r="E19" s="3" t="str">
        <f>IFERROR(VLOOKUP(Table134[Tên hàng],BangGia,4,0),"")</f>
        <v/>
      </c>
      <c r="F19" s="3" t="str">
        <f>IFERROR(Table134[[#This Row],[SL]]*Table134[[#This Row],[Đơn giá]],"")</f>
        <v/>
      </c>
      <c r="G19" s="1"/>
    </row>
    <row r="20" spans="1:7" x14ac:dyDescent="0.3">
      <c r="A20" s="4">
        <v>44858</v>
      </c>
      <c r="B20" s="1"/>
      <c r="C20" s="1" t="str">
        <f>IFERROR(VLOOKUP(Table134[Tên hàng],BangGia,2,0),"")</f>
        <v/>
      </c>
      <c r="D20" s="1"/>
      <c r="E20" s="3" t="str">
        <f>IFERROR(VLOOKUP(Table134[Tên hàng],BangGia,4,0),"")</f>
        <v/>
      </c>
      <c r="F20" s="3" t="str">
        <f>IFERROR(Table134[[#This Row],[SL]]*Table134[[#This Row],[Đơn giá]],"")</f>
        <v/>
      </c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A1:G1"/>
  </mergeCells>
  <dataValidations count="1">
    <dataValidation type="list" allowBlank="1" showInputMessage="1" showErrorMessage="1" sqref="B6:B20">
      <formula1>DanhMuc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Nhập xuất</vt:lpstr>
      <vt:lpstr>Xuất hàng</vt:lpstr>
      <vt:lpstr>'Xuất hàng'!BangGia</vt:lpstr>
      <vt:lpstr>BangGia</vt:lpstr>
      <vt:lpstr>'Xuất hàng'!DanhMuc</vt:lpstr>
      <vt:lpstr>DanhMuc</vt:lpstr>
      <vt:lpstr>DenNgay</vt:lpstr>
      <vt:lpstr>Ngay_Nhap</vt:lpstr>
      <vt:lpstr>Ngay_Xuat</vt:lpstr>
      <vt:lpstr>SL_N</vt:lpstr>
      <vt:lpstr>SL_X</vt:lpstr>
      <vt:lpstr>TenHang_N</vt:lpstr>
      <vt:lpstr>TenHang_X</vt:lpstr>
      <vt:lpstr>TuNgay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2022-10-14T12:45:38Z</dcterms:created>
  <dcterms:modified xsi:type="dcterms:W3CDTF">2022-10-14T14:06:58Z</dcterms:modified>
</cp:coreProperties>
</file>