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Projects/STP - Financial Planning &amp; Analysis - Financial Planning and Analysis in Excel/Data/"/>
    </mc:Choice>
  </mc:AlternateContent>
  <xr:revisionPtr revIDLastSave="4795" documentId="114_{697FDD00-CAF3-4796-BCF2-12BA3BDDD244}" xr6:coauthVersionLast="47" xr6:coauthVersionMax="47" xr10:uidLastSave="{175BBA39-1A1B-4231-98E2-5668D19AE4FB}"/>
  <bookViews>
    <workbookView xWindow="48" yWindow="132" windowWidth="23016" windowHeight="12336" tabRatio="950" activeTab="3" xr2:uid="{40080B9E-9E5D-4D4F-BF78-D3F262E6937F}"/>
  </bookViews>
  <sheets>
    <sheet name="Assumptions" sheetId="20" r:id="rId1"/>
    <sheet name="List of employees &amp; salaries" sheetId="17" r:id="rId2"/>
    <sheet name="Revenue Breakdown" sheetId="21" r:id="rId3"/>
    <sheet name="COGS Breakdown" sheetId="22" r:id="rId4"/>
  </sheets>
  <definedNames>
    <definedName name="_xlnm._FilterDatabase" localSheetId="1" hidden="1">'List of employees &amp; salaries'!$B$4:$N$4</definedName>
    <definedName name="_Hlk140581034" localSheetId="0">Assumptions!$B$20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21" l="1"/>
  <c r="D17" i="21"/>
  <c r="C17" i="21"/>
  <c r="E9" i="22"/>
  <c r="F9" i="22"/>
  <c r="E12" i="22"/>
  <c r="F12" i="22"/>
  <c r="D13" i="22"/>
  <c r="E13" i="22"/>
  <c r="E14" i="22" s="1"/>
  <c r="F13" i="22"/>
  <c r="E16" i="21"/>
  <c r="D16" i="21"/>
  <c r="C16" i="21"/>
  <c r="E15" i="21"/>
  <c r="D15" i="21"/>
  <c r="E13" i="21"/>
  <c r="D13" i="21"/>
  <c r="E11" i="21"/>
  <c r="D11" i="21"/>
  <c r="E9" i="21"/>
  <c r="D9" i="21"/>
  <c r="E7" i="21"/>
  <c r="D7" i="21"/>
  <c r="I21" i="17"/>
  <c r="F14" i="22" l="1"/>
  <c r="I90" i="17"/>
  <c r="I86" i="17"/>
  <c r="I18" i="17"/>
  <c r="I22" i="17"/>
  <c r="I14" i="17"/>
</calcChain>
</file>

<file path=xl/sharedStrings.xml><?xml version="1.0" encoding="utf-8"?>
<sst xmlns="http://schemas.openxmlformats.org/spreadsheetml/2006/main" count="535" uniqueCount="170">
  <si>
    <t>Y3</t>
  </si>
  <si>
    <t>Y2</t>
  </si>
  <si>
    <t>Y1</t>
  </si>
  <si>
    <t>Interest expense</t>
  </si>
  <si>
    <t>Home care</t>
  </si>
  <si>
    <t>Y4</t>
  </si>
  <si>
    <t>Y5</t>
  </si>
  <si>
    <t>Y6</t>
  </si>
  <si>
    <t>Y7</t>
  </si>
  <si>
    <t>Y8</t>
  </si>
  <si>
    <t>Personal care</t>
  </si>
  <si>
    <t>Pharmaceuticals</t>
  </si>
  <si>
    <t>Baby &amp; Kids</t>
  </si>
  <si>
    <t>Leisure and entertainment</t>
  </si>
  <si>
    <t>Director</t>
  </si>
  <si>
    <t>White collar</t>
  </si>
  <si>
    <t>Blue collar</t>
  </si>
  <si>
    <t>Position</t>
  </si>
  <si>
    <t>Production</t>
  </si>
  <si>
    <t>Finance</t>
  </si>
  <si>
    <t>Sales</t>
  </si>
  <si>
    <t>Marketing</t>
  </si>
  <si>
    <t>Name</t>
  </si>
  <si>
    <t>Employee 1</t>
  </si>
  <si>
    <t>Employee 2</t>
  </si>
  <si>
    <t>Employee 3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</si>
  <si>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</si>
  <si>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</si>
  <si>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</si>
  <si>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</si>
  <si>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</si>
  <si>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</si>
  <si>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</si>
  <si>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</si>
  <si>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</si>
  <si>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</si>
  <si>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</si>
  <si>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</si>
  <si>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20</t>
  </si>
  <si>
    <t>Employee 21</t>
  </si>
  <si>
    <t>Employee 22</t>
  </si>
  <si>
    <t>Employee 24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</si>
  <si>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</si>
  <si>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</si>
  <si>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</si>
  <si>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</si>
  <si>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</si>
  <si>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</si>
  <si>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</si>
  <si>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</si>
  <si>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</si>
  <si>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</si>
  <si>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</si>
  <si>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</si>
  <si>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</si>
  <si>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</si>
  <si>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</si>
  <si>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</si>
  <si>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</si>
  <si>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</si>
  <si>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</si>
  <si>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</si>
  <si>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</si>
  <si>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</si>
  <si>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</si>
  <si>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</si>
  <si>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</si>
  <si>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</si>
  <si>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</si>
  <si>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</si>
  <si>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</si>
  <si>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</si>
  <si>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</si>
  <si>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</si>
  <si>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</si>
  <si>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</si>
  <si>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</si>
  <si>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</si>
  <si>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</si>
  <si>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</si>
  <si>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</si>
  <si>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</si>
  <si>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</si>
  <si>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</si>
  <si>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76</t>
  </si>
  <si>
    <t>Employee 78</t>
  </si>
  <si>
    <t>Employee 81</t>
  </si>
  <si>
    <t>Employee 82</t>
  </si>
  <si>
    <t>Employee 87</t>
  </si>
  <si>
    <t>Employee 104</t>
  </si>
  <si>
    <t>Employee 108</t>
  </si>
  <si>
    <t>Employee 109</t>
  </si>
  <si>
    <t>Employee 110</t>
  </si>
  <si>
    <t>Employee 115</t>
  </si>
  <si>
    <t>Employee 116</t>
  </si>
  <si>
    <t>Employee 117</t>
  </si>
  <si>
    <t>Employee 118</t>
  </si>
  <si>
    <t>Employee 119</t>
  </si>
  <si>
    <t>Employee 120</t>
  </si>
  <si>
    <t>Employee 121</t>
  </si>
  <si>
    <t>Employee 122</t>
  </si>
  <si>
    <t>Employee 123</t>
  </si>
  <si>
    <t>Employee 126</t>
  </si>
  <si>
    <t>Employee 133</t>
  </si>
  <si>
    <t>Employee 135</t>
  </si>
  <si>
    <t>Employee 136</t>
  </si>
  <si>
    <t>Employee 137</t>
  </si>
  <si>
    <t>Employee 138</t>
  </si>
  <si>
    <t>Employee 139</t>
  </si>
  <si>
    <t>Employee 140</t>
  </si>
  <si>
    <t>Employee 143</t>
  </si>
  <si>
    <t>Employee 146</t>
  </si>
  <si>
    <t>Manager</t>
  </si>
  <si>
    <t>Tax expense</t>
  </si>
  <si>
    <t>COGS - Payroll</t>
  </si>
  <si>
    <t>Admin expenses - Payroll</t>
  </si>
  <si>
    <t>Selling expenses - Payroll</t>
  </si>
  <si>
    <t>P&amp;L Mapping</t>
  </si>
  <si>
    <t>Function</t>
  </si>
  <si>
    <t>Stream</t>
  </si>
  <si>
    <t>Training &amp; Development Budget</t>
  </si>
  <si>
    <t>Payroll Budget</t>
  </si>
  <si>
    <t>All Leisure and Entertainment Department employees will be dismissed at the beginning of next year (Y4).</t>
  </si>
  <si>
    <t>StellarGrowth plans to hire five sales representatives (white-collar workers) in the other four departments to boost its sales. The salaries of new joiners are planned to be the average of their peers each year.</t>
  </si>
  <si>
    <t>Production Department</t>
  </si>
  <si>
    <t>Marketing Department</t>
  </si>
  <si>
    <t>Marketing staff – no change in salaries</t>
  </si>
  <si>
    <t>Sales representatives – 10% increase in Y1, 7% increase in Y2, no change subsequently</t>
  </si>
  <si>
    <t>Finance Department</t>
  </si>
  <si>
    <t>Revenue &amp; COGS Budgets</t>
  </si>
  <si>
    <t xml:space="preserve">StellarGrowth plans to discontinue its Leasure and Entertainment stream at the beginning of next year (Y4) because its revenue—as indicated in the Income Statement—has declined in recent years. </t>
  </si>
  <si>
    <t>The company prepares its Revenue &amp; COGS budgets under the assumption that it will operate at a fixed Gross Profit Margin (GPM) in the next five years and include the following: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</si>
  <si>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5% growth in the Baby and Kids stream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</si>
  <si>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Same historical revenue growth in the Personal and Home care streams</t>
    </r>
  </si>
  <si>
    <t>Interest expense will continue to decline by $2,000 annually in the next five years.</t>
  </si>
  <si>
    <t>The applicable tax rate is 10%</t>
  </si>
  <si>
    <t>Stellar Growth Co</t>
  </si>
  <si>
    <t>Assumptions</t>
  </si>
  <si>
    <t xml:space="preserve">Training and development costs are considered operating expenses. The total amount approved annually is a $10,000 lump sum plus $200 per employee—regardless of department and position. </t>
  </si>
  <si>
    <t>As of next year (Y4), the lump training and development budget will be canceled, and each employee can receive $500 per annum for their training and development needs.</t>
  </si>
  <si>
    <r>
      <t>ü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Starters and leavers – headcount:</t>
    </r>
  </si>
  <si>
    <r>
      <t>ü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Salary changes:</t>
    </r>
  </si>
  <si>
    <t>Directors and managers – 10% salary increase each consecutive year</t>
  </si>
  <si>
    <t>Blue collar workers – 5% salary increase each consecutive year</t>
  </si>
  <si>
    <t>Marketing &amp; Sales employees - no change in salaries</t>
  </si>
  <si>
    <t>7% increase salary increase for all employees in the next five years</t>
  </si>
  <si>
    <t>List of Employees</t>
  </si>
  <si>
    <t>Revenue Budget</t>
  </si>
  <si>
    <t>Actuals</t>
  </si>
  <si>
    <t>Revenue Stream</t>
  </si>
  <si>
    <t xml:space="preserve"> % change</t>
  </si>
  <si>
    <t>Total</t>
  </si>
  <si>
    <t>COGS</t>
  </si>
  <si>
    <t>=</t>
  </si>
  <si>
    <t xml:space="preserve">Revenue </t>
  </si>
  <si>
    <t>growth %</t>
  </si>
  <si>
    <t>Gross Profit</t>
  </si>
  <si>
    <t>revenue</t>
  </si>
  <si>
    <t>COGS growth %</t>
  </si>
  <si>
    <t xml:space="preserve">1 - </t>
  </si>
  <si>
    <t xml:space="preserve">Gross profit margin 
(GPM) </t>
  </si>
  <si>
    <t>revenue - COGS</t>
  </si>
  <si>
    <t xml:space="preserve">Gross profit margin (GPM) = </t>
  </si>
  <si>
    <t>COGS - Other</t>
  </si>
  <si>
    <t>Revenue growth %</t>
  </si>
  <si>
    <t>Revenue</t>
  </si>
  <si>
    <t>gross profit</t>
  </si>
  <si>
    <t>in USD thousands</t>
  </si>
  <si>
    <t>5-Y Budget</t>
  </si>
  <si>
    <t>Check!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</si>
</sst>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-* #,##0_-;\-* #,##0_-;_-* &quot;-&quot;??_-;_-@_-"/>
    <numFmt numFmtId="167" formatCode="_(* #,##0.0_);_(* \(#,##0.0\);_(* &quot;-&quot;?_);@_)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8"/>
      <name val="Calibri"/>
      <family val="2"/>
      <charset val="204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u/>
      <sz val="11"/>
      <color rgb="FF002060"/>
      <name val="Calibri"/>
      <family val="2"/>
      <scheme val="minor"/>
    </font>
    <font>
      <b/>
      <sz val="11"/>
      <color theme="1"/>
      <name val="Wingdings"/>
      <charset val="2"/>
    </font>
    <font>
      <b/>
      <sz val="7"/>
      <color theme="1"/>
      <name val="Times New Roman"/>
      <family val="1"/>
    </font>
    <font>
      <b/>
      <sz val="9"/>
      <color theme="1"/>
      <name val="Arial"/>
      <family val="2"/>
    </font>
    <font>
      <i/>
      <sz val="9"/>
      <color rgb="FF002060"/>
      <name val="Arial"/>
      <family val="2"/>
    </font>
    <font>
      <i/>
      <sz val="9"/>
      <color theme="1"/>
      <name val="Arial"/>
      <family val="2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164" fontId="5" fillId="0" borderId="0" xfId="1" applyNumberFormat="1" applyFont="1"/>
    <xf numFmtId="0" fontId="7" fillId="0" borderId="0" xfId="0" applyFont="1"/>
    <xf numFmtId="0" fontId="6" fillId="2" borderId="1" xfId="0" applyFont="1" applyFill="1" applyBorder="1" applyAlignment="1">
      <alignment horizontal="center" wrapText="1"/>
    </xf>
    <xf numFmtId="0" fontId="9" fillId="0" borderId="0" xfId="0" applyFont="1"/>
    <xf numFmtId="164" fontId="5" fillId="0" borderId="0" xfId="1" applyNumberFormat="1" applyFont="1" applyBorder="1"/>
    <xf numFmtId="166" fontId="9" fillId="0" borderId="0" xfId="2" applyNumberFormat="1" applyFont="1" applyBorder="1"/>
    <xf numFmtId="166" fontId="9" fillId="0" borderId="0" xfId="2" applyNumberFormat="1" applyFont="1" applyFill="1" applyBorder="1"/>
    <xf numFmtId="164" fontId="5" fillId="3" borderId="0" xfId="1" applyNumberFormat="1" applyFont="1" applyFill="1" applyBorder="1"/>
    <xf numFmtId="0" fontId="6" fillId="4" borderId="1" xfId="0" applyFont="1" applyFill="1" applyBorder="1" applyAlignment="1">
      <alignment horizontal="center"/>
    </xf>
    <xf numFmtId="0" fontId="5" fillId="3" borderId="0" xfId="0" applyFont="1" applyFill="1"/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5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43" fontId="5" fillId="3" borderId="0" xfId="0" applyNumberFormat="1" applyFont="1" applyFill="1"/>
    <xf numFmtId="164" fontId="5" fillId="3" borderId="0" xfId="0" applyNumberFormat="1" applyFont="1" applyFill="1"/>
    <xf numFmtId="0" fontId="17" fillId="0" borderId="0" xfId="0" applyFont="1"/>
    <xf numFmtId="164" fontId="5" fillId="0" borderId="0" xfId="1" applyNumberFormat="1" applyFont="1" applyFill="1" applyBorder="1"/>
    <xf numFmtId="0" fontId="18" fillId="0" borderId="0" xfId="0" applyFont="1" applyAlignment="1">
      <alignment horizontal="right"/>
    </xf>
    <xf numFmtId="164" fontId="18" fillId="0" borderId="0" xfId="1" applyNumberFormat="1" applyFont="1" applyFill="1" applyBorder="1"/>
    <xf numFmtId="9" fontId="18" fillId="0" borderId="0" xfId="3" applyFont="1" applyFill="1" applyBorder="1"/>
    <xf numFmtId="164" fontId="19" fillId="0" borderId="0" xfId="1" applyNumberFormat="1" applyFont="1" applyFill="1" applyBorder="1"/>
    <xf numFmtId="164" fontId="19" fillId="0" borderId="0" xfId="1" applyNumberFormat="1" applyFont="1"/>
    <xf numFmtId="167" fontId="20" fillId="5" borderId="0" xfId="0" applyNumberFormat="1" applyFont="1" applyFill="1"/>
    <xf numFmtId="164" fontId="20" fillId="5" borderId="0" xfId="1" applyNumberFormat="1" applyFont="1" applyFill="1"/>
    <xf numFmtId="43" fontId="5" fillId="0" borderId="0" xfId="1" applyFont="1"/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0" fontId="18" fillId="0" borderId="0" xfId="3" applyNumberFormat="1" applyFont="1"/>
    <xf numFmtId="0" fontId="18" fillId="0" borderId="0" xfId="0" applyFont="1"/>
    <xf numFmtId="164" fontId="17" fillId="0" borderId="0" xfId="1" applyNumberFormat="1" applyFont="1"/>
    <xf numFmtId="43" fontId="17" fillId="0" borderId="0" xfId="1" applyFont="1"/>
    <xf numFmtId="164" fontId="17" fillId="0" borderId="7" xfId="0" applyNumberFormat="1" applyFont="1" applyBorder="1"/>
    <xf numFmtId="0" fontId="17" fillId="0" borderId="7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9" fontId="18" fillId="0" borderId="0" xfId="3" applyFont="1"/>
    <xf numFmtId="0" fontId="5" fillId="0" borderId="2" xfId="0" applyFont="1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41" fontId="5" fillId="0" borderId="0" xfId="0" applyNumberFormat="1" applyFont="1"/>
    <xf numFmtId="41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horizontal="center" vertical="center" wrapText="1"/>
    </xf>
    <xf numFmtId="0" fontId="6" fillId="2" borderId="1" xfId="0" applyFont="1" applyFill="1" applyBorder="1"/>
    <xf numFmtId="0" fontId="17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0" xfId="0" applyNumberFormat="1" applyFont="1"/>
    <xf numFmtId="0" fontId="19" fillId="0" borderId="0" xfId="0" applyFont="1"/>
  </cellXfs>
  <cellStyles count="4">
    <cellStyle name="Comma" xfId="1" builtinId="3"/>
    <cellStyle name="Comma 2" xfId="2" xr:uid="{24B5B31D-32B6-4988-9CB5-D104A92A61CF}"/>
    <cellStyle name="Normal" xfId="0" builtinId="0"/>
    <cellStyle name="Percent 2" xfId="3" xr:uid="{D5B28168-2DC9-4B56-93C1-808AB0D36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46</xdr:row>
      <xdr:rowOff>0</xdr:rowOff>
    </xdr:from>
    <xdr:ext cx="4311746" cy="2342856"/>
    <xdr:pic>
      <xdr:nvPicPr>
        <xdr:cNvPr id="2" name="Picture 1">
          <a:extLst>
            <a:ext uri="{FF2B5EF4-FFF2-40B4-BE49-F238E27FC236}">
              <a16:creationId xmlns:a16="http://schemas.microsoft.com/office/drawing/2014/main" id="{ED7CABF8-1474-46D0-BB90-F9F3C6183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144000"/>
          <a:ext cx="4311746" cy="23428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A8B0-2C4D-479B-8B03-76E07DA32F37}">
  <sheetPr>
    <tabColor theme="4" tint="0.79998168889431442"/>
  </sheetPr>
  <dimension ref="B1:B33"/>
  <sheetViews>
    <sheetView showGridLines="0" topLeftCell="A3" workbookViewId="0">
      <selection activeCell="B11" sqref="B11"/>
    </sheetView>
  </sheetViews>
  <sheetFormatPr defaultRowHeight="14.4" x14ac:dyDescent="0.3"/>
  <cols>
    <col min="1" max="1" width="3.5546875" customWidth="1"/>
  </cols>
  <sheetData>
    <row r="1" spans="2:2" ht="15.6" x14ac:dyDescent="0.3">
      <c r="B1" s="4" t="s">
        <v>136</v>
      </c>
    </row>
    <row r="2" spans="2:2" ht="15.6" x14ac:dyDescent="0.3">
      <c r="B2" s="4" t="s">
        <v>137</v>
      </c>
    </row>
    <row r="4" spans="2:2" x14ac:dyDescent="0.3">
      <c r="B4" s="16" t="s">
        <v>121</v>
      </c>
    </row>
    <row r="5" spans="2:2" x14ac:dyDescent="0.3">
      <c r="B5" s="17" t="s">
        <v>140</v>
      </c>
    </row>
    <row r="6" spans="2:2" x14ac:dyDescent="0.3">
      <c r="B6" s="13" t="s">
        <v>122</v>
      </c>
    </row>
    <row r="7" spans="2:2" x14ac:dyDescent="0.3">
      <c r="B7" s="13" t="s">
        <v>123</v>
      </c>
    </row>
    <row r="8" spans="2:2" x14ac:dyDescent="0.3">
      <c r="B8" s="17" t="s">
        <v>141</v>
      </c>
    </row>
    <row r="9" spans="2:2" x14ac:dyDescent="0.3">
      <c r="B9" s="14" t="s">
        <v>124</v>
      </c>
    </row>
    <row r="10" spans="2:2" x14ac:dyDescent="0.3">
      <c r="B10" s="13" t="s">
        <v>142</v>
      </c>
    </row>
    <row r="11" spans="2:2" x14ac:dyDescent="0.3">
      <c r="B11" s="13" t="s">
        <v>143</v>
      </c>
    </row>
    <row r="12" spans="2:2" x14ac:dyDescent="0.3">
      <c r="B12" s="14" t="s">
        <v>125</v>
      </c>
    </row>
    <row r="13" spans="2:2" x14ac:dyDescent="0.3">
      <c r="B13" s="13" t="s">
        <v>144</v>
      </c>
    </row>
    <row r="14" spans="2:2" x14ac:dyDescent="0.3">
      <c r="B14" s="13" t="s">
        <v>126</v>
      </c>
    </row>
    <row r="15" spans="2:2" x14ac:dyDescent="0.3">
      <c r="B15" s="13" t="s">
        <v>127</v>
      </c>
    </row>
    <row r="16" spans="2:2" x14ac:dyDescent="0.3">
      <c r="B16" s="14" t="s">
        <v>128</v>
      </c>
    </row>
    <row r="17" spans="2:2" x14ac:dyDescent="0.3">
      <c r="B17" s="13" t="s">
        <v>145</v>
      </c>
    </row>
    <row r="18" spans="2:2" x14ac:dyDescent="0.3">
      <c r="B18" s="13"/>
    </row>
    <row r="19" spans="2:2" x14ac:dyDescent="0.3">
      <c r="B19" s="16" t="s">
        <v>129</v>
      </c>
    </row>
    <row r="20" spans="2:2" x14ac:dyDescent="0.3">
      <c r="B20" s="13" t="s">
        <v>130</v>
      </c>
    </row>
    <row r="21" spans="2:2" x14ac:dyDescent="0.3">
      <c r="B21" s="13" t="s">
        <v>131</v>
      </c>
    </row>
    <row r="22" spans="2:2" x14ac:dyDescent="0.3">
      <c r="B22" s="15" t="s">
        <v>132</v>
      </c>
    </row>
    <row r="23" spans="2:2" x14ac:dyDescent="0.3">
      <c r="B23" s="15" t="s">
        <v>133</v>
      </c>
    </row>
    <row r="24" spans="2:2" x14ac:dyDescent="0.3">
      <c r="B24" s="15"/>
    </row>
    <row r="25" spans="2:2" x14ac:dyDescent="0.3">
      <c r="B25" s="16" t="s">
        <v>120</v>
      </c>
    </row>
    <row r="26" spans="2:2" x14ac:dyDescent="0.3">
      <c r="B26" s="13" t="s">
        <v>138</v>
      </c>
    </row>
    <row r="27" spans="2:2" x14ac:dyDescent="0.3">
      <c r="B27" s="13" t="s">
        <v>139</v>
      </c>
    </row>
    <row r="28" spans="2:2" x14ac:dyDescent="0.3">
      <c r="B28" s="13"/>
    </row>
    <row r="29" spans="2:2" x14ac:dyDescent="0.3">
      <c r="B29" s="16" t="s">
        <v>3</v>
      </c>
    </row>
    <row r="30" spans="2:2" x14ac:dyDescent="0.3">
      <c r="B30" s="13" t="s">
        <v>134</v>
      </c>
    </row>
    <row r="31" spans="2:2" x14ac:dyDescent="0.3">
      <c r="B31" s="13"/>
    </row>
    <row r="32" spans="2:2" x14ac:dyDescent="0.3">
      <c r="B32" s="16" t="s">
        <v>113</v>
      </c>
    </row>
    <row r="33" spans="2:2" x14ac:dyDescent="0.3">
      <c r="B33" s="1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0F0F-A2BF-4161-87C5-E165AA35777E}">
  <dimension ref="B1:N93"/>
  <sheetViews>
    <sheetView showGridLines="0" workbookViewId="0">
      <pane xSplit="3" ySplit="4" topLeftCell="D5" activePane="bottomRight" state="frozen"/>
      <selection pane="topRight" activeCell="D1" sqref="D1"/>
      <selection pane="bottomLeft" activeCell="A3" sqref="A3"/>
      <selection pane="bottomRight" activeCell="F10" sqref="F10"/>
    </sheetView>
  </sheetViews>
  <sheetFormatPr defaultRowHeight="11.4" x14ac:dyDescent="0.2"/>
  <cols>
    <col min="1" max="1" width="3.21875" style="1" customWidth="1"/>
    <col min="2" max="2" width="22" style="1" customWidth="1"/>
    <col min="3" max="3" width="15.44140625" style="1" bestFit="1" customWidth="1"/>
    <col min="4" max="4" width="14.44140625" style="1" bestFit="1" customWidth="1"/>
    <col min="5" max="5" width="24.109375" style="1" customWidth="1"/>
    <col min="6" max="6" width="15.33203125" style="1" customWidth="1"/>
    <col min="7" max="7" width="12.44140625" style="1" customWidth="1"/>
    <col min="8" max="8" width="17.21875" style="1" bestFit="1" customWidth="1"/>
    <col min="9" max="9" width="15.88671875" style="1" customWidth="1"/>
    <col min="10" max="11" width="12.33203125" style="12" bestFit="1" customWidth="1"/>
    <col min="12" max="14" width="14.109375" style="12" bestFit="1" customWidth="1"/>
    <col min="15" max="16384" width="8.88671875" style="1"/>
  </cols>
  <sheetData>
    <row r="1" spans="2:14" ht="15.6" x14ac:dyDescent="0.3">
      <c r="B1" s="4" t="s">
        <v>136</v>
      </c>
    </row>
    <row r="2" spans="2:14" ht="15.6" x14ac:dyDescent="0.3">
      <c r="B2" s="4" t="s">
        <v>146</v>
      </c>
    </row>
    <row r="4" spans="2:14" ht="12.6" thickBot="1" x14ac:dyDescent="0.3">
      <c r="B4" s="2" t="s">
        <v>117</v>
      </c>
      <c r="C4" s="2" t="s">
        <v>17</v>
      </c>
      <c r="D4" s="2" t="s">
        <v>118</v>
      </c>
      <c r="E4" s="2" t="s">
        <v>119</v>
      </c>
      <c r="F4" s="2" t="s">
        <v>22</v>
      </c>
      <c r="G4" s="5" t="s">
        <v>2</v>
      </c>
      <c r="H4" s="5" t="s">
        <v>1</v>
      </c>
      <c r="I4" s="5" t="s">
        <v>0</v>
      </c>
      <c r="J4" s="11" t="s">
        <v>5</v>
      </c>
      <c r="K4" s="11" t="s">
        <v>6</v>
      </c>
      <c r="L4" s="11" t="s">
        <v>7</v>
      </c>
      <c r="M4" s="11" t="s">
        <v>8</v>
      </c>
      <c r="N4" s="11" t="s">
        <v>9</v>
      </c>
    </row>
    <row r="5" spans="2:14" x14ac:dyDescent="0.2">
      <c r="B5" s="1" t="s">
        <v>115</v>
      </c>
      <c r="C5" s="6" t="s">
        <v>15</v>
      </c>
      <c r="D5" s="6" t="s">
        <v>19</v>
      </c>
      <c r="E5" s="6" t="s">
        <v>12</v>
      </c>
      <c r="F5" s="6" t="s">
        <v>64</v>
      </c>
      <c r="G5" s="3">
        <v>1131.2662500000001</v>
      </c>
      <c r="H5" s="7">
        <v>1256.9625000000001</v>
      </c>
      <c r="I5" s="7">
        <v>1441.4575</v>
      </c>
      <c r="J5" s="18"/>
      <c r="K5" s="18"/>
      <c r="L5" s="18"/>
      <c r="M5" s="18"/>
      <c r="N5" s="18"/>
    </row>
    <row r="6" spans="2:14" x14ac:dyDescent="0.2">
      <c r="B6" s="1" t="s">
        <v>115</v>
      </c>
      <c r="C6" s="6" t="s">
        <v>14</v>
      </c>
      <c r="D6" s="6" t="s">
        <v>19</v>
      </c>
      <c r="E6" s="6" t="s">
        <v>12</v>
      </c>
      <c r="F6" s="6" t="s">
        <v>62</v>
      </c>
      <c r="G6" s="3">
        <v>7545.0167999999994</v>
      </c>
      <c r="H6" s="7">
        <v>8383.351999999999</v>
      </c>
      <c r="I6" s="7">
        <v>8724.9929999999986</v>
      </c>
      <c r="J6" s="18"/>
      <c r="K6" s="18"/>
      <c r="L6" s="18"/>
      <c r="M6" s="18"/>
      <c r="N6" s="18"/>
    </row>
    <row r="7" spans="2:14" x14ac:dyDescent="0.2">
      <c r="B7" s="1" t="s">
        <v>115</v>
      </c>
      <c r="C7" s="6" t="s">
        <v>15</v>
      </c>
      <c r="D7" s="6" t="s">
        <v>19</v>
      </c>
      <c r="E7" s="6" t="s">
        <v>12</v>
      </c>
      <c r="F7" s="6" t="s">
        <v>61</v>
      </c>
      <c r="G7" s="3">
        <v>1274.4449999999999</v>
      </c>
      <c r="H7" s="7">
        <v>1416.05</v>
      </c>
      <c r="I7" s="7">
        <v>1416.05</v>
      </c>
      <c r="J7" s="18"/>
      <c r="K7" s="18"/>
      <c r="L7" s="18"/>
      <c r="M7" s="18"/>
      <c r="N7" s="18"/>
    </row>
    <row r="8" spans="2:14" x14ac:dyDescent="0.2">
      <c r="B8" s="1" t="s">
        <v>115</v>
      </c>
      <c r="C8" s="6" t="s">
        <v>15</v>
      </c>
      <c r="D8" s="6" t="s">
        <v>19</v>
      </c>
      <c r="E8" s="6" t="s">
        <v>12</v>
      </c>
      <c r="F8" s="6" t="s">
        <v>60</v>
      </c>
      <c r="G8" s="3">
        <v>1334.25</v>
      </c>
      <c r="H8" s="7">
        <v>1482.5</v>
      </c>
      <c r="I8" s="7">
        <v>1482.5</v>
      </c>
      <c r="J8" s="18"/>
      <c r="K8" s="18"/>
      <c r="L8" s="18"/>
      <c r="M8" s="18"/>
      <c r="N8" s="18"/>
    </row>
    <row r="9" spans="2:14" x14ac:dyDescent="0.2">
      <c r="B9" s="1" t="s">
        <v>115</v>
      </c>
      <c r="C9" s="6" t="s">
        <v>15</v>
      </c>
      <c r="D9" s="6" t="s">
        <v>19</v>
      </c>
      <c r="E9" s="6" t="s">
        <v>12</v>
      </c>
      <c r="F9" s="6" t="s">
        <v>53</v>
      </c>
      <c r="G9" s="3">
        <v>1417.5</v>
      </c>
      <c r="H9" s="7">
        <v>1575</v>
      </c>
      <c r="I9" s="7">
        <v>1575</v>
      </c>
      <c r="J9" s="18"/>
      <c r="K9" s="18"/>
      <c r="L9" s="18"/>
      <c r="M9" s="18"/>
      <c r="N9" s="18"/>
    </row>
    <row r="10" spans="2:14" x14ac:dyDescent="0.2">
      <c r="B10" s="1" t="s">
        <v>114</v>
      </c>
      <c r="C10" s="6" t="s">
        <v>16</v>
      </c>
      <c r="D10" s="1" t="s">
        <v>18</v>
      </c>
      <c r="E10" s="6" t="s">
        <v>12</v>
      </c>
      <c r="F10" s="6" t="s">
        <v>111</v>
      </c>
      <c r="G10" s="3">
        <v>13913.019</v>
      </c>
      <c r="H10" s="8">
        <v>15458.91</v>
      </c>
      <c r="I10" s="8">
        <v>19015.73</v>
      </c>
      <c r="J10" s="10"/>
      <c r="K10" s="10"/>
      <c r="L10" s="10"/>
      <c r="M10" s="10"/>
      <c r="N10" s="10"/>
    </row>
    <row r="11" spans="2:14" x14ac:dyDescent="0.2">
      <c r="B11" s="1" t="s">
        <v>114</v>
      </c>
      <c r="C11" s="6" t="s">
        <v>16</v>
      </c>
      <c r="D11" s="1" t="s">
        <v>18</v>
      </c>
      <c r="E11" s="6" t="s">
        <v>12</v>
      </c>
      <c r="F11" s="6" t="s">
        <v>106</v>
      </c>
      <c r="G11" s="3">
        <v>9704.9340000000011</v>
      </c>
      <c r="H11" s="8">
        <v>10783.26</v>
      </c>
      <c r="I11" s="8">
        <v>11162.105</v>
      </c>
      <c r="J11" s="10"/>
      <c r="K11" s="10"/>
      <c r="L11" s="10"/>
      <c r="M11" s="10"/>
      <c r="N11" s="10"/>
    </row>
    <row r="12" spans="2:14" x14ac:dyDescent="0.2">
      <c r="B12" s="1" t="s">
        <v>114</v>
      </c>
      <c r="C12" s="6" t="s">
        <v>16</v>
      </c>
      <c r="D12" s="1" t="s">
        <v>18</v>
      </c>
      <c r="E12" s="6" t="s">
        <v>12</v>
      </c>
      <c r="F12" s="6" t="s">
        <v>102</v>
      </c>
      <c r="G12" s="3">
        <v>13076.5005</v>
      </c>
      <c r="H12" s="8">
        <v>14529.445</v>
      </c>
      <c r="I12" s="8">
        <v>16029.64</v>
      </c>
      <c r="J12" s="10"/>
      <c r="K12" s="10"/>
      <c r="L12" s="10"/>
      <c r="M12" s="10"/>
      <c r="N12" s="10"/>
    </row>
    <row r="13" spans="2:14" x14ac:dyDescent="0.2">
      <c r="B13" s="1" t="s">
        <v>114</v>
      </c>
      <c r="C13" s="6" t="s">
        <v>16</v>
      </c>
      <c r="D13" s="1" t="s">
        <v>18</v>
      </c>
      <c r="E13" s="6" t="s">
        <v>12</v>
      </c>
      <c r="F13" s="6" t="s">
        <v>101</v>
      </c>
      <c r="G13" s="3">
        <v>14175</v>
      </c>
      <c r="H13" s="8">
        <v>15750</v>
      </c>
      <c r="I13" s="8">
        <v>18080</v>
      </c>
      <c r="J13" s="10"/>
      <c r="K13" s="10"/>
      <c r="L13" s="10"/>
      <c r="M13" s="10"/>
      <c r="N13" s="10"/>
    </row>
    <row r="14" spans="2:14" x14ac:dyDescent="0.2">
      <c r="B14" s="1" t="s">
        <v>116</v>
      </c>
      <c r="C14" s="6" t="s">
        <v>15</v>
      </c>
      <c r="D14" s="6" t="s">
        <v>21</v>
      </c>
      <c r="E14" s="6" t="s">
        <v>12</v>
      </c>
      <c r="F14" s="6" t="s">
        <v>87</v>
      </c>
      <c r="G14" s="3">
        <v>3626.7558750000003</v>
      </c>
      <c r="H14" s="7">
        <v>4029.7287500000002</v>
      </c>
      <c r="I14" s="7">
        <f>H14</f>
        <v>4029.7287500000002</v>
      </c>
      <c r="J14" s="19"/>
      <c r="K14" s="19"/>
      <c r="L14" s="19"/>
      <c r="M14" s="19"/>
      <c r="N14" s="19"/>
    </row>
    <row r="15" spans="2:14" x14ac:dyDescent="0.2">
      <c r="B15" s="1" t="s">
        <v>116</v>
      </c>
      <c r="C15" s="6" t="s">
        <v>15</v>
      </c>
      <c r="D15" s="6" t="s">
        <v>21</v>
      </c>
      <c r="E15" s="6" t="s">
        <v>12</v>
      </c>
      <c r="F15" s="6" t="s">
        <v>86</v>
      </c>
      <c r="G15" s="3">
        <v>2444.5575000000003</v>
      </c>
      <c r="H15" s="7">
        <v>2716.1750000000002</v>
      </c>
      <c r="I15" s="7">
        <v>2866.1412500000001</v>
      </c>
      <c r="J15" s="19"/>
      <c r="K15" s="19"/>
      <c r="L15" s="19"/>
      <c r="M15" s="19"/>
      <c r="N15" s="19"/>
    </row>
    <row r="16" spans="2:14" x14ac:dyDescent="0.2">
      <c r="B16" s="1" t="s">
        <v>116</v>
      </c>
      <c r="C16" s="6" t="s">
        <v>15</v>
      </c>
      <c r="D16" s="6" t="s">
        <v>21</v>
      </c>
      <c r="E16" s="6" t="s">
        <v>12</v>
      </c>
      <c r="F16" s="6" t="s">
        <v>85</v>
      </c>
      <c r="G16" s="3">
        <v>2406.7597499999997</v>
      </c>
      <c r="H16" s="7">
        <v>2674.1774999999998</v>
      </c>
      <c r="I16" s="7">
        <v>3154.84</v>
      </c>
      <c r="J16" s="19"/>
      <c r="K16" s="19"/>
      <c r="L16" s="19"/>
      <c r="M16" s="19"/>
      <c r="N16" s="19"/>
    </row>
    <row r="17" spans="2:14" x14ac:dyDescent="0.2">
      <c r="B17" s="1" t="s">
        <v>116</v>
      </c>
      <c r="C17" s="6" t="s">
        <v>15</v>
      </c>
      <c r="D17" s="6" t="s">
        <v>21</v>
      </c>
      <c r="E17" s="6" t="s">
        <v>12</v>
      </c>
      <c r="F17" s="6" t="s">
        <v>79</v>
      </c>
      <c r="G17" s="3">
        <v>2433.9926250000003</v>
      </c>
      <c r="H17" s="7">
        <v>2704.4362500000002</v>
      </c>
      <c r="I17" s="7">
        <v>3941.2737500000007</v>
      </c>
      <c r="J17" s="19"/>
      <c r="K17" s="19"/>
      <c r="L17" s="19"/>
      <c r="M17" s="19"/>
      <c r="N17" s="19"/>
    </row>
    <row r="18" spans="2:14" x14ac:dyDescent="0.2">
      <c r="B18" s="1" t="s">
        <v>116</v>
      </c>
      <c r="C18" s="6" t="s">
        <v>15</v>
      </c>
      <c r="D18" s="6" t="s">
        <v>20</v>
      </c>
      <c r="E18" s="6" t="s">
        <v>12</v>
      </c>
      <c r="F18" s="6" t="s">
        <v>28</v>
      </c>
      <c r="G18" s="3">
        <v>4118.0040000000008</v>
      </c>
      <c r="H18" s="7">
        <v>4575.5600000000004</v>
      </c>
      <c r="I18" s="7">
        <f>H18</f>
        <v>4575.5600000000004</v>
      </c>
      <c r="J18" s="18"/>
      <c r="K18" s="18"/>
      <c r="L18" s="18"/>
      <c r="M18" s="18"/>
      <c r="N18" s="18"/>
    </row>
    <row r="19" spans="2:14" x14ac:dyDescent="0.2">
      <c r="B19" s="1" t="s">
        <v>116</v>
      </c>
      <c r="C19" s="6" t="s">
        <v>15</v>
      </c>
      <c r="D19" s="6" t="s">
        <v>21</v>
      </c>
      <c r="E19" s="6" t="s">
        <v>12</v>
      </c>
      <c r="F19" s="6" t="s">
        <v>78</v>
      </c>
      <c r="G19" s="3">
        <v>3407.4</v>
      </c>
      <c r="H19" s="7">
        <v>3786</v>
      </c>
      <c r="I19" s="7">
        <v>4019.6237499999997</v>
      </c>
      <c r="J19" s="19"/>
      <c r="K19" s="19"/>
      <c r="L19" s="19"/>
      <c r="M19" s="19"/>
      <c r="N19" s="19"/>
    </row>
    <row r="20" spans="2:14" x14ac:dyDescent="0.2">
      <c r="B20" s="1" t="s">
        <v>116</v>
      </c>
      <c r="C20" s="6" t="s">
        <v>15</v>
      </c>
      <c r="D20" s="6" t="s">
        <v>20</v>
      </c>
      <c r="E20" s="6" t="s">
        <v>12</v>
      </c>
      <c r="F20" s="6" t="s">
        <v>27</v>
      </c>
      <c r="G20" s="3">
        <v>1868.7273749999999</v>
      </c>
      <c r="H20" s="7">
        <v>2076.36375</v>
      </c>
      <c r="I20" s="7">
        <v>2796.5387500000002</v>
      </c>
      <c r="J20" s="18"/>
      <c r="K20" s="18"/>
      <c r="L20" s="18"/>
      <c r="M20" s="18"/>
      <c r="N20" s="18"/>
    </row>
    <row r="21" spans="2:14" x14ac:dyDescent="0.2">
      <c r="B21" s="1" t="s">
        <v>116</v>
      </c>
      <c r="C21" s="6" t="s">
        <v>15</v>
      </c>
      <c r="D21" s="6" t="s">
        <v>20</v>
      </c>
      <c r="E21" s="6" t="s">
        <v>12</v>
      </c>
      <c r="F21" s="6" t="s">
        <v>50</v>
      </c>
      <c r="G21" s="3">
        <v>4089.9363749999998</v>
      </c>
      <c r="H21" s="7">
        <v>4544.3737499999997</v>
      </c>
      <c r="I21" s="7">
        <f>H21</f>
        <v>4544.3737499999997</v>
      </c>
      <c r="J21" s="18"/>
      <c r="K21" s="18"/>
      <c r="L21" s="18"/>
      <c r="M21" s="18"/>
      <c r="N21" s="18"/>
    </row>
    <row r="22" spans="2:14" x14ac:dyDescent="0.2">
      <c r="B22" s="1" t="s">
        <v>116</v>
      </c>
      <c r="C22" s="6" t="s">
        <v>15</v>
      </c>
      <c r="D22" s="6" t="s">
        <v>20</v>
      </c>
      <c r="E22" s="6" t="s">
        <v>12</v>
      </c>
      <c r="F22" s="6" t="s">
        <v>43</v>
      </c>
      <c r="G22" s="3">
        <v>4175.9853750000002</v>
      </c>
      <c r="H22" s="7">
        <v>4639.9837500000003</v>
      </c>
      <c r="I22" s="7">
        <f>H22</f>
        <v>4639.9837500000003</v>
      </c>
      <c r="J22" s="18"/>
      <c r="K22" s="18"/>
      <c r="L22" s="18"/>
      <c r="M22" s="18"/>
      <c r="N22" s="18"/>
    </row>
    <row r="23" spans="2:14" x14ac:dyDescent="0.2">
      <c r="B23" s="1" t="s">
        <v>116</v>
      </c>
      <c r="C23" s="6" t="s">
        <v>15</v>
      </c>
      <c r="D23" s="6" t="s">
        <v>20</v>
      </c>
      <c r="E23" s="6" t="s">
        <v>12</v>
      </c>
      <c r="F23" s="6" t="s">
        <v>42</v>
      </c>
      <c r="G23" s="3">
        <v>4607.5252499999997</v>
      </c>
      <c r="H23" s="7">
        <v>5119.4724999999999</v>
      </c>
      <c r="I23" s="7">
        <v>5119.4724999999999</v>
      </c>
      <c r="J23" s="18"/>
      <c r="K23" s="18"/>
      <c r="L23" s="18"/>
      <c r="M23" s="18"/>
      <c r="N23" s="18"/>
    </row>
    <row r="24" spans="2:14" x14ac:dyDescent="0.2">
      <c r="B24" s="1" t="s">
        <v>116</v>
      </c>
      <c r="C24" s="6" t="s">
        <v>15</v>
      </c>
      <c r="D24" s="6" t="s">
        <v>20</v>
      </c>
      <c r="E24" s="6" t="s">
        <v>12</v>
      </c>
      <c r="F24" s="6" t="s">
        <v>39</v>
      </c>
      <c r="G24" s="3">
        <v>2391.1548750000002</v>
      </c>
      <c r="H24" s="7">
        <v>2656.8387500000003</v>
      </c>
      <c r="I24" s="7">
        <v>3540</v>
      </c>
      <c r="J24" s="18"/>
      <c r="K24" s="18"/>
      <c r="L24" s="18"/>
      <c r="M24" s="18"/>
      <c r="N24" s="18"/>
    </row>
    <row r="25" spans="2:14" x14ac:dyDescent="0.2">
      <c r="B25" s="1" t="s">
        <v>116</v>
      </c>
      <c r="C25" s="6" t="s">
        <v>15</v>
      </c>
      <c r="D25" s="6" t="s">
        <v>20</v>
      </c>
      <c r="E25" s="6" t="s">
        <v>12</v>
      </c>
      <c r="F25" s="6" t="s">
        <v>31</v>
      </c>
      <c r="G25" s="3">
        <v>2182.0770000000002</v>
      </c>
      <c r="H25" s="7">
        <v>2424.5300000000002</v>
      </c>
      <c r="I25" s="7">
        <v>4099.3574999999992</v>
      </c>
      <c r="J25" s="18"/>
      <c r="K25" s="18"/>
      <c r="L25" s="18"/>
      <c r="M25" s="18"/>
      <c r="N25" s="18"/>
    </row>
    <row r="26" spans="2:14" x14ac:dyDescent="0.2">
      <c r="B26" s="1" t="s">
        <v>115</v>
      </c>
      <c r="C26" s="6" t="s">
        <v>15</v>
      </c>
      <c r="D26" s="6" t="s">
        <v>19</v>
      </c>
      <c r="E26" s="6" t="s">
        <v>4</v>
      </c>
      <c r="F26" s="6" t="s">
        <v>72</v>
      </c>
      <c r="G26" s="3">
        <v>1056.1167</v>
      </c>
      <c r="H26" s="7">
        <v>1173.463</v>
      </c>
      <c r="I26" s="7">
        <v>1173.463</v>
      </c>
      <c r="J26" s="18"/>
      <c r="K26" s="18"/>
      <c r="L26" s="18"/>
      <c r="M26" s="18"/>
      <c r="N26" s="18"/>
    </row>
    <row r="27" spans="2:14" x14ac:dyDescent="0.2">
      <c r="B27" s="1" t="s">
        <v>115</v>
      </c>
      <c r="C27" s="6" t="s">
        <v>15</v>
      </c>
      <c r="D27" s="6" t="s">
        <v>19</v>
      </c>
      <c r="E27" s="6" t="s">
        <v>4</v>
      </c>
      <c r="F27" s="6" t="s">
        <v>70</v>
      </c>
      <c r="G27" s="3">
        <v>1693.7788499999999</v>
      </c>
      <c r="H27" s="7">
        <v>1881.9765</v>
      </c>
      <c r="I27" s="7">
        <v>2221</v>
      </c>
      <c r="J27" s="18"/>
      <c r="K27" s="18"/>
      <c r="L27" s="18"/>
      <c r="M27" s="18"/>
      <c r="N27" s="18"/>
    </row>
    <row r="28" spans="2:14" x14ac:dyDescent="0.2">
      <c r="B28" s="1" t="s">
        <v>115</v>
      </c>
      <c r="C28" s="6" t="s">
        <v>15</v>
      </c>
      <c r="D28" s="6" t="s">
        <v>19</v>
      </c>
      <c r="E28" s="6" t="s">
        <v>4</v>
      </c>
      <c r="F28" s="6" t="s">
        <v>65</v>
      </c>
      <c r="G28" s="3">
        <v>1079.01675</v>
      </c>
      <c r="H28" s="7">
        <v>1198.9075</v>
      </c>
      <c r="I28" s="7">
        <v>1198.9075</v>
      </c>
      <c r="J28" s="18"/>
      <c r="K28" s="18"/>
      <c r="L28" s="18"/>
      <c r="M28" s="18"/>
      <c r="N28" s="18"/>
    </row>
    <row r="29" spans="2:14" x14ac:dyDescent="0.2">
      <c r="B29" s="1" t="s">
        <v>115</v>
      </c>
      <c r="C29" s="6" t="s">
        <v>15</v>
      </c>
      <c r="D29" s="6" t="s">
        <v>19</v>
      </c>
      <c r="E29" s="6" t="s">
        <v>4</v>
      </c>
      <c r="F29" s="6" t="s">
        <v>58</v>
      </c>
      <c r="G29" s="3">
        <v>1128.1518000000001</v>
      </c>
      <c r="H29" s="7">
        <v>1253.502</v>
      </c>
      <c r="I29" s="7">
        <v>1712</v>
      </c>
      <c r="J29" s="18"/>
      <c r="K29" s="18"/>
      <c r="L29" s="18"/>
      <c r="M29" s="18"/>
      <c r="N29" s="18"/>
    </row>
    <row r="30" spans="2:14" x14ac:dyDescent="0.2">
      <c r="B30" s="1" t="s">
        <v>115</v>
      </c>
      <c r="C30" s="6" t="s">
        <v>15</v>
      </c>
      <c r="D30" s="6" t="s">
        <v>19</v>
      </c>
      <c r="E30" s="6" t="s">
        <v>4</v>
      </c>
      <c r="F30" s="6" t="s">
        <v>57</v>
      </c>
      <c r="G30" s="3">
        <v>1714.0887</v>
      </c>
      <c r="H30" s="7">
        <v>1904.5429999999999</v>
      </c>
      <c r="I30" s="7">
        <v>1904.5429999999999</v>
      </c>
      <c r="J30" s="18"/>
      <c r="K30" s="18"/>
      <c r="L30" s="18"/>
      <c r="M30" s="18"/>
      <c r="N30" s="18"/>
    </row>
    <row r="31" spans="2:14" x14ac:dyDescent="0.2">
      <c r="B31" s="1" t="s">
        <v>115</v>
      </c>
      <c r="C31" s="6" t="s">
        <v>15</v>
      </c>
      <c r="D31" s="6" t="s">
        <v>19</v>
      </c>
      <c r="E31" s="6" t="s">
        <v>4</v>
      </c>
      <c r="F31" s="6" t="s">
        <v>55</v>
      </c>
      <c r="G31" s="3">
        <v>1664.6242499999998</v>
      </c>
      <c r="H31" s="7">
        <v>1849.5824999999998</v>
      </c>
      <c r="I31" s="7">
        <v>2520.3130000000001</v>
      </c>
      <c r="J31" s="18"/>
      <c r="K31" s="18"/>
      <c r="L31" s="18"/>
      <c r="M31" s="18"/>
      <c r="N31" s="18"/>
    </row>
    <row r="32" spans="2:14" x14ac:dyDescent="0.2">
      <c r="B32" s="1" t="s">
        <v>114</v>
      </c>
      <c r="C32" s="6" t="s">
        <v>112</v>
      </c>
      <c r="D32" s="1" t="s">
        <v>18</v>
      </c>
      <c r="E32" s="6" t="s">
        <v>4</v>
      </c>
      <c r="F32" s="6" t="s">
        <v>24</v>
      </c>
      <c r="G32" s="3">
        <v>22546.786500000002</v>
      </c>
      <c r="H32" s="8">
        <v>25051.985000000001</v>
      </c>
      <c r="I32" s="9">
        <v>27708.37</v>
      </c>
      <c r="J32" s="10"/>
      <c r="K32" s="10"/>
      <c r="L32" s="10"/>
      <c r="M32" s="10"/>
      <c r="N32" s="10"/>
    </row>
    <row r="33" spans="2:14" x14ac:dyDescent="0.2">
      <c r="B33" s="1" t="s">
        <v>114</v>
      </c>
      <c r="C33" s="6" t="s">
        <v>112</v>
      </c>
      <c r="D33" s="1" t="s">
        <v>18</v>
      </c>
      <c r="E33" s="6" t="s">
        <v>4</v>
      </c>
      <c r="F33" s="6" t="s">
        <v>107</v>
      </c>
      <c r="G33" s="3">
        <v>32499.017999999996</v>
      </c>
      <c r="H33" s="8">
        <v>36110.019999999997</v>
      </c>
      <c r="I33" s="9">
        <v>37731.175000000003</v>
      </c>
      <c r="J33" s="10"/>
      <c r="K33" s="10"/>
      <c r="L33" s="10"/>
      <c r="M33" s="10"/>
      <c r="N33" s="10"/>
    </row>
    <row r="34" spans="2:14" x14ac:dyDescent="0.2">
      <c r="B34" s="1" t="s">
        <v>114</v>
      </c>
      <c r="C34" s="6" t="s">
        <v>16</v>
      </c>
      <c r="D34" s="1" t="s">
        <v>18</v>
      </c>
      <c r="E34" s="6" t="s">
        <v>4</v>
      </c>
      <c r="F34" s="6" t="s">
        <v>105</v>
      </c>
      <c r="G34" s="3">
        <v>10550.322</v>
      </c>
      <c r="H34" s="8">
        <v>11722.58</v>
      </c>
      <c r="I34" s="8">
        <v>17050.25</v>
      </c>
      <c r="J34" s="10"/>
      <c r="K34" s="10"/>
      <c r="L34" s="10"/>
      <c r="M34" s="10"/>
      <c r="N34" s="10"/>
    </row>
    <row r="35" spans="2:14" x14ac:dyDescent="0.2">
      <c r="B35" s="1" t="s">
        <v>114</v>
      </c>
      <c r="C35" s="6" t="s">
        <v>16</v>
      </c>
      <c r="D35" s="1" t="s">
        <v>18</v>
      </c>
      <c r="E35" s="6" t="s">
        <v>4</v>
      </c>
      <c r="F35" s="6" t="s">
        <v>96</v>
      </c>
      <c r="G35" s="3">
        <v>10363.068000000001</v>
      </c>
      <c r="H35" s="8">
        <v>11514.52</v>
      </c>
      <c r="I35" s="8">
        <v>15764.644999999999</v>
      </c>
      <c r="J35" s="10"/>
      <c r="K35" s="10"/>
      <c r="L35" s="10"/>
      <c r="M35" s="10"/>
      <c r="N35" s="10"/>
    </row>
    <row r="36" spans="2:14" x14ac:dyDescent="0.2">
      <c r="B36" s="1" t="s">
        <v>114</v>
      </c>
      <c r="C36" s="6" t="s">
        <v>16</v>
      </c>
      <c r="D36" s="1" t="s">
        <v>18</v>
      </c>
      <c r="E36" s="6" t="s">
        <v>4</v>
      </c>
      <c r="F36" s="6" t="s">
        <v>95</v>
      </c>
      <c r="G36" s="3">
        <v>10693.242</v>
      </c>
      <c r="H36" s="8">
        <v>11881.38</v>
      </c>
      <c r="I36" s="9">
        <v>17401.11</v>
      </c>
      <c r="J36" s="10"/>
      <c r="K36" s="10"/>
      <c r="L36" s="10"/>
      <c r="M36" s="10"/>
      <c r="N36" s="10"/>
    </row>
    <row r="37" spans="2:14" x14ac:dyDescent="0.2">
      <c r="B37" s="1" t="s">
        <v>114</v>
      </c>
      <c r="C37" s="6" t="s">
        <v>16</v>
      </c>
      <c r="D37" s="1" t="s">
        <v>18</v>
      </c>
      <c r="E37" s="6" t="s">
        <v>4</v>
      </c>
      <c r="F37" s="6" t="s">
        <v>94</v>
      </c>
      <c r="G37" s="3">
        <v>13260.829500000002</v>
      </c>
      <c r="H37" s="8">
        <v>14734.255000000001</v>
      </c>
      <c r="I37" s="9">
        <v>17524.010000000002</v>
      </c>
      <c r="J37" s="10"/>
      <c r="K37" s="10"/>
      <c r="L37" s="10"/>
      <c r="M37" s="10"/>
      <c r="N37" s="10"/>
    </row>
    <row r="38" spans="2:14" x14ac:dyDescent="0.2">
      <c r="B38" s="1" t="s">
        <v>114</v>
      </c>
      <c r="C38" s="6" t="s">
        <v>16</v>
      </c>
      <c r="D38" s="6" t="s">
        <v>18</v>
      </c>
      <c r="E38" s="6" t="s">
        <v>4</v>
      </c>
      <c r="F38" s="6" t="s">
        <v>93</v>
      </c>
      <c r="G38" s="3">
        <v>14182.56</v>
      </c>
      <c r="H38" s="8">
        <v>15758.4</v>
      </c>
      <c r="I38" s="9">
        <v>18070.799999999996</v>
      </c>
      <c r="J38" s="10"/>
      <c r="K38" s="10"/>
      <c r="L38" s="10"/>
      <c r="M38" s="10"/>
      <c r="N38" s="10"/>
    </row>
    <row r="39" spans="2:14" x14ac:dyDescent="0.2">
      <c r="B39" s="1" t="s">
        <v>114</v>
      </c>
      <c r="C39" s="6" t="s">
        <v>16</v>
      </c>
      <c r="D39" s="6" t="s">
        <v>18</v>
      </c>
      <c r="E39" s="6" t="s">
        <v>4</v>
      </c>
      <c r="F39" s="6" t="s">
        <v>92</v>
      </c>
      <c r="G39" s="3">
        <v>10526.228999999999</v>
      </c>
      <c r="H39" s="8">
        <v>11695.81</v>
      </c>
      <c r="I39" s="8">
        <v>16616.14</v>
      </c>
      <c r="J39" s="10"/>
      <c r="K39" s="10"/>
      <c r="L39" s="10"/>
      <c r="M39" s="10"/>
      <c r="N39" s="10"/>
    </row>
    <row r="40" spans="2:14" x14ac:dyDescent="0.2">
      <c r="B40" s="1" t="s">
        <v>114</v>
      </c>
      <c r="C40" s="6" t="s">
        <v>16</v>
      </c>
      <c r="D40" s="6" t="s">
        <v>18</v>
      </c>
      <c r="E40" s="6" t="s">
        <v>4</v>
      </c>
      <c r="F40" s="6" t="s">
        <v>91</v>
      </c>
      <c r="G40" s="3">
        <v>13439.943000000001</v>
      </c>
      <c r="H40" s="8">
        <v>14933.27</v>
      </c>
      <c r="I40" s="9">
        <v>19909.219999999998</v>
      </c>
      <c r="J40" s="10"/>
      <c r="K40" s="10"/>
      <c r="L40" s="10"/>
      <c r="M40" s="10"/>
      <c r="N40" s="10"/>
    </row>
    <row r="41" spans="2:14" x14ac:dyDescent="0.2">
      <c r="B41" s="1" t="s">
        <v>114</v>
      </c>
      <c r="C41" s="6" t="s">
        <v>14</v>
      </c>
      <c r="D41" s="6" t="s">
        <v>18</v>
      </c>
      <c r="E41" s="6" t="s">
        <v>4</v>
      </c>
      <c r="F41" s="6" t="s">
        <v>90</v>
      </c>
      <c r="G41" s="3">
        <v>41484.307500000003</v>
      </c>
      <c r="H41" s="8">
        <v>46093.675000000003</v>
      </c>
      <c r="I41" s="9">
        <v>48737.83</v>
      </c>
      <c r="J41" s="10"/>
      <c r="K41" s="10"/>
      <c r="L41" s="10"/>
      <c r="M41" s="10"/>
      <c r="N41" s="10"/>
    </row>
    <row r="42" spans="2:14" x14ac:dyDescent="0.2">
      <c r="B42" s="1" t="s">
        <v>114</v>
      </c>
      <c r="C42" s="6" t="s">
        <v>16</v>
      </c>
      <c r="D42" s="6" t="s">
        <v>18</v>
      </c>
      <c r="E42" s="6" t="s">
        <v>4</v>
      </c>
      <c r="F42" s="6" t="s">
        <v>89</v>
      </c>
      <c r="G42" s="3">
        <v>10314.531000000001</v>
      </c>
      <c r="H42" s="8">
        <v>11460.59</v>
      </c>
      <c r="I42" s="9">
        <v>19496.169999999998</v>
      </c>
      <c r="J42" s="10"/>
      <c r="K42" s="10"/>
      <c r="L42" s="10"/>
      <c r="M42" s="10"/>
      <c r="N42" s="10"/>
    </row>
    <row r="43" spans="2:14" x14ac:dyDescent="0.2">
      <c r="B43" s="1" t="s">
        <v>114</v>
      </c>
      <c r="C43" s="6" t="s">
        <v>112</v>
      </c>
      <c r="D43" s="6" t="s">
        <v>18</v>
      </c>
      <c r="E43" s="6" t="s">
        <v>4</v>
      </c>
      <c r="F43" s="6" t="s">
        <v>23</v>
      </c>
      <c r="G43" s="3">
        <v>20531.245500000001</v>
      </c>
      <c r="H43" s="8">
        <v>22812.494999999999</v>
      </c>
      <c r="I43" s="9">
        <v>23691.805</v>
      </c>
      <c r="J43" s="10"/>
      <c r="K43" s="10"/>
      <c r="L43" s="10"/>
      <c r="M43" s="10"/>
      <c r="N43" s="10"/>
    </row>
    <row r="44" spans="2:14" x14ac:dyDescent="0.2">
      <c r="B44" s="1" t="s">
        <v>116</v>
      </c>
      <c r="C44" s="6" t="s">
        <v>15</v>
      </c>
      <c r="D44" s="6" t="s">
        <v>20</v>
      </c>
      <c r="E44" s="6" t="s">
        <v>4</v>
      </c>
      <c r="F44" s="6" t="s">
        <v>30</v>
      </c>
      <c r="G44" s="3">
        <v>3803.64075</v>
      </c>
      <c r="H44" s="7">
        <v>4226.2674999999999</v>
      </c>
      <c r="I44" s="7">
        <v>4457.7487499999997</v>
      </c>
      <c r="J44" s="18"/>
      <c r="K44" s="18"/>
      <c r="L44" s="18"/>
      <c r="M44" s="18"/>
      <c r="N44" s="18"/>
    </row>
    <row r="45" spans="2:14" x14ac:dyDescent="0.2">
      <c r="B45" s="1" t="s">
        <v>116</v>
      </c>
      <c r="C45" s="6" t="s">
        <v>15</v>
      </c>
      <c r="D45" s="6" t="s">
        <v>20</v>
      </c>
      <c r="E45" s="6" t="s">
        <v>4</v>
      </c>
      <c r="F45" s="6" t="s">
        <v>29</v>
      </c>
      <c r="G45" s="3">
        <v>4033.4141250000002</v>
      </c>
      <c r="H45" s="7">
        <v>4481.57125</v>
      </c>
      <c r="I45" s="7">
        <v>5041.6125000000002</v>
      </c>
      <c r="J45" s="18"/>
      <c r="K45" s="18"/>
      <c r="L45" s="18"/>
      <c r="M45" s="18"/>
      <c r="N45" s="18"/>
    </row>
    <row r="46" spans="2:14" x14ac:dyDescent="0.2">
      <c r="B46" s="1" t="s">
        <v>116</v>
      </c>
      <c r="C46" s="6" t="s">
        <v>112</v>
      </c>
      <c r="D46" s="6" t="s">
        <v>21</v>
      </c>
      <c r="E46" s="6" t="s">
        <v>4</v>
      </c>
      <c r="F46" s="6" t="s">
        <v>74</v>
      </c>
      <c r="G46" s="3">
        <v>4068.8966250000012</v>
      </c>
      <c r="H46" s="7">
        <v>4520.9962500000011</v>
      </c>
      <c r="I46" s="7">
        <v>4520.9962500000011</v>
      </c>
      <c r="J46" s="19"/>
      <c r="K46" s="19"/>
      <c r="L46" s="19"/>
      <c r="M46" s="19"/>
      <c r="N46" s="19"/>
    </row>
    <row r="47" spans="2:14" x14ac:dyDescent="0.2">
      <c r="B47" s="1" t="s">
        <v>116</v>
      </c>
      <c r="C47" s="6" t="s">
        <v>112</v>
      </c>
      <c r="D47" s="6" t="s">
        <v>20</v>
      </c>
      <c r="E47" s="6" t="s">
        <v>4</v>
      </c>
      <c r="F47" s="6" t="s">
        <v>48</v>
      </c>
      <c r="G47" s="3">
        <v>5259.375</v>
      </c>
      <c r="H47" s="7">
        <v>5843.75</v>
      </c>
      <c r="I47" s="7">
        <v>6131.25</v>
      </c>
      <c r="J47" s="18"/>
      <c r="K47" s="18"/>
      <c r="L47" s="18"/>
      <c r="M47" s="18"/>
      <c r="N47" s="18"/>
    </row>
    <row r="48" spans="2:14" x14ac:dyDescent="0.2">
      <c r="B48" s="1" t="s">
        <v>116</v>
      </c>
      <c r="C48" s="6" t="s">
        <v>112</v>
      </c>
      <c r="D48" s="6" t="s">
        <v>20</v>
      </c>
      <c r="E48" s="6" t="s">
        <v>4</v>
      </c>
      <c r="F48" s="6" t="s">
        <v>47</v>
      </c>
      <c r="G48" s="3">
        <v>5628.4953750000004</v>
      </c>
      <c r="H48" s="7">
        <v>6253.88375</v>
      </c>
      <c r="I48" s="7">
        <v>6499.2887499999997</v>
      </c>
      <c r="J48" s="18"/>
      <c r="K48" s="18"/>
      <c r="L48" s="18"/>
      <c r="M48" s="18"/>
      <c r="N48" s="18"/>
    </row>
    <row r="49" spans="2:14" x14ac:dyDescent="0.2">
      <c r="B49" s="1" t="s">
        <v>116</v>
      </c>
      <c r="C49" s="6" t="s">
        <v>15</v>
      </c>
      <c r="D49" s="6" t="s">
        <v>20</v>
      </c>
      <c r="E49" s="6" t="s">
        <v>4</v>
      </c>
      <c r="F49" s="6" t="s">
        <v>25</v>
      </c>
      <c r="G49" s="3">
        <v>4386.9059999999999</v>
      </c>
      <c r="H49" s="7">
        <v>4874.34</v>
      </c>
      <c r="I49" s="7">
        <v>4984.9212500000003</v>
      </c>
      <c r="J49" s="18"/>
      <c r="K49" s="18"/>
      <c r="L49" s="18"/>
      <c r="M49" s="18"/>
      <c r="N49" s="18"/>
    </row>
    <row r="50" spans="2:14" x14ac:dyDescent="0.2">
      <c r="B50" s="1" t="s">
        <v>115</v>
      </c>
      <c r="C50" s="6" t="s">
        <v>15</v>
      </c>
      <c r="D50" s="6" t="s">
        <v>19</v>
      </c>
      <c r="E50" s="6" t="s">
        <v>13</v>
      </c>
      <c r="F50" s="6" t="s">
        <v>63</v>
      </c>
      <c r="G50" s="3">
        <v>1031.2501500000001</v>
      </c>
      <c r="H50" s="7">
        <v>1145.8335</v>
      </c>
      <c r="I50" s="7">
        <v>1672.0355000000004</v>
      </c>
      <c r="J50" s="18"/>
      <c r="K50" s="18"/>
      <c r="L50" s="18"/>
      <c r="M50" s="18"/>
      <c r="N50" s="18"/>
    </row>
    <row r="51" spans="2:14" x14ac:dyDescent="0.2">
      <c r="B51" s="1" t="s">
        <v>115</v>
      </c>
      <c r="C51" s="6" t="s">
        <v>14</v>
      </c>
      <c r="D51" s="6" t="s">
        <v>19</v>
      </c>
      <c r="E51" s="6" t="s">
        <v>13</v>
      </c>
      <c r="F51" s="6" t="s">
        <v>59</v>
      </c>
      <c r="G51" s="3">
        <v>1016.2457999999998</v>
      </c>
      <c r="H51" s="7">
        <v>1129.1619999999998</v>
      </c>
      <c r="I51" s="7">
        <v>1129.1619999999998</v>
      </c>
      <c r="J51" s="18"/>
      <c r="K51" s="18"/>
      <c r="L51" s="18"/>
      <c r="M51" s="18"/>
      <c r="N51" s="18"/>
    </row>
    <row r="52" spans="2:14" x14ac:dyDescent="0.2">
      <c r="B52" s="1" t="s">
        <v>114</v>
      </c>
      <c r="C52" s="6" t="s">
        <v>16</v>
      </c>
      <c r="D52" s="1" t="s">
        <v>18</v>
      </c>
      <c r="E52" s="6" t="s">
        <v>13</v>
      </c>
      <c r="F52" s="6" t="s">
        <v>110</v>
      </c>
      <c r="G52" s="3">
        <v>10026.994500000001</v>
      </c>
      <c r="H52" s="8">
        <v>11141.105</v>
      </c>
      <c r="I52" s="8">
        <v>11572.655000000002</v>
      </c>
      <c r="J52" s="10"/>
      <c r="K52" s="10"/>
      <c r="L52" s="10"/>
      <c r="M52" s="10"/>
      <c r="N52" s="10"/>
    </row>
    <row r="53" spans="2:14" x14ac:dyDescent="0.2">
      <c r="B53" s="1" t="s">
        <v>114</v>
      </c>
      <c r="C53" s="6" t="s">
        <v>16</v>
      </c>
      <c r="D53" s="1" t="s">
        <v>18</v>
      </c>
      <c r="E53" s="6" t="s">
        <v>13</v>
      </c>
      <c r="F53" s="6" t="s">
        <v>99</v>
      </c>
      <c r="G53" s="3">
        <v>9969.2145</v>
      </c>
      <c r="H53" s="8">
        <v>11076.905000000001</v>
      </c>
      <c r="I53" s="8">
        <v>13589.950000000003</v>
      </c>
      <c r="J53" s="10"/>
      <c r="K53" s="10"/>
      <c r="L53" s="10"/>
      <c r="M53" s="10"/>
      <c r="N53" s="10"/>
    </row>
    <row r="54" spans="2:14" x14ac:dyDescent="0.2">
      <c r="B54" s="1" t="s">
        <v>116</v>
      </c>
      <c r="C54" s="6" t="s">
        <v>15</v>
      </c>
      <c r="D54" s="6" t="s">
        <v>21</v>
      </c>
      <c r="E54" s="6" t="s">
        <v>13</v>
      </c>
      <c r="F54" s="6" t="s">
        <v>84</v>
      </c>
      <c r="G54" s="3">
        <v>2452.2266250000002</v>
      </c>
      <c r="H54" s="7">
        <v>2724.69625</v>
      </c>
      <c r="I54" s="7">
        <v>3304.8125</v>
      </c>
      <c r="J54" s="19"/>
      <c r="K54" s="19"/>
      <c r="L54" s="19"/>
      <c r="M54" s="19"/>
      <c r="N54" s="19"/>
    </row>
    <row r="55" spans="2:14" x14ac:dyDescent="0.2">
      <c r="B55" s="1" t="s">
        <v>116</v>
      </c>
      <c r="C55" s="6" t="s">
        <v>15</v>
      </c>
      <c r="D55" s="6" t="s">
        <v>21</v>
      </c>
      <c r="E55" s="6" t="s">
        <v>13</v>
      </c>
      <c r="F55" s="6" t="s">
        <v>82</v>
      </c>
      <c r="G55" s="3">
        <v>2570.0658749999998</v>
      </c>
      <c r="H55" s="7">
        <v>2855.6287499999999</v>
      </c>
      <c r="I55" s="7">
        <v>3540.6412499999997</v>
      </c>
      <c r="J55" s="19"/>
      <c r="K55" s="19"/>
      <c r="L55" s="19"/>
      <c r="M55" s="19"/>
      <c r="N55" s="19"/>
    </row>
    <row r="56" spans="2:14" x14ac:dyDescent="0.2">
      <c r="B56" s="1" t="s">
        <v>116</v>
      </c>
      <c r="C56" s="6" t="s">
        <v>15</v>
      </c>
      <c r="D56" s="6" t="s">
        <v>21</v>
      </c>
      <c r="E56" s="6" t="s">
        <v>13</v>
      </c>
      <c r="F56" s="6" t="s">
        <v>81</v>
      </c>
      <c r="G56" s="3">
        <v>2560.0477500000002</v>
      </c>
      <c r="H56" s="7">
        <v>2844.4974999999999</v>
      </c>
      <c r="I56" s="7">
        <v>3669.95</v>
      </c>
      <c r="J56" s="19"/>
      <c r="K56" s="19"/>
      <c r="L56" s="19"/>
      <c r="M56" s="19"/>
      <c r="N56" s="19"/>
    </row>
    <row r="57" spans="2:14" x14ac:dyDescent="0.2">
      <c r="B57" s="1" t="s">
        <v>116</v>
      </c>
      <c r="C57" s="6" t="s">
        <v>15</v>
      </c>
      <c r="D57" s="6" t="s">
        <v>21</v>
      </c>
      <c r="E57" s="6" t="s">
        <v>13</v>
      </c>
      <c r="F57" s="6" t="s">
        <v>80</v>
      </c>
      <c r="G57" s="3">
        <v>3376.0158750000001</v>
      </c>
      <c r="H57" s="7">
        <v>3751.1287499999999</v>
      </c>
      <c r="I57" s="7">
        <v>3751.1287499999999</v>
      </c>
      <c r="J57" s="19"/>
      <c r="K57" s="19"/>
      <c r="L57" s="19"/>
      <c r="M57" s="19"/>
      <c r="N57" s="19"/>
    </row>
    <row r="58" spans="2:14" x14ac:dyDescent="0.2">
      <c r="B58" s="1" t="s">
        <v>116</v>
      </c>
      <c r="C58" s="6" t="s">
        <v>15</v>
      </c>
      <c r="D58" s="6" t="s">
        <v>21</v>
      </c>
      <c r="E58" s="6" t="s">
        <v>13</v>
      </c>
      <c r="F58" s="6" t="s">
        <v>77</v>
      </c>
      <c r="G58" s="3">
        <v>3462.325875</v>
      </c>
      <c r="H58" s="7">
        <v>3847.0287499999999</v>
      </c>
      <c r="I58" s="7">
        <v>4238.2837499999996</v>
      </c>
      <c r="J58" s="19"/>
      <c r="K58" s="19"/>
      <c r="L58" s="19"/>
      <c r="M58" s="19"/>
      <c r="N58" s="19"/>
    </row>
    <row r="59" spans="2:14" x14ac:dyDescent="0.2">
      <c r="B59" s="1" t="s">
        <v>116</v>
      </c>
      <c r="C59" s="6" t="s">
        <v>112</v>
      </c>
      <c r="D59" s="6" t="s">
        <v>21</v>
      </c>
      <c r="E59" s="6" t="s">
        <v>13</v>
      </c>
      <c r="F59" s="6" t="s">
        <v>75</v>
      </c>
      <c r="G59" s="3">
        <v>3437.41725</v>
      </c>
      <c r="H59" s="7">
        <v>3819.3525</v>
      </c>
      <c r="I59" s="7">
        <v>4471.92</v>
      </c>
      <c r="J59" s="19"/>
      <c r="K59" s="19"/>
      <c r="L59" s="19"/>
      <c r="M59" s="19"/>
      <c r="N59" s="19"/>
    </row>
    <row r="60" spans="2:14" x14ac:dyDescent="0.2">
      <c r="B60" s="1" t="s">
        <v>116</v>
      </c>
      <c r="C60" s="6" t="s">
        <v>15</v>
      </c>
      <c r="D60" s="6" t="s">
        <v>20</v>
      </c>
      <c r="E60" s="6" t="s">
        <v>13</v>
      </c>
      <c r="F60" s="6" t="s">
        <v>33</v>
      </c>
      <c r="G60" s="3">
        <v>3371.65425</v>
      </c>
      <c r="H60" s="7">
        <v>3746.2824999999998</v>
      </c>
      <c r="I60" s="7">
        <v>3746.2824999999998</v>
      </c>
      <c r="J60" s="18"/>
      <c r="K60" s="18"/>
      <c r="L60" s="18"/>
      <c r="M60" s="18"/>
      <c r="N60" s="18"/>
    </row>
    <row r="61" spans="2:14" x14ac:dyDescent="0.2">
      <c r="B61" s="1" t="s">
        <v>116</v>
      </c>
      <c r="C61" s="6" t="s">
        <v>15</v>
      </c>
      <c r="D61" s="6" t="s">
        <v>20</v>
      </c>
      <c r="E61" s="6" t="s">
        <v>13</v>
      </c>
      <c r="F61" s="6" t="s">
        <v>32</v>
      </c>
      <c r="G61" s="3">
        <v>3425.8185000000003</v>
      </c>
      <c r="H61" s="7">
        <v>3806.4650000000001</v>
      </c>
      <c r="I61" s="7">
        <v>3916.3337499999998</v>
      </c>
      <c r="J61" s="18"/>
      <c r="K61" s="18"/>
      <c r="L61" s="18"/>
      <c r="M61" s="18"/>
      <c r="N61" s="18"/>
    </row>
    <row r="62" spans="2:14" x14ac:dyDescent="0.2">
      <c r="B62" s="1" t="s">
        <v>115</v>
      </c>
      <c r="C62" s="6" t="s">
        <v>15</v>
      </c>
      <c r="D62" s="6" t="s">
        <v>19</v>
      </c>
      <c r="E62" s="6" t="s">
        <v>10</v>
      </c>
      <c r="F62" s="6" t="s">
        <v>71</v>
      </c>
      <c r="G62" s="3">
        <v>1725.47685</v>
      </c>
      <c r="H62" s="7">
        <v>1917.1965</v>
      </c>
      <c r="I62" s="7">
        <v>2136</v>
      </c>
      <c r="J62" s="18"/>
      <c r="K62" s="18"/>
      <c r="L62" s="18"/>
      <c r="M62" s="18"/>
      <c r="N62" s="18"/>
    </row>
    <row r="63" spans="2:14" x14ac:dyDescent="0.2">
      <c r="B63" s="1" t="s">
        <v>115</v>
      </c>
      <c r="C63" s="6" t="s">
        <v>15</v>
      </c>
      <c r="D63" s="6" t="s">
        <v>19</v>
      </c>
      <c r="E63" s="6" t="s">
        <v>10</v>
      </c>
      <c r="F63" s="6" t="s">
        <v>69</v>
      </c>
      <c r="G63" s="3">
        <v>1973.8071000000002</v>
      </c>
      <c r="H63" s="7">
        <v>2193.1190000000001</v>
      </c>
      <c r="I63" s="7">
        <v>2193.1190000000001</v>
      </c>
      <c r="J63" s="18"/>
      <c r="K63" s="18"/>
      <c r="L63" s="18"/>
      <c r="M63" s="18"/>
      <c r="N63" s="18"/>
    </row>
    <row r="64" spans="2:14" x14ac:dyDescent="0.2">
      <c r="B64" s="1" t="s">
        <v>115</v>
      </c>
      <c r="C64" s="6" t="s">
        <v>112</v>
      </c>
      <c r="D64" s="6" t="s">
        <v>19</v>
      </c>
      <c r="E64" s="6" t="s">
        <v>10</v>
      </c>
      <c r="F64" s="6" t="s">
        <v>68</v>
      </c>
      <c r="G64" s="3">
        <v>1972.4975999999999</v>
      </c>
      <c r="H64" s="7">
        <v>2191.6639999999998</v>
      </c>
      <c r="I64" s="7">
        <v>2191.6639999999998</v>
      </c>
      <c r="J64" s="18"/>
      <c r="K64" s="18"/>
      <c r="L64" s="18"/>
      <c r="M64" s="18"/>
      <c r="N64" s="18"/>
    </row>
    <row r="65" spans="2:14" x14ac:dyDescent="0.2">
      <c r="B65" s="1" t="s">
        <v>115</v>
      </c>
      <c r="C65" s="6" t="s">
        <v>112</v>
      </c>
      <c r="D65" s="6" t="s">
        <v>19</v>
      </c>
      <c r="E65" s="6" t="s">
        <v>10</v>
      </c>
      <c r="F65" s="6" t="s">
        <v>67</v>
      </c>
      <c r="G65" s="3">
        <v>2738.6581500000002</v>
      </c>
      <c r="H65" s="7">
        <v>3042.9535000000001</v>
      </c>
      <c r="I65" s="7">
        <v>3484</v>
      </c>
      <c r="J65" s="18"/>
      <c r="K65" s="18"/>
      <c r="L65" s="18"/>
      <c r="M65" s="18"/>
      <c r="N65" s="18"/>
    </row>
    <row r="66" spans="2:14" x14ac:dyDescent="0.2">
      <c r="B66" s="1" t="s">
        <v>115</v>
      </c>
      <c r="C66" s="6" t="s">
        <v>112</v>
      </c>
      <c r="D66" s="6" t="s">
        <v>19</v>
      </c>
      <c r="E66" s="6" t="s">
        <v>10</v>
      </c>
      <c r="F66" s="6" t="s">
        <v>66</v>
      </c>
      <c r="G66" s="3">
        <v>3806.7624000000001</v>
      </c>
      <c r="H66" s="7">
        <v>4229.7359999999999</v>
      </c>
      <c r="I66" s="7">
        <v>4229.7359999999999</v>
      </c>
      <c r="J66" s="18"/>
      <c r="K66" s="18"/>
      <c r="L66" s="18"/>
      <c r="M66" s="18"/>
      <c r="N66" s="18"/>
    </row>
    <row r="67" spans="2:14" x14ac:dyDescent="0.2">
      <c r="B67" s="1" t="s">
        <v>115</v>
      </c>
      <c r="C67" s="6" t="s">
        <v>15</v>
      </c>
      <c r="D67" s="6" t="s">
        <v>19</v>
      </c>
      <c r="E67" s="6" t="s">
        <v>10</v>
      </c>
      <c r="F67" s="6" t="s">
        <v>56</v>
      </c>
      <c r="G67" s="3">
        <v>1936.6735499999998</v>
      </c>
      <c r="H67" s="7">
        <v>2151.8594999999996</v>
      </c>
      <c r="I67" s="7">
        <v>2151.8594999999996</v>
      </c>
      <c r="J67" s="18"/>
      <c r="K67" s="18"/>
      <c r="L67" s="18"/>
      <c r="M67" s="18"/>
      <c r="N67" s="18"/>
    </row>
    <row r="68" spans="2:14" x14ac:dyDescent="0.2">
      <c r="B68" s="1" t="s">
        <v>115</v>
      </c>
      <c r="C68" s="6" t="s">
        <v>15</v>
      </c>
      <c r="D68" s="6" t="s">
        <v>19</v>
      </c>
      <c r="E68" s="6" t="s">
        <v>10</v>
      </c>
      <c r="F68" s="6" t="s">
        <v>54</v>
      </c>
      <c r="G68" s="3">
        <v>1886.5183500000001</v>
      </c>
      <c r="H68" s="7">
        <v>2096.1315</v>
      </c>
      <c r="I68" s="7">
        <v>2911.8049999999994</v>
      </c>
      <c r="J68" s="18"/>
      <c r="K68" s="18"/>
      <c r="L68" s="18"/>
      <c r="M68" s="18"/>
      <c r="N68" s="18"/>
    </row>
    <row r="69" spans="2:14" x14ac:dyDescent="0.2">
      <c r="B69" s="1" t="s">
        <v>115</v>
      </c>
      <c r="C69" s="6" t="s">
        <v>112</v>
      </c>
      <c r="D69" s="6" t="s">
        <v>19</v>
      </c>
      <c r="E69" s="6" t="s">
        <v>10</v>
      </c>
      <c r="F69" s="6" t="s">
        <v>51</v>
      </c>
      <c r="G69" s="3">
        <v>2613.35115</v>
      </c>
      <c r="H69" s="7">
        <v>2903.7235000000001</v>
      </c>
      <c r="I69" s="7">
        <v>3100</v>
      </c>
      <c r="J69" s="18"/>
      <c r="K69" s="18"/>
      <c r="L69" s="18"/>
      <c r="M69" s="18"/>
      <c r="N69" s="18"/>
    </row>
    <row r="70" spans="2:14" x14ac:dyDescent="0.2">
      <c r="B70" s="1" t="s">
        <v>114</v>
      </c>
      <c r="C70" s="6" t="s">
        <v>16</v>
      </c>
      <c r="D70" s="1" t="s">
        <v>18</v>
      </c>
      <c r="E70" s="6" t="s">
        <v>10</v>
      </c>
      <c r="F70" s="6" t="s">
        <v>108</v>
      </c>
      <c r="G70" s="3">
        <v>18022.824000000001</v>
      </c>
      <c r="H70" s="8">
        <v>20025.36</v>
      </c>
      <c r="I70" s="9">
        <v>20122.294999999998</v>
      </c>
      <c r="J70" s="10"/>
      <c r="K70" s="10"/>
      <c r="L70" s="10"/>
      <c r="M70" s="10"/>
      <c r="N70" s="10"/>
    </row>
    <row r="71" spans="2:14" x14ac:dyDescent="0.2">
      <c r="B71" s="1" t="s">
        <v>114</v>
      </c>
      <c r="C71" s="6" t="s">
        <v>112</v>
      </c>
      <c r="D71" s="1" t="s">
        <v>18</v>
      </c>
      <c r="E71" s="6" t="s">
        <v>10</v>
      </c>
      <c r="F71" s="6" t="s">
        <v>104</v>
      </c>
      <c r="G71" s="3">
        <v>29987.743499999997</v>
      </c>
      <c r="H71" s="8">
        <v>33319.714999999997</v>
      </c>
      <c r="I71" s="9">
        <v>35953.15</v>
      </c>
      <c r="J71" s="10"/>
      <c r="K71" s="10"/>
      <c r="L71" s="10"/>
      <c r="M71" s="10"/>
      <c r="N71" s="10"/>
    </row>
    <row r="72" spans="2:14" x14ac:dyDescent="0.2">
      <c r="B72" s="1" t="s">
        <v>116</v>
      </c>
      <c r="C72" s="6" t="s">
        <v>112</v>
      </c>
      <c r="D72" s="6" t="s">
        <v>20</v>
      </c>
      <c r="E72" s="6" t="s">
        <v>10</v>
      </c>
      <c r="F72" s="6" t="s">
        <v>46</v>
      </c>
      <c r="G72" s="3">
        <v>6098.0625</v>
      </c>
      <c r="H72" s="7">
        <v>6775.625</v>
      </c>
      <c r="I72" s="7">
        <v>7706.25</v>
      </c>
      <c r="J72" s="18"/>
      <c r="K72" s="18"/>
      <c r="L72" s="18"/>
      <c r="M72" s="18"/>
      <c r="N72" s="18"/>
    </row>
    <row r="73" spans="2:14" x14ac:dyDescent="0.2">
      <c r="B73" s="1" t="s">
        <v>116</v>
      </c>
      <c r="C73" s="6" t="s">
        <v>14</v>
      </c>
      <c r="D73" s="6" t="s">
        <v>20</v>
      </c>
      <c r="E73" s="6" t="s">
        <v>10</v>
      </c>
      <c r="F73" s="6" t="s">
        <v>45</v>
      </c>
      <c r="G73" s="3">
        <v>6591.6371250000002</v>
      </c>
      <c r="H73" s="7">
        <v>7324.0412500000002</v>
      </c>
      <c r="I73" s="7">
        <v>8102.5812500000002</v>
      </c>
      <c r="J73" s="18"/>
      <c r="K73" s="18"/>
      <c r="L73" s="18"/>
      <c r="M73" s="18"/>
      <c r="N73" s="18"/>
    </row>
    <row r="74" spans="2:14" x14ac:dyDescent="0.2">
      <c r="B74" s="1" t="s">
        <v>115</v>
      </c>
      <c r="C74" s="6" t="s">
        <v>15</v>
      </c>
      <c r="D74" s="6" t="s">
        <v>19</v>
      </c>
      <c r="E74" s="6" t="s">
        <v>11</v>
      </c>
      <c r="F74" s="6" t="s">
        <v>26</v>
      </c>
      <c r="G74" s="3">
        <v>920.50604999999996</v>
      </c>
      <c r="H74" s="7">
        <v>1022.7845</v>
      </c>
      <c r="I74" s="7">
        <v>1250.3915</v>
      </c>
      <c r="J74" s="18"/>
      <c r="K74" s="18"/>
      <c r="L74" s="18"/>
      <c r="M74" s="18"/>
      <c r="N74" s="18"/>
    </row>
    <row r="75" spans="2:14" x14ac:dyDescent="0.2">
      <c r="B75" s="1" t="s">
        <v>115</v>
      </c>
      <c r="C75" s="6" t="s">
        <v>15</v>
      </c>
      <c r="D75" s="6" t="s">
        <v>19</v>
      </c>
      <c r="E75" s="6" t="s">
        <v>11</v>
      </c>
      <c r="F75" s="6" t="s">
        <v>52</v>
      </c>
      <c r="G75" s="3">
        <v>1494</v>
      </c>
      <c r="H75" s="7">
        <v>1660</v>
      </c>
      <c r="I75" s="7">
        <v>1660</v>
      </c>
      <c r="J75" s="18"/>
      <c r="K75" s="18"/>
      <c r="L75" s="18"/>
      <c r="M75" s="18"/>
      <c r="N75" s="18"/>
    </row>
    <row r="76" spans="2:14" x14ac:dyDescent="0.2">
      <c r="B76" s="1" t="s">
        <v>114</v>
      </c>
      <c r="C76" s="6" t="s">
        <v>16</v>
      </c>
      <c r="D76" s="1" t="s">
        <v>18</v>
      </c>
      <c r="E76" s="6" t="s">
        <v>11</v>
      </c>
      <c r="F76" s="6" t="s">
        <v>109</v>
      </c>
      <c r="G76" s="3">
        <v>15751.107</v>
      </c>
      <c r="H76" s="8">
        <v>17501.23</v>
      </c>
      <c r="I76" s="9">
        <v>19591.314999999999</v>
      </c>
      <c r="J76" s="10"/>
      <c r="K76" s="10"/>
      <c r="L76" s="10"/>
      <c r="M76" s="10"/>
      <c r="N76" s="10"/>
    </row>
    <row r="77" spans="2:14" x14ac:dyDescent="0.2">
      <c r="B77" s="1" t="s">
        <v>114</v>
      </c>
      <c r="C77" s="6" t="s">
        <v>16</v>
      </c>
      <c r="D77" s="1" t="s">
        <v>18</v>
      </c>
      <c r="E77" s="6" t="s">
        <v>11</v>
      </c>
      <c r="F77" s="6" t="s">
        <v>103</v>
      </c>
      <c r="G77" s="3">
        <v>15570</v>
      </c>
      <c r="H77" s="8">
        <v>17300</v>
      </c>
      <c r="I77" s="8">
        <v>17500</v>
      </c>
      <c r="J77" s="10"/>
      <c r="K77" s="10"/>
      <c r="L77" s="10"/>
      <c r="M77" s="10"/>
      <c r="N77" s="10"/>
    </row>
    <row r="78" spans="2:14" x14ac:dyDescent="0.2">
      <c r="B78" s="1" t="s">
        <v>114</v>
      </c>
      <c r="C78" s="6" t="s">
        <v>16</v>
      </c>
      <c r="D78" s="1" t="s">
        <v>18</v>
      </c>
      <c r="E78" s="6" t="s">
        <v>11</v>
      </c>
      <c r="F78" s="6" t="s">
        <v>100</v>
      </c>
      <c r="G78" s="3">
        <v>9401.7690000000021</v>
      </c>
      <c r="H78" s="8">
        <v>10446.410000000002</v>
      </c>
      <c r="I78" s="8">
        <v>13466.865000000002</v>
      </c>
      <c r="J78" s="10"/>
      <c r="K78" s="10"/>
      <c r="L78" s="10"/>
      <c r="M78" s="10"/>
      <c r="N78" s="10"/>
    </row>
    <row r="79" spans="2:14" x14ac:dyDescent="0.2">
      <c r="B79" s="1" t="s">
        <v>114</v>
      </c>
      <c r="C79" s="6" t="s">
        <v>16</v>
      </c>
      <c r="D79" s="1" t="s">
        <v>18</v>
      </c>
      <c r="E79" s="6" t="s">
        <v>11</v>
      </c>
      <c r="F79" s="6" t="s">
        <v>98</v>
      </c>
      <c r="G79" s="3">
        <v>17644.266000000003</v>
      </c>
      <c r="H79" s="8">
        <v>19604.740000000002</v>
      </c>
      <c r="I79" s="8">
        <v>23932.03</v>
      </c>
      <c r="J79" s="10"/>
      <c r="K79" s="10"/>
      <c r="L79" s="10"/>
      <c r="M79" s="10"/>
      <c r="N79" s="10"/>
    </row>
    <row r="80" spans="2:14" x14ac:dyDescent="0.2">
      <c r="B80" s="1" t="s">
        <v>114</v>
      </c>
      <c r="C80" s="6" t="s">
        <v>16</v>
      </c>
      <c r="D80" s="1" t="s">
        <v>18</v>
      </c>
      <c r="E80" s="6" t="s">
        <v>11</v>
      </c>
      <c r="F80" s="6" t="s">
        <v>97</v>
      </c>
      <c r="G80" s="3">
        <v>16312.5</v>
      </c>
      <c r="H80" s="8">
        <v>18125</v>
      </c>
      <c r="I80" s="8">
        <v>18470</v>
      </c>
      <c r="J80" s="10"/>
      <c r="K80" s="10"/>
      <c r="L80" s="10"/>
      <c r="M80" s="10"/>
      <c r="N80" s="10"/>
    </row>
    <row r="81" spans="2:14" x14ac:dyDescent="0.2">
      <c r="B81" s="1" t="s">
        <v>116</v>
      </c>
      <c r="C81" s="6" t="s">
        <v>15</v>
      </c>
      <c r="D81" s="6" t="s">
        <v>21</v>
      </c>
      <c r="E81" s="6" t="s">
        <v>11</v>
      </c>
      <c r="F81" s="6" t="s">
        <v>88</v>
      </c>
      <c r="G81" s="3">
        <v>2125.7730000000001</v>
      </c>
      <c r="H81" s="7">
        <v>2361.9700000000003</v>
      </c>
      <c r="I81" s="7">
        <v>2361.9700000000003</v>
      </c>
      <c r="J81" s="19"/>
      <c r="K81" s="19"/>
      <c r="L81" s="19"/>
      <c r="M81" s="19"/>
      <c r="N81" s="19"/>
    </row>
    <row r="82" spans="2:14" x14ac:dyDescent="0.2">
      <c r="B82" s="1" t="s">
        <v>116</v>
      </c>
      <c r="C82" s="6" t="s">
        <v>15</v>
      </c>
      <c r="D82" s="6" t="s">
        <v>21</v>
      </c>
      <c r="E82" s="6" t="s">
        <v>11</v>
      </c>
      <c r="F82" s="6" t="s">
        <v>83</v>
      </c>
      <c r="G82" s="3">
        <v>2382.1514999999999</v>
      </c>
      <c r="H82" s="7">
        <v>2646.835</v>
      </c>
      <c r="I82" s="7">
        <v>3481.2</v>
      </c>
      <c r="J82" s="19"/>
      <c r="K82" s="19"/>
      <c r="L82" s="19"/>
      <c r="M82" s="19"/>
      <c r="N82" s="19"/>
    </row>
    <row r="83" spans="2:14" x14ac:dyDescent="0.2">
      <c r="B83" s="1" t="s">
        <v>116</v>
      </c>
      <c r="C83" s="6" t="s">
        <v>112</v>
      </c>
      <c r="D83" s="6" t="s">
        <v>21</v>
      </c>
      <c r="E83" s="6" t="s">
        <v>11</v>
      </c>
      <c r="F83" s="6" t="s">
        <v>76</v>
      </c>
      <c r="G83" s="3">
        <v>4192.5566250000002</v>
      </c>
      <c r="H83" s="7">
        <v>4658.3962499999998</v>
      </c>
      <c r="I83" s="7">
        <v>4705.40625</v>
      </c>
      <c r="J83" s="19"/>
      <c r="K83" s="19"/>
      <c r="L83" s="19"/>
      <c r="M83" s="19"/>
      <c r="N83" s="19"/>
    </row>
    <row r="84" spans="2:14" x14ac:dyDescent="0.2">
      <c r="B84" s="1" t="s">
        <v>116</v>
      </c>
      <c r="C84" s="6" t="s">
        <v>14</v>
      </c>
      <c r="D84" s="6" t="s">
        <v>21</v>
      </c>
      <c r="E84" s="6" t="s">
        <v>11</v>
      </c>
      <c r="F84" s="6" t="s">
        <v>73</v>
      </c>
      <c r="G84" s="3">
        <v>4264.8547500000013</v>
      </c>
      <c r="H84" s="7">
        <v>4738.7275000000009</v>
      </c>
      <c r="I84" s="7">
        <v>4738.7275000000009</v>
      </c>
      <c r="J84" s="19"/>
      <c r="K84" s="19"/>
      <c r="L84" s="19"/>
      <c r="M84" s="19"/>
      <c r="N84" s="19"/>
    </row>
    <row r="85" spans="2:14" x14ac:dyDescent="0.2">
      <c r="B85" s="1" t="s">
        <v>116</v>
      </c>
      <c r="C85" s="6" t="s">
        <v>15</v>
      </c>
      <c r="D85" s="6" t="s">
        <v>20</v>
      </c>
      <c r="E85" s="6" t="s">
        <v>11</v>
      </c>
      <c r="F85" s="6" t="s">
        <v>49</v>
      </c>
      <c r="G85" s="3">
        <v>2784.9375</v>
      </c>
      <c r="H85" s="7">
        <v>3094.375</v>
      </c>
      <c r="I85" s="7">
        <v>3779.0625</v>
      </c>
      <c r="J85" s="18"/>
      <c r="K85" s="18"/>
      <c r="L85" s="18"/>
      <c r="M85" s="18"/>
      <c r="N85" s="18"/>
    </row>
    <row r="86" spans="2:14" x14ac:dyDescent="0.2">
      <c r="B86" s="1" t="s">
        <v>116</v>
      </c>
      <c r="C86" s="6" t="s">
        <v>15</v>
      </c>
      <c r="D86" s="6" t="s">
        <v>20</v>
      </c>
      <c r="E86" s="6" t="s">
        <v>11</v>
      </c>
      <c r="F86" s="6" t="s">
        <v>44</v>
      </c>
      <c r="G86" s="3">
        <v>5062.8060000000005</v>
      </c>
      <c r="H86" s="7">
        <v>5625.34</v>
      </c>
      <c r="I86" s="7">
        <f>H86</f>
        <v>5625.34</v>
      </c>
      <c r="J86" s="18"/>
      <c r="K86" s="18"/>
      <c r="L86" s="18"/>
      <c r="M86" s="18"/>
      <c r="N86" s="18"/>
    </row>
    <row r="87" spans="2:14" x14ac:dyDescent="0.2">
      <c r="B87" s="1" t="s">
        <v>116</v>
      </c>
      <c r="C87" s="6" t="s">
        <v>15</v>
      </c>
      <c r="D87" s="6" t="s">
        <v>20</v>
      </c>
      <c r="E87" s="6" t="s">
        <v>11</v>
      </c>
      <c r="F87" s="6" t="s">
        <v>41</v>
      </c>
      <c r="G87" s="3">
        <v>2248.5431250000001</v>
      </c>
      <c r="H87" s="7">
        <v>2498.3812499999999</v>
      </c>
      <c r="I87" s="7">
        <v>2697.9012499999999</v>
      </c>
      <c r="J87" s="18"/>
      <c r="K87" s="18"/>
      <c r="L87" s="18"/>
      <c r="M87" s="18"/>
      <c r="N87" s="18"/>
    </row>
    <row r="88" spans="2:14" x14ac:dyDescent="0.2">
      <c r="B88" s="1" t="s">
        <v>116</v>
      </c>
      <c r="C88" s="6" t="s">
        <v>15</v>
      </c>
      <c r="D88" s="6" t="s">
        <v>20</v>
      </c>
      <c r="E88" s="6" t="s">
        <v>11</v>
      </c>
      <c r="F88" s="6" t="s">
        <v>40</v>
      </c>
      <c r="G88" s="3">
        <v>2293.05375</v>
      </c>
      <c r="H88" s="7">
        <v>2547.8375000000001</v>
      </c>
      <c r="I88" s="7">
        <v>3627.0400000000004</v>
      </c>
      <c r="J88" s="18"/>
      <c r="K88" s="18"/>
      <c r="L88" s="18"/>
      <c r="M88" s="18"/>
      <c r="N88" s="18"/>
    </row>
    <row r="89" spans="2:14" x14ac:dyDescent="0.2">
      <c r="B89" s="1" t="s">
        <v>116</v>
      </c>
      <c r="C89" s="6" t="s">
        <v>15</v>
      </c>
      <c r="D89" s="6" t="s">
        <v>20</v>
      </c>
      <c r="E89" s="6" t="s">
        <v>11</v>
      </c>
      <c r="F89" s="6" t="s">
        <v>38</v>
      </c>
      <c r="G89" s="3">
        <v>2366.866125</v>
      </c>
      <c r="H89" s="7">
        <v>2629.8512499999997</v>
      </c>
      <c r="I89" s="7">
        <v>3681.6062499999998</v>
      </c>
      <c r="J89" s="18"/>
      <c r="K89" s="18"/>
      <c r="L89" s="18"/>
      <c r="M89" s="18"/>
      <c r="N89" s="18"/>
    </row>
    <row r="90" spans="2:14" x14ac:dyDescent="0.2">
      <c r="B90" s="1" t="s">
        <v>116</v>
      </c>
      <c r="C90" s="6" t="s">
        <v>15</v>
      </c>
      <c r="D90" s="6" t="s">
        <v>20</v>
      </c>
      <c r="E90" s="6" t="s">
        <v>11</v>
      </c>
      <c r="F90" s="6" t="s">
        <v>37</v>
      </c>
      <c r="G90" s="3">
        <v>4923.5467500000004</v>
      </c>
      <c r="H90" s="7">
        <v>5470.6075000000001</v>
      </c>
      <c r="I90" s="7">
        <f>H90</f>
        <v>5470.6075000000001</v>
      </c>
      <c r="J90" s="18"/>
      <c r="K90" s="18"/>
      <c r="L90" s="18"/>
      <c r="M90" s="18"/>
      <c r="N90" s="18"/>
    </row>
    <row r="91" spans="2:14" x14ac:dyDescent="0.2">
      <c r="B91" s="1" t="s">
        <v>116</v>
      </c>
      <c r="C91" s="6" t="s">
        <v>15</v>
      </c>
      <c r="D91" s="6" t="s">
        <v>20</v>
      </c>
      <c r="E91" s="6" t="s">
        <v>11</v>
      </c>
      <c r="F91" s="6" t="s">
        <v>36</v>
      </c>
      <c r="G91" s="3">
        <v>2605.5123750000002</v>
      </c>
      <c r="H91" s="7">
        <v>2895.0137500000001</v>
      </c>
      <c r="I91" s="7">
        <v>3289.2075</v>
      </c>
      <c r="J91" s="18"/>
      <c r="K91" s="18"/>
      <c r="L91" s="18"/>
      <c r="M91" s="18"/>
      <c r="N91" s="18"/>
    </row>
    <row r="92" spans="2:14" x14ac:dyDescent="0.2">
      <c r="B92" s="1" t="s">
        <v>116</v>
      </c>
      <c r="C92" s="6" t="s">
        <v>15</v>
      </c>
      <c r="D92" s="6" t="s">
        <v>20</v>
      </c>
      <c r="E92" s="6" t="s">
        <v>11</v>
      </c>
      <c r="F92" s="6" t="s">
        <v>35</v>
      </c>
      <c r="G92" s="3">
        <v>3177.723375</v>
      </c>
      <c r="H92" s="7">
        <v>3530.80375</v>
      </c>
      <c r="I92" s="7">
        <v>3604.2687499999997</v>
      </c>
      <c r="J92" s="18"/>
      <c r="K92" s="18"/>
      <c r="L92" s="18"/>
      <c r="M92" s="18"/>
      <c r="N92" s="18"/>
    </row>
    <row r="93" spans="2:14" x14ac:dyDescent="0.2">
      <c r="B93" s="1" t="s">
        <v>116</v>
      </c>
      <c r="C93" s="6" t="s">
        <v>15</v>
      </c>
      <c r="D93" s="6" t="s">
        <v>20</v>
      </c>
      <c r="E93" s="6" t="s">
        <v>11</v>
      </c>
      <c r="F93" s="6" t="s">
        <v>34</v>
      </c>
      <c r="G93" s="3">
        <v>3193.7973750000001</v>
      </c>
      <c r="H93" s="7">
        <v>3548.6637500000002</v>
      </c>
      <c r="I93" s="7">
        <v>3666.7562499999999</v>
      </c>
      <c r="J93" s="18"/>
      <c r="K93" s="18"/>
      <c r="L93" s="18"/>
      <c r="M93" s="18"/>
      <c r="N93" s="18"/>
    </row>
  </sheetData>
  <autoFilter ref="B4:N4" xr:uid="{ABE10F0F-A2BF-4161-87C5-E165AA35777E}">
    <sortState xmlns:xlrd2="http://schemas.microsoft.com/office/spreadsheetml/2017/richdata2" ref="B5:N93">
      <sortCondition ref="E4"/>
    </sortState>
  </autoFilter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11B7-ECA7-47B3-BC4A-03A8FDBFBD8F}">
  <dimension ref="B1:E17"/>
  <sheetViews>
    <sheetView showGridLines="0" zoomScaleNormal="100" workbookViewId="0">
      <selection activeCell="G20" sqref="G20"/>
    </sheetView>
  </sheetViews>
  <sheetFormatPr defaultColWidth="8.88671875" defaultRowHeight="11.4" x14ac:dyDescent="0.2"/>
  <cols>
    <col min="1" max="1" width="3.33203125" style="1" customWidth="1"/>
    <col min="2" max="2" width="22.6640625" style="1" customWidth="1"/>
    <col min="3" max="3" width="12.6640625" style="1" bestFit="1" customWidth="1"/>
    <col min="4" max="4" width="12.44140625" style="1" customWidth="1"/>
    <col min="5" max="5" width="12" style="1" customWidth="1"/>
    <col min="6" max="16384" width="8.88671875" style="1"/>
  </cols>
  <sheetData>
    <row r="1" spans="2:5" ht="15.6" x14ac:dyDescent="0.3">
      <c r="B1" s="4" t="s">
        <v>136</v>
      </c>
    </row>
    <row r="2" spans="2:5" ht="15.6" x14ac:dyDescent="0.3">
      <c r="B2" s="4" t="s">
        <v>147</v>
      </c>
    </row>
    <row r="4" spans="2:5" ht="12.6" thickBot="1" x14ac:dyDescent="0.3">
      <c r="C4" s="2" t="s">
        <v>148</v>
      </c>
      <c r="D4" s="2"/>
      <c r="E4" s="2"/>
    </row>
    <row r="5" spans="2:5" ht="12.6" thickBot="1" x14ac:dyDescent="0.3">
      <c r="B5" s="5" t="s">
        <v>149</v>
      </c>
      <c r="C5" s="5" t="s">
        <v>2</v>
      </c>
      <c r="D5" s="5" t="s">
        <v>1</v>
      </c>
      <c r="E5" s="5" t="s">
        <v>0</v>
      </c>
    </row>
    <row r="6" spans="2:5" ht="12" x14ac:dyDescent="0.25">
      <c r="B6" s="20" t="s">
        <v>10</v>
      </c>
      <c r="C6" s="21">
        <v>296080</v>
      </c>
      <c r="D6" s="21">
        <v>304962</v>
      </c>
      <c r="E6" s="21">
        <v>314111</v>
      </c>
    </row>
    <row r="7" spans="2:5" x14ac:dyDescent="0.2">
      <c r="B7" s="22" t="s">
        <v>150</v>
      </c>
      <c r="C7" s="23"/>
      <c r="D7" s="24">
        <f>D6/C6-1</f>
        <v>2.9998649013780021E-2</v>
      </c>
      <c r="E7" s="24">
        <f>E6/D6-1</f>
        <v>3.0000459073589392E-2</v>
      </c>
    </row>
    <row r="8" spans="2:5" ht="12" x14ac:dyDescent="0.25">
      <c r="B8" s="20" t="s">
        <v>4</v>
      </c>
      <c r="C8" s="21">
        <v>381987</v>
      </c>
      <c r="D8" s="21">
        <v>420186</v>
      </c>
      <c r="E8" s="21">
        <v>462204</v>
      </c>
    </row>
    <row r="9" spans="2:5" x14ac:dyDescent="0.2">
      <c r="B9" s="22" t="s">
        <v>150</v>
      </c>
      <c r="C9" s="23"/>
      <c r="D9" s="24">
        <f>D8/C8-1</f>
        <v>0.10000078536704127</v>
      </c>
      <c r="E9" s="24">
        <f>E8/D8-1</f>
        <v>9.9998572060944424E-2</v>
      </c>
    </row>
    <row r="10" spans="2:5" ht="12" x14ac:dyDescent="0.25">
      <c r="B10" s="20" t="s">
        <v>11</v>
      </c>
      <c r="C10" s="21">
        <v>268286</v>
      </c>
      <c r="D10" s="21">
        <v>326014</v>
      </c>
      <c r="E10" s="21">
        <v>422280</v>
      </c>
    </row>
    <row r="11" spans="2:5" x14ac:dyDescent="0.2">
      <c r="B11" s="22" t="s">
        <v>150</v>
      </c>
      <c r="C11" s="23"/>
      <c r="D11" s="24">
        <f>D10/C10-1</f>
        <v>0.21517335977277985</v>
      </c>
      <c r="E11" s="24">
        <f>E10/D10-1</f>
        <v>0.29528179771420859</v>
      </c>
    </row>
    <row r="12" spans="2:5" ht="12" x14ac:dyDescent="0.25">
      <c r="B12" s="20" t="s">
        <v>13</v>
      </c>
      <c r="C12" s="21">
        <v>358100</v>
      </c>
      <c r="D12" s="21">
        <v>287941</v>
      </c>
      <c r="E12" s="21">
        <v>208910</v>
      </c>
    </row>
    <row r="13" spans="2:5" x14ac:dyDescent="0.2">
      <c r="B13" s="22" t="s">
        <v>150</v>
      </c>
      <c r="C13" s="25"/>
      <c r="D13" s="24">
        <f>D12/C12-1</f>
        <v>-0.19592013404077069</v>
      </c>
      <c r="E13" s="24">
        <f>E12/D12-1</f>
        <v>-0.27446942255531515</v>
      </c>
    </row>
    <row r="14" spans="2:5" ht="12" x14ac:dyDescent="0.25">
      <c r="B14" s="20" t="s">
        <v>12</v>
      </c>
      <c r="C14" s="21">
        <v>400107</v>
      </c>
      <c r="D14" s="21">
        <v>509107</v>
      </c>
      <c r="E14" s="21">
        <v>596445</v>
      </c>
    </row>
    <row r="15" spans="2:5" x14ac:dyDescent="0.2">
      <c r="B15" s="22" t="s">
        <v>150</v>
      </c>
      <c r="C15" s="26"/>
      <c r="D15" s="24">
        <f>D14/C14-1</f>
        <v>0.27242712574386352</v>
      </c>
      <c r="E15" s="24">
        <f>E14/D14-1</f>
        <v>0.17155136346583322</v>
      </c>
    </row>
    <row r="16" spans="2:5" s="20" customFormat="1" ht="12" x14ac:dyDescent="0.25">
      <c r="B16" s="27" t="s">
        <v>151</v>
      </c>
      <c r="C16" s="28">
        <f>C6+C8+C10+C12+C14</f>
        <v>1704560</v>
      </c>
      <c r="D16" s="28">
        <f>D6+D8+D10+D12+D14</f>
        <v>1848210</v>
      </c>
      <c r="E16" s="28">
        <f>E6+E8+E10+E12+E14</f>
        <v>2003950</v>
      </c>
    </row>
    <row r="17" spans="2:5" x14ac:dyDescent="0.2">
      <c r="B17" s="55" t="s">
        <v>169</v>
      </c>
      <c r="C17" s="54">
        <f>C16-'COGS Breakdown'!D8</f>
        <v>0</v>
      </c>
      <c r="D17" s="54">
        <f>D16-'COGS Breakdown'!E8</f>
        <v>0</v>
      </c>
      <c r="E17" s="54">
        <f>E16-'COGS Breakdown'!F8</f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4D94-5059-4EAC-8A43-7791A1B7937D}">
  <dimension ref="B1:U14"/>
  <sheetViews>
    <sheetView showGridLines="0" tabSelected="1" zoomScaleNormal="100" workbookViewId="0">
      <selection activeCell="O23" sqref="O23"/>
    </sheetView>
  </sheetViews>
  <sheetFormatPr defaultColWidth="8.88671875" defaultRowHeight="11.4" x14ac:dyDescent="0.2"/>
  <cols>
    <col min="1" max="1" width="3.109375" style="1" customWidth="1"/>
    <col min="2" max="2" width="23" style="1" customWidth="1"/>
    <col min="3" max="3" width="8.88671875" style="1"/>
    <col min="4" max="4" width="12.44140625" style="1" customWidth="1"/>
    <col min="5" max="5" width="14.21875" style="1" customWidth="1"/>
    <col min="6" max="6" width="14" style="1" customWidth="1"/>
    <col min="7" max="7" width="8.88671875" style="1"/>
    <col min="8" max="8" width="23.6640625" style="1" hidden="1" customWidth="1"/>
    <col min="9" max="9" width="13" style="1" hidden="1" customWidth="1"/>
    <col min="10" max="10" width="5.44140625" style="1" hidden="1" customWidth="1"/>
    <col min="11" max="11" width="16.109375" style="1" hidden="1" customWidth="1"/>
    <col min="12" max="12" width="2.77734375" style="1" hidden="1" customWidth="1"/>
    <col min="13" max="13" width="3.33203125" style="1" hidden="1" customWidth="1"/>
    <col min="14" max="14" width="8.88671875" style="1" hidden="1" customWidth="1"/>
    <col min="15" max="17" width="8.88671875" style="1"/>
    <col min="18" max="20" width="11.5546875" style="1" bestFit="1" customWidth="1"/>
    <col min="21" max="16384" width="8.88671875" style="1"/>
  </cols>
  <sheetData>
    <row r="1" spans="2:21" ht="15.6" x14ac:dyDescent="0.3">
      <c r="B1" s="4" t="s">
        <v>136</v>
      </c>
    </row>
    <row r="2" spans="2:21" ht="15.6" x14ac:dyDescent="0.3">
      <c r="B2" s="4" t="s">
        <v>168</v>
      </c>
    </row>
    <row r="5" spans="2:21" ht="12.6" thickBot="1" x14ac:dyDescent="0.3">
      <c r="B5" s="50"/>
      <c r="D5" s="2" t="s">
        <v>148</v>
      </c>
      <c r="E5" s="2"/>
      <c r="F5" s="2"/>
    </row>
    <row r="6" spans="2:21" ht="12.6" thickBot="1" x14ac:dyDescent="0.3">
      <c r="B6" s="51" t="s">
        <v>167</v>
      </c>
      <c r="C6" s="2"/>
      <c r="D6" s="2" t="s">
        <v>2</v>
      </c>
      <c r="E6" s="2" t="s">
        <v>1</v>
      </c>
      <c r="F6" s="2" t="s">
        <v>0</v>
      </c>
    </row>
    <row r="7" spans="2:21" ht="12" x14ac:dyDescent="0.2">
      <c r="B7" s="48"/>
      <c r="C7" s="50"/>
      <c r="E7" s="49"/>
      <c r="F7" s="49"/>
      <c r="H7" s="41" t="s">
        <v>162</v>
      </c>
      <c r="I7" s="43" t="s">
        <v>166</v>
      </c>
    </row>
    <row r="8" spans="2:21" ht="12" x14ac:dyDescent="0.2">
      <c r="B8" s="48" t="s">
        <v>165</v>
      </c>
      <c r="C8" s="47"/>
      <c r="D8" s="3">
        <v>1704560</v>
      </c>
      <c r="E8" s="46">
        <v>1848210</v>
      </c>
      <c r="F8" s="46">
        <v>2003950</v>
      </c>
      <c r="H8" s="41"/>
      <c r="I8" s="39" t="s">
        <v>157</v>
      </c>
      <c r="R8" s="3"/>
      <c r="S8" s="3"/>
      <c r="T8" s="3"/>
      <c r="U8" s="3"/>
    </row>
    <row r="9" spans="2:21" x14ac:dyDescent="0.2">
      <c r="B9" s="22" t="s">
        <v>164</v>
      </c>
      <c r="C9" s="34"/>
      <c r="D9" s="34"/>
      <c r="E9" s="42">
        <f>E8/D8-1</f>
        <v>8.4273947528981097E-2</v>
      </c>
      <c r="F9" s="42">
        <f>F8/E8-1</f>
        <v>8.4265316170781368E-2</v>
      </c>
      <c r="R9" s="3"/>
      <c r="S9" s="3"/>
      <c r="T9" s="3"/>
      <c r="U9" s="3"/>
    </row>
    <row r="10" spans="2:21" x14ac:dyDescent="0.2">
      <c r="B10" s="1" t="s">
        <v>114</v>
      </c>
      <c r="C10" s="34"/>
      <c r="D10" s="3">
        <v>-403947.95400000009</v>
      </c>
      <c r="E10" s="3">
        <v>-448831.05999999994</v>
      </c>
      <c r="F10" s="3">
        <v>-518187.26000000007</v>
      </c>
      <c r="R10" s="29"/>
      <c r="S10" s="29"/>
      <c r="T10" s="29"/>
      <c r="U10" s="3"/>
    </row>
    <row r="11" spans="2:21" x14ac:dyDescent="0.2">
      <c r="B11" s="1" t="s">
        <v>163</v>
      </c>
      <c r="D11" s="45">
        <v>-874439</v>
      </c>
      <c r="E11" s="45">
        <v>-937318.94000000006</v>
      </c>
      <c r="F11" s="45">
        <v>-984722.74</v>
      </c>
      <c r="H11" s="41" t="s">
        <v>162</v>
      </c>
      <c r="I11" s="43" t="s">
        <v>161</v>
      </c>
      <c r="K11" s="44" t="s">
        <v>160</v>
      </c>
      <c r="L11" s="40" t="s">
        <v>153</v>
      </c>
      <c r="M11" s="40" t="s">
        <v>159</v>
      </c>
      <c r="N11" s="43" t="s">
        <v>152</v>
      </c>
      <c r="R11" s="29"/>
      <c r="S11" s="29"/>
      <c r="T11" s="29"/>
      <c r="U11" s="3"/>
    </row>
    <row r="12" spans="2:21" ht="11.4" customHeight="1" x14ac:dyDescent="0.2">
      <c r="B12" s="22" t="s">
        <v>158</v>
      </c>
      <c r="C12" s="34"/>
      <c r="D12" s="34"/>
      <c r="E12" s="42">
        <f>SUM(E10:E11)/SUM(D10:D11)-1</f>
        <v>8.4296108985480123E-2</v>
      </c>
      <c r="F12" s="42">
        <f>SUM(F10:F11)/SUM(E10:E11)-1</f>
        <v>8.4233308083540681E-2</v>
      </c>
      <c r="H12" s="41"/>
      <c r="I12" s="39" t="s">
        <v>157</v>
      </c>
      <c r="K12" s="41"/>
      <c r="L12" s="40"/>
      <c r="M12" s="40"/>
      <c r="N12" s="39" t="s">
        <v>157</v>
      </c>
      <c r="R12" s="29"/>
      <c r="S12" s="29"/>
      <c r="T12" s="29"/>
      <c r="U12" s="3"/>
    </row>
    <row r="13" spans="2:21" s="20" customFormat="1" ht="12.6" thickBot="1" x14ac:dyDescent="0.3">
      <c r="B13" s="38" t="s">
        <v>156</v>
      </c>
      <c r="C13" s="38"/>
      <c r="D13" s="37">
        <f>D8+SUM(D10:D11)</f>
        <v>426173.04599999986</v>
      </c>
      <c r="E13" s="37">
        <f>E8+SUM(E10:E11)</f>
        <v>462060</v>
      </c>
      <c r="F13" s="37">
        <f>F8+SUM(F10:F11)</f>
        <v>501040</v>
      </c>
      <c r="R13" s="36"/>
      <c r="S13" s="36"/>
      <c r="T13" s="36"/>
      <c r="U13" s="35"/>
    </row>
    <row r="14" spans="2:21" ht="14.4" customHeight="1" x14ac:dyDescent="0.2">
      <c r="B14" s="22" t="s">
        <v>155</v>
      </c>
      <c r="C14" s="34"/>
      <c r="D14" s="34"/>
      <c r="E14" s="33">
        <f>E13/D13-1</f>
        <v>8.4207470033194287E-2</v>
      </c>
      <c r="F14" s="33">
        <f>F13/E13-1</f>
        <v>8.4361338354326243E-2</v>
      </c>
      <c r="K14" s="52" t="s">
        <v>154</v>
      </c>
      <c r="L14" s="53" t="s">
        <v>153</v>
      </c>
      <c r="M14" s="32" t="s">
        <v>152</v>
      </c>
      <c r="N14" s="31"/>
      <c r="O14" s="30"/>
      <c r="R14" s="29"/>
      <c r="S14" s="29"/>
      <c r="T14" s="29"/>
      <c r="U14" s="3"/>
    </row>
  </sheetData>
  <mergeCells count="6">
    <mergeCell ref="H7:H8"/>
    <mergeCell ref="H11:H12"/>
    <mergeCell ref="K11:K12"/>
    <mergeCell ref="M11:M12"/>
    <mergeCell ref="L11:L12"/>
    <mergeCell ref="M14:N1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3b2d376-13d0-4ab0-8988-03c9d85742ba" xsi:nil="true"/>
    <TaxCatchAll xmlns="ede8f5c8-ce01-4a37-b337-4d1662605c72" xsi:nil="true"/>
    <lcf76f155ced4ddcb4097134ff3c332f xmlns="d3b2d376-13d0-4ab0-8988-03c9d85742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8EF6904D81B40B088B076E2A628AD" ma:contentTypeVersion="12" ma:contentTypeDescription="Create a new document." ma:contentTypeScope="" ma:versionID="682ed1151e108a32dbc752ae80e45408">
  <xsd:schema xmlns:xsd="http://www.w3.org/2001/XMLSchema" xmlns:xs="http://www.w3.org/2001/XMLSchema" xmlns:p="http://schemas.microsoft.com/office/2006/metadata/properties" xmlns:ns2="d3b2d376-13d0-4ab0-8988-03c9d85742ba" xmlns:ns3="ede8f5c8-ce01-4a37-b337-4d1662605c72" targetNamespace="http://schemas.microsoft.com/office/2006/metadata/properties" ma:root="true" ma:fieldsID="55b13912cbd62ce0bfdc23c9c76522e6" ns2:_="" ns3:_="">
    <xsd:import namespace="d3b2d376-13d0-4ab0-8988-03c9d85742ba"/>
    <xsd:import namespace="ede8f5c8-ce01-4a37-b337-4d1662605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2d376-13d0-4ab0-8988-03c9d85742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1f6f7f3-e6e1-4bc4-a709-003d40ca4c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8f5c8-ce01-4a37-b337-4d1662605c7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b7a43c9-a38d-4130-890b-39255c9e425e}" ma:internalName="TaxCatchAll" ma:showField="CatchAllData" ma:web="ede8f5c8-ce01-4a37-b337-4d1662605c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088C64-AFB2-4CF0-B0AC-E907A2109053}">
  <ds:schemaRefs>
    <ds:schemaRef ds:uri="http://schemas.microsoft.com/office/2006/metadata/properties"/>
    <ds:schemaRef ds:uri="http://schemas.microsoft.com/office/infopath/2007/PartnerControls"/>
    <ds:schemaRef ds:uri="d3b2d376-13d0-4ab0-8988-03c9d85742ba"/>
    <ds:schemaRef ds:uri="ede8f5c8-ce01-4a37-b337-4d1662605c72"/>
  </ds:schemaRefs>
</ds:datastoreItem>
</file>

<file path=customXml/itemProps2.xml><?xml version="1.0" encoding="utf-8"?>
<ds:datastoreItem xmlns:ds="http://schemas.openxmlformats.org/officeDocument/2006/customXml" ds:itemID="{C86C8784-478E-4E15-B8DC-5A42EBE260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78755A-AA53-416E-B7DF-A29498C8A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b2d376-13d0-4ab0-8988-03c9d85742ba"/>
    <ds:schemaRef ds:uri="ede8f5c8-ce01-4a37-b337-4d1662605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Assumptions</vt:lpstr>
      <vt:lpstr>List of employees &amp; salaries</vt:lpstr>
      <vt:lpstr>Revenue Breakdown</vt:lpstr>
      <vt:lpstr>COGS Breakdown</vt:lpstr>
      <vt:lpstr>Assumptions!_Hlk140581034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Borislav Baltov</dc:creator>
  <cp:lastModifiedBy>Antoniya Baltova</cp:lastModifiedBy>
  <dcterms:created xsi:type="dcterms:W3CDTF">2020-03-25T09:21:18Z</dcterms:created>
  <dcterms:modified xsi:type="dcterms:W3CDTF">2023-10-18T13:13:50Z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0x0101003A18EF6904D81B40B088B076E2A628AD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