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4A248951-939D-4FE5-B7BB-538576E49758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heet2" sheetId="3" r:id="rId1"/>
    <sheet name="asreported" sheetId="1" r:id="rId2"/>
    <sheet name="df" sheetId="2" r:id="rId3"/>
  </sheets>
  <definedNames>
    <definedName name="_xlnm._FilterDatabase" localSheetId="2" hidden="1">df!$A$1:$C$1336</definedName>
    <definedName name="CashnEquiv">asreported!$C$127:$G$127</definedName>
    <definedName name="DepNAmor">asreported!$C$129:$G$129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3" l="1"/>
  <c r="H25" i="3"/>
  <c r="H26" i="3" s="1"/>
  <c r="H28" i="3" s="1"/>
  <c r="G26" i="3"/>
  <c r="G27" i="3"/>
  <c r="L22" i="3"/>
  <c r="D27" i="3"/>
  <c r="C28" i="3"/>
  <c r="D28" i="3" s="1"/>
  <c r="C26" i="3"/>
  <c r="C27" i="3" s="1"/>
  <c r="C24" i="3"/>
  <c r="C31" i="3" s="1"/>
  <c r="D2" i="2"/>
  <c r="H20" i="3"/>
  <c r="I20" i="3" s="1"/>
  <c r="J20" i="3" s="1"/>
  <c r="K20" i="3" s="1"/>
  <c r="L20" i="3" s="1"/>
  <c r="B13" i="3" a="1"/>
  <c r="B13" i="3" s="1"/>
  <c r="G12" i="3"/>
  <c r="F12" i="3"/>
  <c r="E12" i="3"/>
  <c r="D12" i="3"/>
  <c r="C12" i="3"/>
  <c r="C11" i="3" a="1"/>
  <c r="C11" i="3" s="1"/>
  <c r="C8" i="3" a="1"/>
  <c r="C8" i="3" s="1"/>
  <c r="G6" i="3"/>
  <c r="F6" i="3"/>
  <c r="E6" i="3"/>
  <c r="D6" i="3"/>
  <c r="C6" i="3"/>
  <c r="G4" i="3"/>
  <c r="F4" i="3"/>
  <c r="E4" i="3"/>
  <c r="D4" i="3"/>
  <c r="C4" i="3"/>
  <c r="G3" i="3"/>
  <c r="H3" i="3" s="1"/>
  <c r="F3" i="3"/>
  <c r="E3" i="3"/>
  <c r="D3" i="3"/>
  <c r="C3" i="3"/>
  <c r="D11" i="1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D425" i="2"/>
  <c r="E425" i="2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D449" i="2"/>
  <c r="E449" i="2"/>
  <c r="D450" i="2"/>
  <c r="E450" i="2"/>
  <c r="D451" i="2"/>
  <c r="E451" i="2"/>
  <c r="D452" i="2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D462" i="2"/>
  <c r="E462" i="2"/>
  <c r="D463" i="2"/>
  <c r="E463" i="2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D485" i="2"/>
  <c r="E485" i="2"/>
  <c r="D486" i="2"/>
  <c r="E486" i="2"/>
  <c r="D487" i="2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D497" i="2"/>
  <c r="E497" i="2"/>
  <c r="D498" i="2"/>
  <c r="E498" i="2"/>
  <c r="D499" i="2"/>
  <c r="E499" i="2"/>
  <c r="D500" i="2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D509" i="2"/>
  <c r="E509" i="2"/>
  <c r="D510" i="2"/>
  <c r="E510" i="2"/>
  <c r="D511" i="2"/>
  <c r="E511" i="2"/>
  <c r="D512" i="2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D533" i="2"/>
  <c r="E533" i="2"/>
  <c r="D534" i="2"/>
  <c r="E534" i="2"/>
  <c r="D535" i="2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D545" i="2"/>
  <c r="E545" i="2"/>
  <c r="D546" i="2"/>
  <c r="E546" i="2"/>
  <c r="D547" i="2"/>
  <c r="E547" i="2"/>
  <c r="D548" i="2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D557" i="2"/>
  <c r="E557" i="2"/>
  <c r="D558" i="2"/>
  <c r="E558" i="2"/>
  <c r="D559" i="2"/>
  <c r="E559" i="2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D989" i="2"/>
  <c r="E989" i="2"/>
  <c r="D990" i="2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D1002" i="2"/>
  <c r="E1002" i="2"/>
  <c r="D1003" i="2"/>
  <c r="E1003" i="2"/>
  <c r="D1004" i="2"/>
  <c r="E1004" i="2"/>
  <c r="D1005" i="2"/>
  <c r="E1005" i="2"/>
  <c r="D1006" i="2"/>
  <c r="E1006" i="2"/>
  <c r="D1007" i="2"/>
  <c r="E1007" i="2"/>
  <c r="D1008" i="2"/>
  <c r="E1008" i="2"/>
  <c r="D1009" i="2"/>
  <c r="E1009" i="2"/>
  <c r="D1010" i="2"/>
  <c r="E1010" i="2"/>
  <c r="D1011" i="2"/>
  <c r="E1011" i="2"/>
  <c r="D1012" i="2"/>
  <c r="E1012" i="2"/>
  <c r="D1013" i="2"/>
  <c r="E1013" i="2"/>
  <c r="D1014" i="2"/>
  <c r="E1014" i="2"/>
  <c r="D1015" i="2"/>
  <c r="E1015" i="2"/>
  <c r="D1016" i="2"/>
  <c r="E1016" i="2"/>
  <c r="D1017" i="2"/>
  <c r="E1017" i="2"/>
  <c r="D1018" i="2"/>
  <c r="E1018" i="2"/>
  <c r="D1019" i="2"/>
  <c r="E1019" i="2"/>
  <c r="D1020" i="2"/>
  <c r="E1020" i="2"/>
  <c r="D1021" i="2"/>
  <c r="E1021" i="2"/>
  <c r="D1022" i="2"/>
  <c r="E1022" i="2"/>
  <c r="D1023" i="2"/>
  <c r="E1023" i="2"/>
  <c r="D1024" i="2"/>
  <c r="E1024" i="2"/>
  <c r="D1025" i="2"/>
  <c r="E1025" i="2"/>
  <c r="D1026" i="2"/>
  <c r="E1026" i="2"/>
  <c r="D1027" i="2"/>
  <c r="E1027" i="2"/>
  <c r="D1028" i="2"/>
  <c r="E1028" i="2"/>
  <c r="D1029" i="2"/>
  <c r="E1029" i="2"/>
  <c r="D1030" i="2"/>
  <c r="E1030" i="2"/>
  <c r="D1031" i="2"/>
  <c r="E1031" i="2"/>
  <c r="D1032" i="2"/>
  <c r="E1032" i="2"/>
  <c r="D1033" i="2"/>
  <c r="E1033" i="2"/>
  <c r="D1034" i="2"/>
  <c r="E1034" i="2"/>
  <c r="D1035" i="2"/>
  <c r="E1035" i="2"/>
  <c r="D1036" i="2"/>
  <c r="E1036" i="2"/>
  <c r="D1037" i="2"/>
  <c r="E1037" i="2"/>
  <c r="D1038" i="2"/>
  <c r="E1038" i="2"/>
  <c r="D1039" i="2"/>
  <c r="E1039" i="2"/>
  <c r="D1040" i="2"/>
  <c r="E1040" i="2"/>
  <c r="D1041" i="2"/>
  <c r="E1041" i="2"/>
  <c r="D1042" i="2"/>
  <c r="E1042" i="2"/>
  <c r="D1043" i="2"/>
  <c r="E1043" i="2"/>
  <c r="D1044" i="2"/>
  <c r="E1044" i="2"/>
  <c r="D1045" i="2"/>
  <c r="E1045" i="2"/>
  <c r="D1046" i="2"/>
  <c r="E1046" i="2"/>
  <c r="D1047" i="2"/>
  <c r="E1047" i="2"/>
  <c r="D1048" i="2"/>
  <c r="E1048" i="2"/>
  <c r="D1049" i="2"/>
  <c r="E1049" i="2"/>
  <c r="D1050" i="2"/>
  <c r="E1050" i="2"/>
  <c r="D1051" i="2"/>
  <c r="E1051" i="2"/>
  <c r="D1052" i="2"/>
  <c r="E1052" i="2"/>
  <c r="D1053" i="2"/>
  <c r="E1053" i="2"/>
  <c r="D1054" i="2"/>
  <c r="E1054" i="2"/>
  <c r="D1055" i="2"/>
  <c r="E1055" i="2"/>
  <c r="D1056" i="2"/>
  <c r="E1056" i="2"/>
  <c r="D1057" i="2"/>
  <c r="E1057" i="2"/>
  <c r="D1058" i="2"/>
  <c r="E1058" i="2"/>
  <c r="D1059" i="2"/>
  <c r="E1059" i="2"/>
  <c r="D1060" i="2"/>
  <c r="E1060" i="2"/>
  <c r="D1061" i="2"/>
  <c r="E1061" i="2"/>
  <c r="D1062" i="2"/>
  <c r="E1062" i="2"/>
  <c r="D1063" i="2"/>
  <c r="E1063" i="2"/>
  <c r="D1064" i="2"/>
  <c r="E1064" i="2"/>
  <c r="D1065" i="2"/>
  <c r="E1065" i="2"/>
  <c r="D1066" i="2"/>
  <c r="E1066" i="2"/>
  <c r="D1067" i="2"/>
  <c r="E1067" i="2"/>
  <c r="D1068" i="2"/>
  <c r="E1068" i="2"/>
  <c r="D1069" i="2"/>
  <c r="E1069" i="2"/>
  <c r="D1070" i="2"/>
  <c r="E1070" i="2"/>
  <c r="D1071" i="2"/>
  <c r="E1071" i="2"/>
  <c r="D1072" i="2"/>
  <c r="E1072" i="2"/>
  <c r="D1073" i="2"/>
  <c r="E1073" i="2"/>
  <c r="D1074" i="2"/>
  <c r="E1074" i="2"/>
  <c r="D1075" i="2"/>
  <c r="E1075" i="2"/>
  <c r="D1076" i="2"/>
  <c r="E1076" i="2"/>
  <c r="D1077" i="2"/>
  <c r="E1077" i="2"/>
  <c r="D1078" i="2"/>
  <c r="E1078" i="2"/>
  <c r="D1079" i="2"/>
  <c r="E1079" i="2"/>
  <c r="D1080" i="2"/>
  <c r="E1080" i="2"/>
  <c r="D1081" i="2"/>
  <c r="E1081" i="2"/>
  <c r="D1082" i="2"/>
  <c r="E1082" i="2"/>
  <c r="D1083" i="2"/>
  <c r="E1083" i="2"/>
  <c r="D1084" i="2"/>
  <c r="E1084" i="2"/>
  <c r="D1085" i="2"/>
  <c r="E1085" i="2"/>
  <c r="D1086" i="2"/>
  <c r="E1086" i="2"/>
  <c r="D1087" i="2"/>
  <c r="E1087" i="2"/>
  <c r="D1088" i="2"/>
  <c r="E1088" i="2"/>
  <c r="D1089" i="2"/>
  <c r="E1089" i="2"/>
  <c r="D1090" i="2"/>
  <c r="E1090" i="2"/>
  <c r="D1091" i="2"/>
  <c r="E1091" i="2"/>
  <c r="D1092" i="2"/>
  <c r="E1092" i="2"/>
  <c r="D1093" i="2"/>
  <c r="E1093" i="2"/>
  <c r="D1094" i="2"/>
  <c r="E1094" i="2"/>
  <c r="D1095" i="2"/>
  <c r="E1095" i="2"/>
  <c r="D1096" i="2"/>
  <c r="E1096" i="2"/>
  <c r="D1097" i="2"/>
  <c r="E1097" i="2"/>
  <c r="D1098" i="2"/>
  <c r="E1098" i="2"/>
  <c r="D1099" i="2"/>
  <c r="E1099" i="2"/>
  <c r="D1100" i="2"/>
  <c r="E1100" i="2"/>
  <c r="D1101" i="2"/>
  <c r="E1101" i="2"/>
  <c r="D1102" i="2"/>
  <c r="E1102" i="2"/>
  <c r="D1103" i="2"/>
  <c r="E1103" i="2"/>
  <c r="D1104" i="2"/>
  <c r="E1104" i="2"/>
  <c r="D1105" i="2"/>
  <c r="E1105" i="2"/>
  <c r="D1106" i="2"/>
  <c r="E1106" i="2"/>
  <c r="D1107" i="2"/>
  <c r="E1107" i="2"/>
  <c r="D1108" i="2"/>
  <c r="E1108" i="2"/>
  <c r="D1109" i="2"/>
  <c r="E1109" i="2"/>
  <c r="D1110" i="2"/>
  <c r="E1110" i="2"/>
  <c r="D1111" i="2"/>
  <c r="E1111" i="2"/>
  <c r="D1112" i="2"/>
  <c r="E1112" i="2"/>
  <c r="D1113" i="2"/>
  <c r="E1113" i="2"/>
  <c r="D1114" i="2"/>
  <c r="E1114" i="2"/>
  <c r="D1115" i="2"/>
  <c r="E1115" i="2"/>
  <c r="D1116" i="2"/>
  <c r="E1116" i="2"/>
  <c r="D1117" i="2"/>
  <c r="E1117" i="2"/>
  <c r="D1118" i="2"/>
  <c r="E1118" i="2"/>
  <c r="D1119" i="2"/>
  <c r="E1119" i="2"/>
  <c r="D1120" i="2"/>
  <c r="E1120" i="2"/>
  <c r="D1121" i="2"/>
  <c r="E1121" i="2"/>
  <c r="D1122" i="2"/>
  <c r="E1122" i="2"/>
  <c r="D1123" i="2"/>
  <c r="E1123" i="2"/>
  <c r="D1124" i="2"/>
  <c r="E1124" i="2"/>
  <c r="D1125" i="2"/>
  <c r="E1125" i="2"/>
  <c r="D1126" i="2"/>
  <c r="E1126" i="2"/>
  <c r="D1127" i="2"/>
  <c r="E1127" i="2"/>
  <c r="D1128" i="2"/>
  <c r="E1128" i="2"/>
  <c r="D1129" i="2"/>
  <c r="E1129" i="2"/>
  <c r="D1130" i="2"/>
  <c r="E1130" i="2"/>
  <c r="D1131" i="2"/>
  <c r="E1131" i="2"/>
  <c r="D1132" i="2"/>
  <c r="E1132" i="2"/>
  <c r="D1133" i="2"/>
  <c r="E1133" i="2"/>
  <c r="D1134" i="2"/>
  <c r="E1134" i="2"/>
  <c r="D1135" i="2"/>
  <c r="E1135" i="2"/>
  <c r="D1136" i="2"/>
  <c r="E1136" i="2"/>
  <c r="D1137" i="2"/>
  <c r="E1137" i="2"/>
  <c r="D1138" i="2"/>
  <c r="E1138" i="2"/>
  <c r="D1139" i="2"/>
  <c r="E1139" i="2"/>
  <c r="D1140" i="2"/>
  <c r="E1140" i="2"/>
  <c r="D1141" i="2"/>
  <c r="E1141" i="2"/>
  <c r="D1142" i="2"/>
  <c r="E1142" i="2"/>
  <c r="D1143" i="2"/>
  <c r="E1143" i="2"/>
  <c r="D1144" i="2"/>
  <c r="E1144" i="2"/>
  <c r="D1145" i="2"/>
  <c r="E1145" i="2"/>
  <c r="D1146" i="2"/>
  <c r="E1146" i="2"/>
  <c r="D1147" i="2"/>
  <c r="E1147" i="2"/>
  <c r="D1148" i="2"/>
  <c r="E1148" i="2"/>
  <c r="D1149" i="2"/>
  <c r="E1149" i="2"/>
  <c r="D1150" i="2"/>
  <c r="E1150" i="2"/>
  <c r="D1151" i="2"/>
  <c r="E1151" i="2"/>
  <c r="D1152" i="2"/>
  <c r="E1152" i="2"/>
  <c r="D1153" i="2"/>
  <c r="E1153" i="2"/>
  <c r="D1154" i="2"/>
  <c r="E1154" i="2"/>
  <c r="D1155" i="2"/>
  <c r="E1155" i="2"/>
  <c r="D1156" i="2"/>
  <c r="E1156" i="2"/>
  <c r="D1157" i="2"/>
  <c r="E1157" i="2"/>
  <c r="D1158" i="2"/>
  <c r="E1158" i="2"/>
  <c r="D1159" i="2"/>
  <c r="E1159" i="2"/>
  <c r="D1160" i="2"/>
  <c r="E1160" i="2"/>
  <c r="D1161" i="2"/>
  <c r="E1161" i="2"/>
  <c r="D1162" i="2"/>
  <c r="E1162" i="2"/>
  <c r="D1163" i="2"/>
  <c r="E1163" i="2"/>
  <c r="D1164" i="2"/>
  <c r="E1164" i="2"/>
  <c r="D1165" i="2"/>
  <c r="E1165" i="2"/>
  <c r="D1166" i="2"/>
  <c r="E1166" i="2"/>
  <c r="D1167" i="2"/>
  <c r="E1167" i="2"/>
  <c r="D1168" i="2"/>
  <c r="E1168" i="2"/>
  <c r="D1169" i="2"/>
  <c r="E1169" i="2"/>
  <c r="D1170" i="2"/>
  <c r="E1170" i="2"/>
  <c r="D1171" i="2"/>
  <c r="E1171" i="2"/>
  <c r="D1172" i="2"/>
  <c r="E1172" i="2"/>
  <c r="D1173" i="2"/>
  <c r="E1173" i="2"/>
  <c r="D1174" i="2"/>
  <c r="E1174" i="2"/>
  <c r="D1175" i="2"/>
  <c r="E1175" i="2"/>
  <c r="D1176" i="2"/>
  <c r="E1176" i="2"/>
  <c r="D1177" i="2"/>
  <c r="E1177" i="2"/>
  <c r="D1178" i="2"/>
  <c r="E1178" i="2"/>
  <c r="D1179" i="2"/>
  <c r="E1179" i="2"/>
  <c r="D1180" i="2"/>
  <c r="E1180" i="2"/>
  <c r="D1181" i="2"/>
  <c r="E1181" i="2"/>
  <c r="D1182" i="2"/>
  <c r="E1182" i="2"/>
  <c r="D1183" i="2"/>
  <c r="E1183" i="2"/>
  <c r="D1184" i="2"/>
  <c r="E1184" i="2"/>
  <c r="D1185" i="2"/>
  <c r="E1185" i="2"/>
  <c r="D1186" i="2"/>
  <c r="E1186" i="2"/>
  <c r="D1187" i="2"/>
  <c r="E1187" i="2"/>
  <c r="D1188" i="2"/>
  <c r="E1188" i="2"/>
  <c r="D1189" i="2"/>
  <c r="E1189" i="2"/>
  <c r="D1190" i="2"/>
  <c r="E1190" i="2"/>
  <c r="D1191" i="2"/>
  <c r="E1191" i="2"/>
  <c r="D1192" i="2"/>
  <c r="E1192" i="2"/>
  <c r="D1193" i="2"/>
  <c r="E1193" i="2"/>
  <c r="D1194" i="2"/>
  <c r="E1194" i="2"/>
  <c r="D1195" i="2"/>
  <c r="E1195" i="2"/>
  <c r="D1196" i="2"/>
  <c r="E1196" i="2"/>
  <c r="D1197" i="2"/>
  <c r="E1197" i="2"/>
  <c r="D1198" i="2"/>
  <c r="E1198" i="2"/>
  <c r="D1199" i="2"/>
  <c r="E1199" i="2"/>
  <c r="D1200" i="2"/>
  <c r="E1200" i="2"/>
  <c r="D1201" i="2"/>
  <c r="E1201" i="2"/>
  <c r="D1202" i="2"/>
  <c r="E1202" i="2"/>
  <c r="D1203" i="2"/>
  <c r="E1203" i="2"/>
  <c r="D1204" i="2"/>
  <c r="E1204" i="2"/>
  <c r="D1205" i="2"/>
  <c r="E1205" i="2"/>
  <c r="D1206" i="2"/>
  <c r="E1206" i="2"/>
  <c r="D1207" i="2"/>
  <c r="E1207" i="2"/>
  <c r="D1208" i="2"/>
  <c r="E1208" i="2"/>
  <c r="D1209" i="2"/>
  <c r="E1209" i="2"/>
  <c r="D1210" i="2"/>
  <c r="E1210" i="2"/>
  <c r="D1211" i="2"/>
  <c r="E1211" i="2"/>
  <c r="D1212" i="2"/>
  <c r="E1212" i="2"/>
  <c r="D1213" i="2"/>
  <c r="E1213" i="2"/>
  <c r="D1214" i="2"/>
  <c r="E1214" i="2"/>
  <c r="D1215" i="2"/>
  <c r="E1215" i="2"/>
  <c r="D1216" i="2"/>
  <c r="E1216" i="2"/>
  <c r="D1217" i="2"/>
  <c r="E1217" i="2"/>
  <c r="D1218" i="2"/>
  <c r="E1218" i="2"/>
  <c r="D1219" i="2"/>
  <c r="E1219" i="2"/>
  <c r="D1220" i="2"/>
  <c r="E1220" i="2"/>
  <c r="D1221" i="2"/>
  <c r="E1221" i="2"/>
  <c r="D1222" i="2"/>
  <c r="E1222" i="2"/>
  <c r="D1223" i="2"/>
  <c r="E1223" i="2"/>
  <c r="D1224" i="2"/>
  <c r="E1224" i="2"/>
  <c r="D1225" i="2"/>
  <c r="E1225" i="2"/>
  <c r="D1226" i="2"/>
  <c r="E1226" i="2"/>
  <c r="D1227" i="2"/>
  <c r="E1227" i="2"/>
  <c r="D1228" i="2"/>
  <c r="E1228" i="2"/>
  <c r="D1229" i="2"/>
  <c r="E1229" i="2"/>
  <c r="D1230" i="2"/>
  <c r="E1230" i="2"/>
  <c r="D1231" i="2"/>
  <c r="E1231" i="2"/>
  <c r="D1232" i="2"/>
  <c r="E1232" i="2"/>
  <c r="D1233" i="2"/>
  <c r="E1233" i="2"/>
  <c r="D1234" i="2"/>
  <c r="E1234" i="2"/>
  <c r="D1235" i="2"/>
  <c r="E1235" i="2"/>
  <c r="D1236" i="2"/>
  <c r="E1236" i="2"/>
  <c r="D1237" i="2"/>
  <c r="E1237" i="2"/>
  <c r="D1238" i="2"/>
  <c r="E1238" i="2"/>
  <c r="D1239" i="2"/>
  <c r="E1239" i="2"/>
  <c r="D1240" i="2"/>
  <c r="E1240" i="2"/>
  <c r="D1241" i="2"/>
  <c r="E1241" i="2"/>
  <c r="D1242" i="2"/>
  <c r="E1242" i="2"/>
  <c r="D1243" i="2"/>
  <c r="E1243" i="2"/>
  <c r="D1244" i="2"/>
  <c r="E1244" i="2"/>
  <c r="D1245" i="2"/>
  <c r="E1245" i="2"/>
  <c r="D1246" i="2"/>
  <c r="E1246" i="2"/>
  <c r="D1247" i="2"/>
  <c r="E1247" i="2"/>
  <c r="D1248" i="2"/>
  <c r="E1248" i="2"/>
  <c r="D1249" i="2"/>
  <c r="E1249" i="2"/>
  <c r="D1250" i="2"/>
  <c r="E1250" i="2"/>
  <c r="D1251" i="2"/>
  <c r="E1251" i="2"/>
  <c r="D1252" i="2"/>
  <c r="E1252" i="2"/>
  <c r="D1253" i="2"/>
  <c r="E1253" i="2"/>
  <c r="D1254" i="2"/>
  <c r="E1254" i="2"/>
  <c r="D1255" i="2"/>
  <c r="E1255" i="2"/>
  <c r="D1256" i="2"/>
  <c r="E1256" i="2"/>
  <c r="D1257" i="2"/>
  <c r="E1257" i="2"/>
  <c r="D1258" i="2"/>
  <c r="E1258" i="2"/>
  <c r="D1259" i="2"/>
  <c r="E1259" i="2"/>
  <c r="D1260" i="2"/>
  <c r="E1260" i="2"/>
  <c r="D1261" i="2"/>
  <c r="E1261" i="2"/>
  <c r="D1262" i="2"/>
  <c r="E1262" i="2"/>
  <c r="D1263" i="2"/>
  <c r="E1263" i="2"/>
  <c r="D1264" i="2"/>
  <c r="E1264" i="2"/>
  <c r="D1265" i="2"/>
  <c r="E1265" i="2"/>
  <c r="D1266" i="2"/>
  <c r="E1266" i="2"/>
  <c r="D1267" i="2"/>
  <c r="E1267" i="2"/>
  <c r="D1268" i="2"/>
  <c r="E1268" i="2"/>
  <c r="D1269" i="2"/>
  <c r="E1269" i="2"/>
  <c r="D1270" i="2"/>
  <c r="E1270" i="2"/>
  <c r="D1271" i="2"/>
  <c r="E1271" i="2"/>
  <c r="D1272" i="2"/>
  <c r="E1272" i="2"/>
  <c r="D1273" i="2"/>
  <c r="E1273" i="2"/>
  <c r="D1274" i="2"/>
  <c r="E1274" i="2"/>
  <c r="D1275" i="2"/>
  <c r="E1275" i="2"/>
  <c r="D1276" i="2"/>
  <c r="E1276" i="2"/>
  <c r="D1277" i="2"/>
  <c r="E1277" i="2"/>
  <c r="D1278" i="2"/>
  <c r="E1278" i="2"/>
  <c r="D1279" i="2"/>
  <c r="E1279" i="2"/>
  <c r="D1280" i="2"/>
  <c r="E1280" i="2"/>
  <c r="D1281" i="2"/>
  <c r="E1281" i="2"/>
  <c r="D1282" i="2"/>
  <c r="E1282" i="2"/>
  <c r="D1283" i="2"/>
  <c r="E1283" i="2"/>
  <c r="D1284" i="2"/>
  <c r="E1284" i="2"/>
  <c r="D1285" i="2"/>
  <c r="E1285" i="2"/>
  <c r="D1286" i="2"/>
  <c r="E1286" i="2"/>
  <c r="D1287" i="2"/>
  <c r="E1287" i="2"/>
  <c r="D1288" i="2"/>
  <c r="E1288" i="2"/>
  <c r="D1289" i="2"/>
  <c r="E1289" i="2"/>
  <c r="D1290" i="2"/>
  <c r="E1290" i="2"/>
  <c r="D1291" i="2"/>
  <c r="E1291" i="2"/>
  <c r="D1292" i="2"/>
  <c r="E1292" i="2"/>
  <c r="D1293" i="2"/>
  <c r="E1293" i="2"/>
  <c r="D1294" i="2"/>
  <c r="E1294" i="2"/>
  <c r="D1295" i="2"/>
  <c r="E1295" i="2"/>
  <c r="D1296" i="2"/>
  <c r="E1296" i="2"/>
  <c r="D1297" i="2"/>
  <c r="E1297" i="2"/>
  <c r="D1298" i="2"/>
  <c r="E1298" i="2"/>
  <c r="D1299" i="2"/>
  <c r="E1299" i="2"/>
  <c r="D1300" i="2"/>
  <c r="E1300" i="2"/>
  <c r="D1301" i="2"/>
  <c r="E1301" i="2"/>
  <c r="D1302" i="2"/>
  <c r="E1302" i="2"/>
  <c r="D1303" i="2"/>
  <c r="E1303" i="2"/>
  <c r="D1304" i="2"/>
  <c r="E1304" i="2"/>
  <c r="D1305" i="2"/>
  <c r="E1305" i="2"/>
  <c r="D1306" i="2"/>
  <c r="E1306" i="2"/>
  <c r="D1307" i="2"/>
  <c r="E1307" i="2"/>
  <c r="D1308" i="2"/>
  <c r="E1308" i="2"/>
  <c r="D1309" i="2"/>
  <c r="E1309" i="2"/>
  <c r="D1310" i="2"/>
  <c r="E1310" i="2"/>
  <c r="D1311" i="2"/>
  <c r="E1311" i="2"/>
  <c r="D1312" i="2"/>
  <c r="E1312" i="2"/>
  <c r="D1313" i="2"/>
  <c r="E1313" i="2"/>
  <c r="D1314" i="2"/>
  <c r="E1314" i="2"/>
  <c r="D1315" i="2"/>
  <c r="E1315" i="2"/>
  <c r="D1316" i="2"/>
  <c r="E1316" i="2"/>
  <c r="D1317" i="2"/>
  <c r="E1317" i="2"/>
  <c r="D1318" i="2"/>
  <c r="E1318" i="2"/>
  <c r="D1319" i="2"/>
  <c r="E1319" i="2"/>
  <c r="D1320" i="2"/>
  <c r="E1320" i="2"/>
  <c r="D1321" i="2"/>
  <c r="E1321" i="2"/>
  <c r="D1322" i="2"/>
  <c r="E1322" i="2"/>
  <c r="D1323" i="2"/>
  <c r="E1323" i="2"/>
  <c r="D1324" i="2"/>
  <c r="E1324" i="2"/>
  <c r="D1325" i="2"/>
  <c r="E1325" i="2"/>
  <c r="D1326" i="2"/>
  <c r="E1326" i="2"/>
  <c r="D1327" i="2"/>
  <c r="E1327" i="2"/>
  <c r="D1328" i="2"/>
  <c r="E1328" i="2"/>
  <c r="D1329" i="2"/>
  <c r="E1329" i="2"/>
  <c r="D1330" i="2"/>
  <c r="E1330" i="2"/>
  <c r="D1331" i="2"/>
  <c r="E1331" i="2"/>
  <c r="D1332" i="2"/>
  <c r="E1332" i="2"/>
  <c r="D1333" i="2"/>
  <c r="E1333" i="2"/>
  <c r="D1334" i="2"/>
  <c r="E1334" i="2"/>
  <c r="D1335" i="2"/>
  <c r="E1335" i="2"/>
  <c r="F17" i="3" l="1"/>
  <c r="G17" i="3"/>
  <c r="E17" i="3"/>
  <c r="I3" i="3"/>
  <c r="H15" i="3" a="1"/>
  <c r="H15" i="3" s="1"/>
  <c r="H6" i="3" a="1"/>
  <c r="H6" i="3" s="1"/>
  <c r="H16" i="3" a="1"/>
  <c r="H16" i="3" s="1"/>
  <c r="I16" i="3" a="1"/>
  <c r="I16" i="3" s="1"/>
  <c r="C5" i="3"/>
  <c r="C7" i="3" s="1"/>
  <c r="C33" i="3" s="1" a="1"/>
  <c r="C33" i="3" s="1"/>
  <c r="C35" i="3" s="1"/>
  <c r="D17" i="3"/>
  <c r="H13" i="3" a="1"/>
  <c r="H13" i="3" s="1"/>
  <c r="I13" i="3" s="1" a="1"/>
  <c r="I13" i="3" s="1"/>
  <c r="I4" i="3" a="1"/>
  <c r="I4" i="3" s="1"/>
  <c r="I5" i="3" s="1"/>
  <c r="I6" i="3" a="1"/>
  <c r="I6" i="3" s="1"/>
  <c r="H4" i="3" a="1"/>
  <c r="H4" i="3" s="1"/>
  <c r="H5" i="3" s="1"/>
  <c r="H7" i="3" s="1"/>
  <c r="E5" i="3"/>
  <c r="E7" i="3" s="1"/>
  <c r="E9" i="3" s="1"/>
  <c r="D5" i="3"/>
  <c r="D7" i="3" s="1"/>
  <c r="D9" i="3" s="1"/>
  <c r="F5" i="3"/>
  <c r="F7" i="3" s="1"/>
  <c r="F9" i="3" s="1"/>
  <c r="F19" i="3" s="1"/>
  <c r="G5" i="3"/>
  <c r="G7" i="3" s="1"/>
  <c r="G9" i="3" s="1"/>
  <c r="G19" i="3" s="1"/>
  <c r="E11" i="1"/>
  <c r="F11" i="1" s="1"/>
  <c r="G11" i="1" s="1"/>
  <c r="G21" i="3" l="1"/>
  <c r="D19" i="3"/>
  <c r="E19" i="3"/>
  <c r="C9" i="3"/>
  <c r="I8" i="3" a="1"/>
  <c r="I8" i="3" s="1"/>
  <c r="H8" i="3" a="1"/>
  <c r="H8" i="3" s="1"/>
  <c r="H9" i="3" s="1"/>
  <c r="H17" i="3"/>
  <c r="J13" i="3" a="1"/>
  <c r="J13" i="3" s="1"/>
  <c r="J3" i="3"/>
  <c r="I15" i="3" a="1"/>
  <c r="I15" i="3" s="1"/>
  <c r="I17" i="3" s="1"/>
  <c r="I7" i="3"/>
  <c r="J4" i="3" a="1"/>
  <c r="J4" i="3" s="1"/>
  <c r="J6" i="3" a="1"/>
  <c r="J6" i="3" s="1"/>
  <c r="C2" i="3" a="1"/>
  <c r="I9" i="3" l="1"/>
  <c r="K3" i="3"/>
  <c r="J16" i="3" a="1"/>
  <c r="J16" i="3" s="1"/>
  <c r="J15" i="3" a="1"/>
  <c r="J15" i="3" s="1"/>
  <c r="J17" i="3" s="1"/>
  <c r="J8" i="3" a="1"/>
  <c r="J8" i="3" s="1"/>
  <c r="I12" i="3" a="1"/>
  <c r="I12" i="3" s="1"/>
  <c r="I11" i="3" s="1" a="1"/>
  <c r="I11" i="3" s="1"/>
  <c r="I19" i="3" s="1"/>
  <c r="I21" i="3" s="1"/>
  <c r="H12" i="3" a="1"/>
  <c r="H12" i="3" s="1"/>
  <c r="H11" i="3" s="1" a="1"/>
  <c r="H11" i="3" s="1"/>
  <c r="H19" i="3" s="1"/>
  <c r="H21" i="3" s="1"/>
  <c r="C19" i="3"/>
  <c r="K4" i="3" a="1"/>
  <c r="K4" i="3" s="1"/>
  <c r="K5" i="3" s="1"/>
  <c r="J5" i="3"/>
  <c r="J7" i="3" s="1"/>
  <c r="C2" i="3"/>
  <c r="H2" i="3"/>
  <c r="I2" i="3" s="1"/>
  <c r="J2" i="3" s="1"/>
  <c r="K2" i="3" s="1"/>
  <c r="L2" i="3" s="1"/>
  <c r="L3" i="3" l="1"/>
  <c r="K16" i="3" a="1"/>
  <c r="K16" i="3" s="1"/>
  <c r="K15" i="3" a="1"/>
  <c r="K15" i="3" s="1"/>
  <c r="K8" i="3" a="1"/>
  <c r="K8" i="3" s="1"/>
  <c r="J9" i="3"/>
  <c r="K6" i="3" a="1"/>
  <c r="K6" i="3" s="1"/>
  <c r="K7" i="3" s="1"/>
  <c r="K9" i="3" s="1"/>
  <c r="K13" i="3" a="1"/>
  <c r="K13" i="3" s="1"/>
  <c r="L4" i="3" a="1"/>
  <c r="L4" i="3" s="1"/>
  <c r="L5" i="3" s="1"/>
  <c r="L6" i="3" a="1"/>
  <c r="L6" i="3" s="1"/>
  <c r="K12" i="3" l="1" a="1"/>
  <c r="K12" i="3" s="1"/>
  <c r="K11" i="3" s="1" a="1"/>
  <c r="K11" i="3" s="1"/>
  <c r="K19" i="3" s="1"/>
  <c r="K21" i="3" s="1"/>
  <c r="J12" i="3" a="1"/>
  <c r="J12" i="3" s="1"/>
  <c r="J11" i="3" s="1" a="1"/>
  <c r="J11" i="3" s="1"/>
  <c r="J19" i="3" s="1"/>
  <c r="J21" i="3" s="1"/>
  <c r="L13" i="3" a="1"/>
  <c r="L13" i="3" s="1"/>
  <c r="K17" i="3"/>
  <c r="L16" i="3" a="1"/>
  <c r="L16" i="3" s="1"/>
  <c r="L15" i="3" a="1"/>
  <c r="L15" i="3" s="1"/>
  <c r="L8" i="3" a="1"/>
  <c r="L8" i="3" s="1"/>
  <c r="L7" i="3"/>
  <c r="L17" i="3" l="1"/>
  <c r="L9" i="3"/>
  <c r="L12" i="3" l="1" a="1"/>
  <c r="L12" i="3" s="1"/>
  <c r="L11" i="3" s="1" a="1"/>
  <c r="L11" i="3" s="1"/>
  <c r="L19" i="3" s="1"/>
  <c r="L21" i="3" l="1"/>
  <c r="G25" i="3"/>
  <c r="G28" i="3" s="1"/>
  <c r="G3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<sst xmlns="http://schemas.openxmlformats.org/spreadsheetml/2006/main" count="381" uniqueCount="189">
  <si>
    <t>Powered by Clearbit</t>
  </si>
  <si>
    <t>Ferrari NV (New) (NYS: RACE)</t>
  </si>
  <si>
    <t xml:space="preserve">Exchange rate used is that of the Year End reported date </t>
  </si>
  <si>
    <t xml:space="preserve">As Reported Annual Balance Sheet </t>
  </si>
  <si>
    <t>Report Date</t>
  </si>
  <si>
    <t>12/31/2023</t>
  </si>
  <si>
    <t>12/31/2022</t>
  </si>
  <si>
    <t>12/31/2021</t>
  </si>
  <si>
    <t>12/31/2020</t>
  </si>
  <si>
    <t>12/31/2019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</si>
  <si>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</si>
  <si>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</si>
  <si>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</si>
  <si>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</si>
  <si>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</si>
  <si>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</si>
  <si>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</si>
  <si>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</si>
  <si>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Goodwill</t>
  </si>
  <si>
    <t>Intangible assets</t>
  </si>
  <si>
    <t>Property, plant &amp; equipment, gross</t>
  </si>
  <si>
    <t>Less: accumulated depreciation</t>
  </si>
  <si>
    <t>Property, plant &amp; equipment</t>
  </si>
  <si>
    <t>Investments &amp; other financial assets</t>
  </si>
  <si>
    <t>Deferred tax assets</t>
  </si>
  <si>
    <t>Total non-current assets</t>
  </si>
  <si>
    <t>Inventories</t>
  </si>
  <si>
    <t>Trade receivables, gross</t>
  </si>
  <si>
    <t>-</t>
  </si>
  <si>
    <t>Allowance for doubtful accounts</t>
  </si>
  <si>
    <t>Trade receivables</t>
  </si>
  <si>
    <t>Receivables from financing activities</t>
  </si>
  <si>
    <t>Current tax receivables</t>
  </si>
  <si>
    <t>Italian &amp; foreign value added tax credits</t>
  </si>
  <si>
    <t>Prepayments</t>
  </si>
  <si>
    <t>Other receivables</t>
  </si>
  <si>
    <t>Other current assets</t>
  </si>
  <si>
    <t>Current financial assets</t>
  </si>
  <si>
    <t>Cash &amp; cash equivalents</t>
  </si>
  <si>
    <t>Total current assets</t>
  </si>
  <si>
    <t>Total assets</t>
  </si>
  <si>
    <t>Share capital</t>
  </si>
  <si>
    <t>Retained earnings &amp; other reserves</t>
  </si>
  <si>
    <t>Cash flow hedge reserve</t>
  </si>
  <si>
    <t>Currency translation differences</t>
  </si>
  <si>
    <t>Remeasurement of defined benefit plans</t>
  </si>
  <si>
    <t>Equity attributable to owners of the parent</t>
  </si>
  <si>
    <t>Non-controlling interests</t>
  </si>
  <si>
    <t>Total equity</t>
  </si>
  <si>
    <t>Employee benefits</t>
  </si>
  <si>
    <t>Provisions</t>
  </si>
  <si>
    <t>Deferred tax liabilities</t>
  </si>
  <si>
    <t>Bonds &amp; notes</t>
  </si>
  <si>
    <t>Asset-backed financing (securitizations)</t>
  </si>
  <si>
    <t>Lease liabilities</t>
  </si>
  <si>
    <t>Borrowings from banks &amp; other financial institutions</t>
  </si>
  <si>
    <t>Other debt</t>
  </si>
  <si>
    <t>Debt</t>
  </si>
  <si>
    <t>Deferred income</t>
  </si>
  <si>
    <t>Advances &amp; security deposits</t>
  </si>
  <si>
    <t>Accrued expenses</t>
  </si>
  <si>
    <t>Payables to personnel</t>
  </si>
  <si>
    <t>Social security payables</t>
  </si>
  <si>
    <t>Other liabilities</t>
  </si>
  <si>
    <t>Other financial liabilities</t>
  </si>
  <si>
    <t>Trade payables</t>
  </si>
  <si>
    <t>Current tax payables</t>
  </si>
  <si>
    <t>Accrued Expenses</t>
  </si>
  <si>
    <t>Advances and security deposits</t>
  </si>
  <si>
    <t>Total equity &amp; liabilities</t>
  </si>
  <si>
    <t xml:space="preserve">As Reported Annual Income Statement </t>
  </si>
  <si>
    <t>Net revenues</t>
  </si>
  <si>
    <t>Cost of sales</t>
  </si>
  <si>
    <t>Selling, general &amp; administrative costs</t>
  </si>
  <si>
    <t>Research &amp; development costs</t>
  </si>
  <si>
    <t>Other income (expenses), net</t>
  </si>
  <si>
    <t>Results from investments</t>
  </si>
  <si>
    <t>Earnings before interest &amp; taxes (EBIT)</t>
  </si>
  <si>
    <t>Interest income from bank deposits</t>
  </si>
  <si>
    <t>Other interest income &amp; financial income</t>
  </si>
  <si>
    <t>Total interest &amp; other financial income</t>
  </si>
  <si>
    <t>Financial income from financial services companies</t>
  </si>
  <si>
    <t>Total financial income</t>
  </si>
  <si>
    <t>Capitalized borrowing costs</t>
  </si>
  <si>
    <t>Other interest &amp; other financial expenses</t>
  </si>
  <si>
    <t>Interest expenses &amp; other financial expenses</t>
  </si>
  <si>
    <t>Interest expenses from banks &amp; other financial institutions</t>
  </si>
  <si>
    <t>Interest &amp; other finance costs on bonds &amp; notes</t>
  </si>
  <si>
    <t>Write-downs of financial receivables</t>
  </si>
  <si>
    <t>Other financial expenses</t>
  </si>
  <si>
    <t>Total financial expenses</t>
  </si>
  <si>
    <t>Net income (expenses) from derivative financial instruments &amp; foreign currency exchange rate differences</t>
  </si>
  <si>
    <t>Total financial expenses &amp; net expenses from derivative financial instruments &amp; foreign currency exchange rate differences</t>
  </si>
  <si>
    <t>Less: financial services companies</t>
  </si>
  <si>
    <t>Net financial income (expenses)</t>
  </si>
  <si>
    <t>Profit (loss) before taxes</t>
  </si>
  <si>
    <t>Income tax expense</t>
  </si>
  <si>
    <t>Net profit (loss)</t>
  </si>
  <si>
    <t>Net profit attributable to owners of the parent</t>
  </si>
  <si>
    <t>Net profit attributable to non-controlling interests</t>
  </si>
  <si>
    <t>Weighted average ordinary shares outstanding - basic</t>
  </si>
  <si>
    <t>Weighted average ordinary shares outstanding - diluted</t>
  </si>
  <si>
    <t>Year end shares outstanding</t>
  </si>
  <si>
    <t>EPS - Basic - excluding Extraordinary Items Applicable to Common - Total</t>
  </si>
  <si>
    <t>Net earnings (loss) per share - basic</t>
  </si>
  <si>
    <t>EPS - Diluted - excluding Extraordinary Items Applicable to Common - Total</t>
  </si>
  <si>
    <t>Net earnings (loss) per share - diluted</t>
  </si>
  <si>
    <t>Total number of employees</t>
  </si>
  <si>
    <t>Number of common stockholders</t>
  </si>
  <si>
    <t>Dividends Per Share - Common - Gross - by Period End Date</t>
  </si>
  <si>
    <t xml:space="preserve">As Reported Annual Retained Earnings not available for this company at present. </t>
  </si>
  <si>
    <t xml:space="preserve">As Reported Annual Cash Flow </t>
  </si>
  <si>
    <t>Cash &amp; cash equivalents at the beginning of the year</t>
  </si>
  <si>
    <t>Amortization &amp; depreciation</t>
  </si>
  <si>
    <t>Provision accruals</t>
  </si>
  <si>
    <t>Result from investments</t>
  </si>
  <si>
    <t>Net finance costs</t>
  </si>
  <si>
    <t>Other non-cash expenses (income), net</t>
  </si>
  <si>
    <t>Net losses (gains) on disposal of property, plant &amp; equipment &amp; intangible assets</t>
  </si>
  <si>
    <t>Change in inventories</t>
  </si>
  <si>
    <t>Change in trade receivables</t>
  </si>
  <si>
    <t>Change in trade payables</t>
  </si>
  <si>
    <t>Change in receivables from financing activities</t>
  </si>
  <si>
    <t>Change in other operating assets &amp; liabilities</t>
  </si>
  <si>
    <t>Finance income received</t>
  </si>
  <si>
    <t>Finance costs paid</t>
  </si>
  <si>
    <t>Income tax paid</t>
  </si>
  <si>
    <t>Financial Income/Expense - Cash Flow - to Reconcile</t>
  </si>
  <si>
    <t>Total cash flows from operating activities</t>
  </si>
  <si>
    <t>Investments in property, plant &amp; equipment</t>
  </si>
  <si>
    <t>Investments in intangible assets</t>
  </si>
  <si>
    <t>Investments in joint ventures</t>
  </si>
  <si>
    <t>Proceeds from the sale of property, plant &amp; equipment &amp; intangible assets</t>
  </si>
  <si>
    <t>Total cash flows from (used in) investing activities</t>
  </si>
  <si>
    <t>Proceeds from bank borrowings</t>
  </si>
  <si>
    <t>Repayment of bank borrowings</t>
  </si>
  <si>
    <t>Proceeds from securitizations, net of repayments</t>
  </si>
  <si>
    <t>Net change in other debt</t>
  </si>
  <si>
    <t xml:space="preserve"> Repayment of lease liabilities</t>
  </si>
  <si>
    <t>Net change in borrowings to banks &amp; other financial institutions</t>
  </si>
  <si>
    <t>Repayment of bonds &amp; notes</t>
  </si>
  <si>
    <t>Proceeds from bonds &amp; notes</t>
  </si>
  <si>
    <t>Net change in bank borrowings</t>
  </si>
  <si>
    <t>Dividends paid to owners of the parent</t>
  </si>
  <si>
    <t>Dividends paid to non-controlling interests</t>
  </si>
  <si>
    <t>Share repurchases</t>
  </si>
  <si>
    <t>Repayments of securitizations</t>
  </si>
  <si>
    <t>Total cash flows from (used in) financing activities</t>
  </si>
  <si>
    <t>Translation exchange differences</t>
  </si>
  <si>
    <t>Total change in cash &amp; cash equivalents</t>
  </si>
  <si>
    <t>Cash &amp; cash equivalents at the end of the year</t>
  </si>
  <si>
    <t>x</t>
  </si>
  <si>
    <t>% Change in SPY</t>
  </si>
  <si>
    <t>% Change in RACE</t>
  </si>
  <si>
    <t>SPY</t>
  </si>
  <si>
    <t>RACE</t>
  </si>
  <si>
    <t>Date</t>
  </si>
  <si>
    <t>Revenue</t>
  </si>
  <si>
    <t>COGS</t>
  </si>
  <si>
    <t>EBIT</t>
  </si>
  <si>
    <t>Gross Profit</t>
  </si>
  <si>
    <t>OPEX</t>
  </si>
  <si>
    <t>NOPAT</t>
  </si>
  <si>
    <t>Taxes</t>
  </si>
  <si>
    <t>+ D&amp;A</t>
  </si>
  <si>
    <t>- CAPEX</t>
  </si>
  <si>
    <t>- Change in NWC</t>
  </si>
  <si>
    <t>FCFF</t>
  </si>
  <si>
    <t>Discount Factor</t>
  </si>
  <si>
    <t>Grow by</t>
  </si>
  <si>
    <t>PV of FCFF</t>
  </si>
  <si>
    <t>WACC</t>
  </si>
  <si>
    <t>Beta</t>
  </si>
  <si>
    <t>Stock Price</t>
  </si>
  <si>
    <t>Market Value of Equity</t>
  </si>
  <si>
    <t>Shares Outstanding</t>
  </si>
  <si>
    <t>Market Value of Debt</t>
  </si>
  <si>
    <t>Cost of Equity</t>
  </si>
  <si>
    <t>Cost of Debt</t>
  </si>
  <si>
    <t>10Y Bond</t>
  </si>
  <si>
    <t>Lord Aswarth's ERP</t>
  </si>
  <si>
    <t>Tax Rate</t>
  </si>
  <si>
    <t>Terminal Value</t>
  </si>
  <si>
    <t>Perpetual Growth Rate</t>
  </si>
  <si>
    <t>Total Enterprise Value</t>
  </si>
  <si>
    <t>- Net Debt</t>
  </si>
  <si>
    <t>Equity Value</t>
  </si>
  <si>
    <t>Share Price</t>
  </si>
  <si>
    <t>No Growth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</si>
</sst>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\-mm\-dd\ hh:mm:ss"/>
  </numFmts>
  <fonts count="12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 val="singleAccounting"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2"/>
    <xf numFmtId="165" fontId="8" fillId="0" borderId="1" xfId="2" applyNumberFormat="1" applyFont="1" applyBorder="1" applyAlignment="1">
      <alignment horizontal="center" vertical="top"/>
    </xf>
    <xf numFmtId="0" fontId="8" fillId="0" borderId="1" xfId="2" applyFont="1" applyBorder="1" applyAlignment="1">
      <alignment horizontal="center" vertical="top"/>
    </xf>
    <xf numFmtId="0" fontId="8" fillId="0" borderId="1" xfId="2" applyFont="1" applyBorder="1" applyAlignment="1">
      <alignment horizontal="left" vertical="top"/>
    </xf>
    <xf numFmtId="0" fontId="3" fillId="0" borderId="0" xfId="0" applyFont="1"/>
    <xf numFmtId="0" fontId="0" fillId="0" borderId="2" xfId="0" applyBorder="1"/>
    <xf numFmtId="0" fontId="0" fillId="0" borderId="3" xfId="0" applyBorder="1"/>
    <xf numFmtId="43" fontId="0" fillId="0" borderId="0" xfId="1" applyFont="1"/>
    <xf numFmtId="43" fontId="3" fillId="0" borderId="0" xfId="1" applyFont="1"/>
    <xf numFmtId="43" fontId="0" fillId="0" borderId="0" xfId="1" applyFont="1" applyAlignment="1">
      <alignment horizontal="right"/>
    </xf>
    <xf numFmtId="43" fontId="6" fillId="0" borderId="0" xfId="1" applyFont="1"/>
    <xf numFmtId="43" fontId="3" fillId="0" borderId="0" xfId="1" applyFont="1" applyAlignment="1">
      <alignment horizontal="right" vertical="top" wrapText="1"/>
    </xf>
    <xf numFmtId="43" fontId="4" fillId="0" borderId="0" xfId="1" applyFont="1"/>
    <xf numFmtId="43" fontId="6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0" applyNumberFormat="1"/>
    <xf numFmtId="0" fontId="4" fillId="0" borderId="0" xfId="0" quotePrefix="1" applyFont="1"/>
    <xf numFmtId="0" fontId="3" fillId="0" borderId="0" xfId="0" quotePrefix="1" applyFont="1"/>
    <xf numFmtId="43" fontId="0" fillId="0" borderId="2" xfId="1" applyFont="1" applyBorder="1"/>
    <xf numFmtId="43" fontId="3" fillId="0" borderId="0" xfId="0" applyNumberFormat="1" applyFont="1"/>
    <xf numFmtId="10" fontId="0" fillId="0" borderId="0" xfId="0" applyNumberFormat="1"/>
    <xf numFmtId="43" fontId="9" fillId="0" borderId="0" xfId="1" applyFont="1"/>
    <xf numFmtId="0" fontId="10" fillId="0" borderId="2" xfId="0" applyFont="1" applyBorder="1"/>
    <xf numFmtId="0" fontId="4" fillId="0" borderId="5" xfId="0" applyFont="1" applyBorder="1"/>
    <xf numFmtId="0" fontId="4" fillId="0" borderId="2" xfId="0" applyFont="1" applyBorder="1"/>
    <xf numFmtId="43" fontId="10" fillId="0" borderId="2" xfId="1" applyFont="1" applyBorder="1"/>
    <xf numFmtId="43" fontId="0" fillId="0" borderId="2" xfId="0" applyNumberFormat="1" applyBorder="1"/>
    <xf numFmtId="10" fontId="4" fillId="2" borderId="4" xfId="0" applyNumberFormat="1" applyFont="1" applyFill="1" applyBorder="1"/>
    <xf numFmtId="0" fontId="0" fillId="2" borderId="4" xfId="0" applyFill="1" applyBorder="1"/>
    <xf numFmtId="0" fontId="10" fillId="0" borderId="0" xfId="0" applyFont="1" applyFill="1" applyBorder="1"/>
    <xf numFmtId="10" fontId="10" fillId="2" borderId="4" xfId="0" applyNumberFormat="1" applyFont="1" applyFill="1" applyBorder="1"/>
    <xf numFmtId="43" fontId="11" fillId="0" borderId="7" xfId="0" applyNumberFormat="1" applyFont="1" applyBorder="1"/>
    <xf numFmtId="43" fontId="11" fillId="0" borderId="8" xfId="0" applyNumberFormat="1" applyFont="1" applyBorder="1"/>
    <xf numFmtId="0" fontId="3" fillId="0" borderId="5" xfId="0" applyFont="1" applyBorder="1"/>
    <xf numFmtId="9" fontId="3" fillId="0" borderId="6" xfId="0" applyNumberFormat="1" applyFont="1" applyBorder="1"/>
    <xf numFmtId="10" fontId="0" fillId="2" borderId="4" xfId="0" applyNumberFormat="1" applyFill="1" applyBorder="1"/>
    <xf numFmtId="0" fontId="3" fillId="0" borderId="2" xfId="0" applyFont="1" applyBorder="1"/>
    <xf numFmtId="43" fontId="3" fillId="0" borderId="2" xfId="0" applyNumberFormat="1" applyFont="1" applyBorder="1"/>
    <xf numFmtId="0" fontId="4" fillId="0" borderId="0" xfId="0" quotePrefix="1" applyFont="1" applyFill="1" applyBorder="1"/>
    <xf numFmtId="0" fontId="3" fillId="0" borderId="0" xfId="0" applyFont="1" applyFill="1" applyBorder="1"/>
    <xf numFmtId="0" fontId="10" fillId="0" borderId="0" xfId="0" applyFont="1" applyAlignment="1">
      <alignment horizontal="center"/>
    </xf>
    <xf numFmtId="43" fontId="0" fillId="0" borderId="9" xfId="0" applyNumberFormat="1" applyBorder="1"/>
    <xf numFmtId="43" fontId="0" fillId="0" borderId="6" xfId="0" applyNumberFormat="1" applyBorder="1"/>
  </cellXfs>
  <cellStyles count="3">
    <cellStyle name="Comma" xfId="1" builtinId="3"/>
    <cellStyle name="Normal" xfId="0" builtinId="0"/>
    <cellStyle name="Normal 2" xfId="2" xr:uid="{F511CE12-7D2B-4EBA-80EE-6A089AA8FFC8}"/>
  </cellStyles>
  <dxfs count="0"/>
  <tableStyles count="0" defaultTableStyle="Table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475-9B3E-423E-8D4B-78E67B7A5BAF}">
  <dimension ref="B2:O35"/>
  <sheetViews>
    <sheetView showGridLines="0" tabSelected="1" workbookViewId="0">
      <selection activeCell="L45" sqref="L45"/>
    </sheetView>
  </sheetViews>
  <sheetFormatPr defaultRowHeight="12.75" x14ac:dyDescent="0.2"/>
  <cols>
    <col min="1" max="1" width="1.7109375" customWidth="1"/>
    <col min="2" max="2" width="39.7109375" bestFit="1" customWidth="1"/>
    <col min="3" max="12" width="21.5703125" customWidth="1"/>
  </cols>
  <sheetData>
    <row r="2" spans="2:15" x14ac:dyDescent="0.2">
      <c r="B2" s="18"/>
      <c r="C2" s="18" cm="1">
        <f t="array" ref="C2:G2">+asreported!C11:G11</f>
        <v>2019</v>
      </c>
      <c r="D2" s="18">
        <v>2020</v>
      </c>
      <c r="E2" s="18">
        <v>2021</v>
      </c>
      <c r="F2" s="18">
        <v>2022</v>
      </c>
      <c r="G2" s="18">
        <v>2023</v>
      </c>
      <c r="H2" s="18">
        <f>+G2+1</f>
        <v>2024</v>
      </c>
      <c r="I2" s="18">
        <f t="shared" ref="I2:M2" si="0">+H2+1</f>
        <v>2025</v>
      </c>
      <c r="J2" s="18">
        <f t="shared" si="0"/>
        <v>2026</v>
      </c>
      <c r="K2" s="18">
        <f t="shared" si="0"/>
        <v>2027</v>
      </c>
      <c r="L2" s="18">
        <f t="shared" si="0"/>
        <v>2028</v>
      </c>
    </row>
    <row r="3" spans="2:15" x14ac:dyDescent="0.2">
      <c r="B3" s="16" t="s">
        <v>157</v>
      </c>
      <c r="C3" s="20">
        <f>+asreported!C79</f>
        <v>4229027</v>
      </c>
      <c r="D3" s="20">
        <f>+asreported!D79</f>
        <v>4246165</v>
      </c>
      <c r="E3" s="20">
        <f>+asreported!E79</f>
        <v>4834067</v>
      </c>
      <c r="F3" s="20">
        <f>+asreported!F79</f>
        <v>5441957</v>
      </c>
      <c r="G3" s="20">
        <f>+asreported!G79</f>
        <v>6612570</v>
      </c>
      <c r="H3" s="20">
        <f>+G3*(1+$O$3)</f>
        <v>6943198.5</v>
      </c>
      <c r="I3" s="20">
        <f t="shared" ref="I3:L3" si="1">+H3*(1+$O$3)</f>
        <v>7290358.4250000007</v>
      </c>
      <c r="J3" s="20">
        <f t="shared" si="1"/>
        <v>7654876.3462500013</v>
      </c>
      <c r="K3" s="20">
        <f t="shared" si="1"/>
        <v>8037620.1635625018</v>
      </c>
      <c r="L3" s="20">
        <f t="shared" si="1"/>
        <v>8439501.1717406269</v>
      </c>
      <c r="N3" s="8" t="s">
        <v>169</v>
      </c>
      <c r="O3" s="32">
        <v>0.05</v>
      </c>
    </row>
    <row r="4" spans="2:15" ht="15" x14ac:dyDescent="0.35">
      <c r="B4" s="8" t="s">
        <v>158</v>
      </c>
      <c r="C4" s="33">
        <f>+asreported!C80</f>
        <v>-2026941</v>
      </c>
      <c r="D4" s="33">
        <f>+asreported!D80</f>
        <v>-2069608</v>
      </c>
      <c r="E4" s="33">
        <f>+asreported!E80</f>
        <v>-2354969</v>
      </c>
      <c r="F4" s="33">
        <f>+asreported!F80</f>
        <v>-2829199</v>
      </c>
      <c r="G4" s="33">
        <f>+asreported!G80</f>
        <v>-3318252</v>
      </c>
      <c r="H4" s="33" cm="1">
        <f t="array" ref="H4">+AVERAGE($C$4:$G$4/$C$3:$G$3)*H3</f>
        <v>-3437655.3303213073</v>
      </c>
      <c r="I4" s="33" cm="1">
        <f t="array" ref="I4">+AVERAGE($C$4:$G$4/$C$3:$G$3)*I3</f>
        <v>-3609538.096837373</v>
      </c>
      <c r="J4" s="33" cm="1">
        <f t="array" ref="J4">+AVERAGE($C$4:$G$4/$C$3:$G$3)*J3</f>
        <v>-3790015.0016792421</v>
      </c>
      <c r="K4" s="33" cm="1">
        <f t="array" ref="K4">+AVERAGE($C$4:$G$4/$C$3:$G$3)*K3</f>
        <v>-3979515.7517632041</v>
      </c>
      <c r="L4" s="33" cm="1">
        <f t="array" ref="L4">+AVERAGE($C$4:$G$4/$C$3:$G$3)*L3</f>
        <v>-4178491.5393513646</v>
      </c>
    </row>
    <row r="5" spans="2:15" x14ac:dyDescent="0.2">
      <c r="B5" s="8" t="s">
        <v>160</v>
      </c>
      <c r="C5" s="19">
        <f>+C3+C4</f>
        <v>2202086</v>
      </c>
      <c r="D5" s="19">
        <f t="shared" ref="D5:G5" si="2">+D3+D4</f>
        <v>2176557</v>
      </c>
      <c r="E5" s="19">
        <f t="shared" si="2"/>
        <v>2479098</v>
      </c>
      <c r="F5" s="19">
        <f t="shared" si="2"/>
        <v>2612758</v>
      </c>
      <c r="G5" s="19">
        <f t="shared" si="2"/>
        <v>3294318</v>
      </c>
      <c r="H5" s="19">
        <f t="shared" ref="H5" si="3">+H3+H4</f>
        <v>3505543.1696786927</v>
      </c>
      <c r="I5" s="19">
        <f t="shared" ref="I5" si="4">+I3+I4</f>
        <v>3680820.3281626278</v>
      </c>
      <c r="J5" s="19">
        <f t="shared" ref="J5" si="5">+J3+J4</f>
        <v>3864861.3445707592</v>
      </c>
      <c r="K5" s="19">
        <f t="shared" ref="K5" si="6">+K3+K4</f>
        <v>4058104.4117992977</v>
      </c>
      <c r="L5" s="19">
        <f t="shared" ref="L5" si="7">+L3+L4</f>
        <v>4261009.6323892623</v>
      </c>
    </row>
    <row r="6" spans="2:15" x14ac:dyDescent="0.2">
      <c r="B6" s="8" t="s">
        <v>161</v>
      </c>
      <c r="C6" s="19">
        <f>+SUM(asreported!C81:C83)</f>
        <v>-1175964</v>
      </c>
      <c r="D6" s="19">
        <f>+SUM(asreported!D81:D83)</f>
        <v>-1303364</v>
      </c>
      <c r="E6" s="19">
        <f>+SUM(asreported!E81:E83)</f>
        <v>-1269599</v>
      </c>
      <c r="F6" s="19">
        <f>+SUM(asreported!F81:F83)</f>
        <v>-1308454</v>
      </c>
      <c r="G6" s="19">
        <f>+SUM(asreported!G81:G83)</f>
        <v>-1509708</v>
      </c>
      <c r="H6" s="19" cm="1">
        <f t="array" ref="H6">+AVERAGE($C$6:$G$6/$C$3:$G$3)*H3</f>
        <v>-1828009.791856857</v>
      </c>
      <c r="I6" s="19" cm="1">
        <f t="array" ref="I6">+AVERAGE($C$6:$G$6/$C$3:$G$3)*I3</f>
        <v>-1919410.2814497002</v>
      </c>
      <c r="J6" s="19" cm="1">
        <f t="array" ref="J6">+AVERAGE($C$6:$G$6/$C$3:$G$3)*J3</f>
        <v>-2015380.7955221853</v>
      </c>
      <c r="K6" s="19" cm="1">
        <f t="array" ref="K6">+AVERAGE($C$6:$G$6/$C$3:$G$3)*K3</f>
        <v>-2116149.8352982947</v>
      </c>
      <c r="L6" s="19" cm="1">
        <f t="array" ref="L6">+AVERAGE($C$6:$G$6/$C$3:$G$3)*L3</f>
        <v>-2221957.3270632094</v>
      </c>
    </row>
    <row r="7" spans="2:15" x14ac:dyDescent="0.2">
      <c r="B7" s="8" t="s">
        <v>159</v>
      </c>
      <c r="C7" s="19">
        <f>+C5+C6</f>
        <v>1026122</v>
      </c>
      <c r="D7" s="19">
        <f t="shared" ref="D7:G7" si="8">+D5+D6</f>
        <v>873193</v>
      </c>
      <c r="E7" s="19">
        <f t="shared" si="8"/>
        <v>1209499</v>
      </c>
      <c r="F7" s="19">
        <f t="shared" si="8"/>
        <v>1304304</v>
      </c>
      <c r="G7" s="19">
        <f t="shared" si="8"/>
        <v>1784610</v>
      </c>
      <c r="H7" s="19">
        <f t="shared" ref="H7" si="9">+H5+H6</f>
        <v>1677533.3778218357</v>
      </c>
      <c r="I7" s="19">
        <f t="shared" ref="I7" si="10">+I5+I6</f>
        <v>1761410.0467129275</v>
      </c>
      <c r="J7" s="19">
        <f t="shared" ref="J7" si="11">+J5+J6</f>
        <v>1849480.5490485739</v>
      </c>
      <c r="K7" s="19">
        <f t="shared" ref="K7" si="12">+K5+K6</f>
        <v>1941954.576501003</v>
      </c>
      <c r="L7" s="19">
        <f t="shared" ref="L7" si="13">+L5+L6</f>
        <v>2039052.3053260529</v>
      </c>
    </row>
    <row r="8" spans="2:15" x14ac:dyDescent="0.2">
      <c r="B8" s="34" t="s">
        <v>163</v>
      </c>
      <c r="C8" s="37" cm="1">
        <f t="array" ref="C8:G8">+asreported!C104:G104</f>
        <v>-198343</v>
      </c>
      <c r="D8" s="37">
        <v>-71373</v>
      </c>
      <c r="E8" s="37">
        <v>-236667</v>
      </c>
      <c r="F8" s="37">
        <v>-254699</v>
      </c>
      <c r="G8" s="37">
        <v>-382010</v>
      </c>
      <c r="H8" s="37" cm="1">
        <f t="array" ref="H8">+AVERAGE(-_xlfn.ANCHORARRAY($C$8)/$C$7:$G$7)*H3</f>
        <v>1222057.1927477033</v>
      </c>
      <c r="I8" s="37" cm="1">
        <f t="array" ref="I8">+AVERAGE(-_xlfn.ANCHORARRAY($C$8)/$C$7:$G$7)*I3</f>
        <v>1283160.0523850885</v>
      </c>
      <c r="J8" s="37" cm="1">
        <f t="array" ref="J8">+AVERAGE(-_xlfn.ANCHORARRAY($C$8)/$C$7:$G$7)*J3</f>
        <v>1347318.0550043432</v>
      </c>
      <c r="K8" s="37" cm="1">
        <f t="array" ref="K8">+AVERAGE(-_xlfn.ANCHORARRAY($C$8)/$C$7:$G$7)*K3</f>
        <v>1414683.9577545603</v>
      </c>
      <c r="L8" s="37" cm="1">
        <f t="array" ref="L8">+AVERAGE(-_xlfn.ANCHORARRAY($C$8)/$C$7:$G$7)*L3</f>
        <v>1485418.1556422885</v>
      </c>
    </row>
    <row r="9" spans="2:15" x14ac:dyDescent="0.2">
      <c r="B9" s="16" t="s">
        <v>162</v>
      </c>
      <c r="C9" s="20">
        <f>+C7+C8</f>
        <v>827779</v>
      </c>
      <c r="D9" s="20">
        <f t="shared" ref="D9:G9" si="14">+D7+D8</f>
        <v>801820</v>
      </c>
      <c r="E9" s="20">
        <f t="shared" si="14"/>
        <v>972832</v>
      </c>
      <c r="F9" s="20">
        <f t="shared" si="14"/>
        <v>1049605</v>
      </c>
      <c r="G9" s="20">
        <f t="shared" si="14"/>
        <v>1402600</v>
      </c>
      <c r="H9" s="20">
        <f t="shared" ref="H9" si="15">+H7+H8</f>
        <v>2899590.570569539</v>
      </c>
      <c r="I9" s="20">
        <f t="shared" ref="I9" si="16">+I7+I8</f>
        <v>3044570.099098016</v>
      </c>
      <c r="J9" s="20">
        <f t="shared" ref="J9" si="17">+J7+J8</f>
        <v>3196798.6040529171</v>
      </c>
      <c r="K9" s="20">
        <f t="shared" ref="K9" si="18">+K7+K8</f>
        <v>3356638.5342555633</v>
      </c>
      <c r="L9" s="20">
        <f t="shared" ref="L9" si="19">+L7+L8</f>
        <v>3524470.4609683417</v>
      </c>
    </row>
    <row r="10" spans="2:15" x14ac:dyDescent="0.2"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5" x14ac:dyDescent="0.2">
      <c r="B11" s="28" t="s">
        <v>164</v>
      </c>
      <c r="C11" s="24" cm="1">
        <f t="array" ref="C11:G11">+DepNAmor</f>
        <v>395153</v>
      </c>
      <c r="D11" s="19">
        <v>523607</v>
      </c>
      <c r="E11" s="19">
        <v>516117</v>
      </c>
      <c r="F11" s="19">
        <v>583393</v>
      </c>
      <c r="G11" s="19">
        <v>733573</v>
      </c>
      <c r="H11" s="19" cm="1">
        <f t="array" ref="H11">+AVERAGE(_xlfn.ANCHORARRAY($C$11)/$C$12:$G$12)*H12</f>
        <v>1614138.335572303</v>
      </c>
      <c r="I11" s="19" cm="1">
        <f t="array" ref="I11">+AVERAGE(_xlfn.ANCHORARRAY($C$11)/$C$12:$G$12)*I12</f>
        <v>1694845.2523509183</v>
      </c>
      <c r="J11" s="19" cm="1">
        <f t="array" ref="J11">+AVERAGE(_xlfn.ANCHORARRAY($C$11)/$C$12:$G$12)*J12</f>
        <v>1779587.5149684646</v>
      </c>
      <c r="K11" s="19" cm="1">
        <f t="array" ref="K11">+AVERAGE(_xlfn.ANCHORARRAY($C$11)/$C$12:$G$12)*K12</f>
        <v>1868566.890716888</v>
      </c>
      <c r="L11" s="19" cm="1">
        <f t="array" ref="L11">+AVERAGE(_xlfn.ANCHORARRAY($C$11)/$C$12:$G$12)*L12</f>
        <v>1961995.2352527326</v>
      </c>
    </row>
    <row r="12" spans="2:15" x14ac:dyDescent="0.2">
      <c r="B12" s="28" t="s">
        <v>165</v>
      </c>
      <c r="C12" s="19">
        <f>(+SUM(asreported!C145:C148))*-1</f>
        <v>787142</v>
      </c>
      <c r="D12" s="19">
        <f>(+SUM(asreported!D145:D148))*-1</f>
        <v>868955</v>
      </c>
      <c r="E12" s="19">
        <f>(+SUM(asreported!E145:E148))*-1</f>
        <v>829358</v>
      </c>
      <c r="F12" s="19">
        <f>(+SUM(asreported!F145:F148))*-1</f>
        <v>860212</v>
      </c>
      <c r="G12" s="19">
        <f>(+SUM(asreported!G145:G148))*-1</f>
        <v>959688</v>
      </c>
      <c r="H12" s="24" cm="1">
        <f t="array" ref="H12">+AVERAGE($C$12:$G$12/$C$9:$G$9*H9)</f>
        <v>2546382.4383134414</v>
      </c>
      <c r="I12" s="24" cm="1">
        <f t="array" ref="I12">+AVERAGE($C$12:$G$12/$C$9:$G$9*I9)</f>
        <v>2673701.5602291133</v>
      </c>
      <c r="J12" s="24" cm="1">
        <f t="array" ref="J12">+AVERAGE($C$12:$G$12/$C$9:$G$9*J9)</f>
        <v>2807386.6382405697</v>
      </c>
      <c r="K12" s="24" cm="1">
        <f t="array" ref="K12">+AVERAGE($C$12:$G$12/$C$9:$G$9*K9)</f>
        <v>2947755.9701525983</v>
      </c>
      <c r="L12" s="24" cm="1">
        <f t="array" ref="L12">+AVERAGE($C$12:$G$12/$C$9:$G$9*L9)</f>
        <v>3095143.7686602287</v>
      </c>
    </row>
    <row r="13" spans="2:15" x14ac:dyDescent="0.2">
      <c r="B13" t="str" cm="1">
        <f t="array" ref="B13:G16">+asreported!B135:G138</f>
        <v>Change in inventories</v>
      </c>
      <c r="C13" s="19">
        <v>-45615</v>
      </c>
      <c r="D13" s="19">
        <v>-83207</v>
      </c>
      <c r="E13" s="19">
        <v>-92031</v>
      </c>
      <c r="F13" s="19">
        <v>-164361</v>
      </c>
      <c r="G13" s="19">
        <v>-342875</v>
      </c>
      <c r="H13" s="19" cm="1">
        <f t="array" ref="H13">+AVERAGE($C$13:$G$13/$C$3:$G$3)*H3</f>
        <v>-182570.7557231668</v>
      </c>
      <c r="I13" s="19" cm="1">
        <f t="array" ref="I13">+AVERAGE(D13:H13/D3:H3)*I3</f>
        <v>-214312.14457769081</v>
      </c>
      <c r="J13" s="19" cm="1">
        <f t="array" ref="J13">+AVERAGE(E13:I13/E3:I3)*J3</f>
        <v>-240032.61702530069</v>
      </c>
      <c r="K13" s="19" cm="1">
        <f t="array" ref="K13">+AVERAGE(F13:J13/F3:J3)*K3</f>
        <v>-271837.04412482242</v>
      </c>
      <c r="L13" s="19" cm="1">
        <f t="array" ref="L13">+AVERAGE(G13:K13/G3:K3)*L3</f>
        <v>-291535.77767182543</v>
      </c>
    </row>
    <row r="14" spans="2:15" x14ac:dyDescent="0.2">
      <c r="B14" t="str">
        <v>Change in trade receivables</v>
      </c>
      <c r="C14" s="19">
        <v>-25124</v>
      </c>
      <c r="D14" s="19">
        <v>54586</v>
      </c>
      <c r="E14" s="19">
        <v>2005</v>
      </c>
      <c r="F14" s="19">
        <v>-51693</v>
      </c>
      <c r="G14" s="19">
        <v>-36973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</row>
    <row r="15" spans="2:15" x14ac:dyDescent="0.2">
      <c r="B15" t="str">
        <v>Change in trade payables</v>
      </c>
      <c r="C15" s="19">
        <v>60562</v>
      </c>
      <c r="D15" s="19">
        <v>10547</v>
      </c>
      <c r="E15" s="19">
        <v>82137</v>
      </c>
      <c r="F15" s="19">
        <v>111056</v>
      </c>
      <c r="G15" s="19">
        <v>47934</v>
      </c>
      <c r="H15" s="19" cm="1">
        <f t="array" ref="H15">+AVERAGE($C$15:$G$15/$C$3:$G$3)*H3</f>
        <v>85334.699226075958</v>
      </c>
      <c r="I15" s="19" cm="1">
        <f t="array" ref="I15">+AVERAGE($C$15:$G$15/$C$3:$G$3)*I3</f>
        <v>89601.434187379753</v>
      </c>
      <c r="J15" s="19" cm="1">
        <f t="array" ref="J15">+AVERAGE($C$15:$G$15/$C$3:$G$3)*J3</f>
        <v>94081.505896748757</v>
      </c>
      <c r="K15" s="19" cm="1">
        <f t="array" ref="K15">+AVERAGE($C$15:$G$15/$C$3:$G$3)*K3</f>
        <v>98785.5811915862</v>
      </c>
      <c r="L15" s="19" cm="1">
        <f t="array" ref="L15">+AVERAGE($C$15:$G$15/$C$3:$G$3)*L3</f>
        <v>103724.8602511655</v>
      </c>
    </row>
    <row r="16" spans="2:15" x14ac:dyDescent="0.2">
      <c r="B16" s="17" t="str">
        <v>Change in receivables from financing activities</v>
      </c>
      <c r="C16" s="30">
        <v>-86109</v>
      </c>
      <c r="D16" s="30">
        <v>-85144</v>
      </c>
      <c r="E16" s="30">
        <v>-138932</v>
      </c>
      <c r="F16" s="30">
        <v>-200675</v>
      </c>
      <c r="G16" s="30">
        <v>-118787</v>
      </c>
      <c r="H16" s="30" cm="1">
        <f t="array" ref="H16">+AVERAGE($C$16:$G$16/$C$3:$G$3)*H3</f>
        <v>-172181.4983611271</v>
      </c>
      <c r="I16" s="30" cm="1">
        <f t="array" ref="I16">+AVERAGE($C$16:$G$16/$C$3:$G$3)*I3</f>
        <v>-180790.57327918347</v>
      </c>
      <c r="J16" s="30" cm="1">
        <f t="array" ref="J16">+AVERAGE($C$16:$G$16/$C$3:$G$3)*J3</f>
        <v>-189830.10194314265</v>
      </c>
      <c r="K16" s="30" cm="1">
        <f t="array" ref="K16">+AVERAGE($C$16:$G$16/$C$3:$G$3)*K3</f>
        <v>-199321.6070402998</v>
      </c>
      <c r="L16" s="30" cm="1">
        <f t="array" ref="L16">+AVERAGE($C$16:$G$16/$C$3:$G$3)*L3</f>
        <v>-209287.68739231481</v>
      </c>
    </row>
    <row r="17" spans="2:12" x14ac:dyDescent="0.2">
      <c r="B17" s="29" t="s">
        <v>166</v>
      </c>
      <c r="C17" s="16"/>
      <c r="D17" s="31">
        <f>+SUM(D13:D16)</f>
        <v>-103218</v>
      </c>
      <c r="E17" s="31">
        <f t="shared" ref="E17:G17" si="20">+SUM(E13:E16)</f>
        <v>-146821</v>
      </c>
      <c r="F17" s="31">
        <f t="shared" si="20"/>
        <v>-305673</v>
      </c>
      <c r="G17" s="31">
        <f t="shared" si="20"/>
        <v>-450701</v>
      </c>
      <c r="H17" s="31">
        <f t="shared" ref="H17" si="21">+SUM(H13:H16)</f>
        <v>-269417.55485821795</v>
      </c>
      <c r="I17" s="31">
        <f t="shared" ref="I17" si="22">+SUM(I13:I16)</f>
        <v>-305501.28366949456</v>
      </c>
      <c r="J17" s="31">
        <f t="shared" ref="J17" si="23">+SUM(J13:J16)</f>
        <v>-335781.2130716946</v>
      </c>
      <c r="K17" s="31">
        <f t="shared" ref="K17" si="24">+SUM(K13:K16)</f>
        <v>-372373.06997353601</v>
      </c>
      <c r="L17" s="31">
        <f t="shared" ref="L17" si="25">+SUM(L13:L16)</f>
        <v>-397098.60481297469</v>
      </c>
    </row>
    <row r="19" spans="2:12" x14ac:dyDescent="0.2">
      <c r="B19" s="16" t="s">
        <v>167</v>
      </c>
      <c r="C19" s="31">
        <f>+C9+C11-C12-C17</f>
        <v>435790</v>
      </c>
      <c r="D19" s="31">
        <f t="shared" ref="D19:L19" si="26">+D9+D11-D12-D17</f>
        <v>559690</v>
      </c>
      <c r="E19" s="31">
        <f t="shared" si="26"/>
        <v>806412</v>
      </c>
      <c r="F19" s="31">
        <f t="shared" si="26"/>
        <v>1078459</v>
      </c>
      <c r="G19" s="31">
        <f t="shared" si="26"/>
        <v>1627186</v>
      </c>
      <c r="H19" s="31">
        <f t="shared" si="26"/>
        <v>2236764.0226866184</v>
      </c>
      <c r="I19" s="31">
        <f t="shared" si="26"/>
        <v>2371215.0748893158</v>
      </c>
      <c r="J19" s="31">
        <f t="shared" si="26"/>
        <v>2504780.693852507</v>
      </c>
      <c r="K19" s="31">
        <f t="shared" si="26"/>
        <v>2649822.5247933888</v>
      </c>
      <c r="L19" s="31">
        <f t="shared" si="26"/>
        <v>2788420.53237382</v>
      </c>
    </row>
    <row r="20" spans="2:12" x14ac:dyDescent="0.2">
      <c r="B20" s="34" t="s">
        <v>168</v>
      </c>
      <c r="C20" s="34"/>
      <c r="D20" s="34"/>
      <c r="E20" s="34"/>
      <c r="F20" s="34"/>
      <c r="G20" s="34">
        <v>0</v>
      </c>
      <c r="H20" s="34">
        <f>+G20+1</f>
        <v>1</v>
      </c>
      <c r="I20" s="34">
        <f t="shared" ref="I20:M20" si="27">+H20+1</f>
        <v>2</v>
      </c>
      <c r="J20" s="34">
        <f t="shared" si="27"/>
        <v>3</v>
      </c>
      <c r="K20" s="34">
        <f t="shared" si="27"/>
        <v>4</v>
      </c>
      <c r="L20" s="34">
        <f t="shared" si="27"/>
        <v>5</v>
      </c>
    </row>
    <row r="21" spans="2:12" ht="15" x14ac:dyDescent="0.35">
      <c r="B21" s="8" t="s">
        <v>170</v>
      </c>
      <c r="E21" s="8"/>
      <c r="F21" s="8"/>
      <c r="G21" s="24">
        <f>+G19/(1+$C$35)^G20</f>
        <v>1627186</v>
      </c>
      <c r="H21" s="24">
        <f>+H19/(1+$C$35)^H20</f>
        <v>2060294.7097121365</v>
      </c>
      <c r="I21" s="24">
        <f>+I19/(1+$C$35)^I20</f>
        <v>2011820.8496940252</v>
      </c>
      <c r="J21" s="24">
        <f>+J19/(1+$C$35)^J20</f>
        <v>1957479.5933954706</v>
      </c>
      <c r="K21" s="24">
        <f>+K19/(1+$C$35)^K20</f>
        <v>1907451.4916472645</v>
      </c>
      <c r="L21" s="33">
        <f>+L19/(1+$C$35)^L20</f>
        <v>1848860.5908877084</v>
      </c>
    </row>
    <row r="22" spans="2:12" x14ac:dyDescent="0.2">
      <c r="L22" s="31">
        <f>+SUM(G21:L21)</f>
        <v>11413093.235336605</v>
      </c>
    </row>
    <row r="23" spans="2:12" x14ac:dyDescent="0.2">
      <c r="H23" s="52" t="s">
        <v>188</v>
      </c>
    </row>
    <row r="24" spans="2:12" x14ac:dyDescent="0.2">
      <c r="B24" s="8" t="s">
        <v>172</v>
      </c>
      <c r="C24" s="19">
        <f>+SLOPE(df!D2:D1335,df!E2:E1335)</f>
        <v>0.97367062591609554</v>
      </c>
      <c r="F24" s="8" t="s">
        <v>183</v>
      </c>
      <c r="G24" s="47">
        <v>0.02</v>
      </c>
      <c r="H24" s="47">
        <v>0.05</v>
      </c>
    </row>
    <row r="25" spans="2:12" x14ac:dyDescent="0.2">
      <c r="B25" s="8" t="s">
        <v>173</v>
      </c>
      <c r="C25" s="40">
        <v>408.65</v>
      </c>
      <c r="F25" s="8" t="s">
        <v>182</v>
      </c>
      <c r="G25" s="24">
        <f>+(L19*(1+G24)/(C35-G24))</f>
        <v>43321893.57308045</v>
      </c>
      <c r="H25" s="19">
        <f>+L19/H24</f>
        <v>55768410.647476397</v>
      </c>
    </row>
    <row r="26" spans="2:12" x14ac:dyDescent="0.2">
      <c r="B26" s="36" t="s">
        <v>175</v>
      </c>
      <c r="C26" s="38">
        <f>+asreported!G108</f>
        <v>181220</v>
      </c>
      <c r="F26" s="48" t="s">
        <v>184</v>
      </c>
      <c r="G26" s="49">
        <f>+G25+$L$22</f>
        <v>54734986.808417052</v>
      </c>
      <c r="H26" s="49">
        <f>+H25+$L$22</f>
        <v>67181503.882813007</v>
      </c>
    </row>
    <row r="27" spans="2:12" x14ac:dyDescent="0.2">
      <c r="B27" s="8" t="s">
        <v>174</v>
      </c>
      <c r="C27" s="27">
        <f>+C25*C26</f>
        <v>74055553</v>
      </c>
      <c r="D27" s="43">
        <f>+C27/SUM(C27:C28)</f>
        <v>0.96427381453052063</v>
      </c>
      <c r="F27" s="50" t="s">
        <v>185</v>
      </c>
      <c r="G27" s="27">
        <f>+SUM(asreported!G52:G54)</f>
        <v>2743746</v>
      </c>
      <c r="I27" s="27"/>
      <c r="J27" s="27"/>
      <c r="L27" s="27"/>
    </row>
    <row r="28" spans="2:12" x14ac:dyDescent="0.2">
      <c r="B28" s="8" t="s">
        <v>176</v>
      </c>
      <c r="C28" s="27">
        <f>+asreported!G54</f>
        <v>2743746</v>
      </c>
      <c r="D28" s="44">
        <f>+C28/SUM(C27:C28)</f>
        <v>3.5726185469479352E-2</v>
      </c>
      <c r="F28" s="51" t="s">
        <v>186</v>
      </c>
      <c r="G28" s="31">
        <f>+G26-G27</f>
        <v>51991240.808417052</v>
      </c>
      <c r="H28" s="31">
        <f>+H26-G27</f>
        <v>64437757.882813007</v>
      </c>
    </row>
    <row r="29" spans="2:12" x14ac:dyDescent="0.2">
      <c r="B29" s="8" t="s">
        <v>179</v>
      </c>
      <c r="C29" s="39">
        <v>4.6600000000000003E-2</v>
      </c>
    </row>
    <row r="30" spans="2:12" x14ac:dyDescent="0.2">
      <c r="B30" s="41" t="s">
        <v>180</v>
      </c>
      <c r="C30" s="39">
        <v>4.1799999999999997E-2</v>
      </c>
      <c r="F30" s="35" t="s">
        <v>187</v>
      </c>
      <c r="G30" s="53">
        <f>+G28/C26</f>
        <v>286.89571133659115</v>
      </c>
      <c r="H30" s="54">
        <f>+H28/C26</f>
        <v>355.57751839097784</v>
      </c>
    </row>
    <row r="31" spans="2:12" x14ac:dyDescent="0.2">
      <c r="B31" s="8" t="s">
        <v>177</v>
      </c>
      <c r="C31" s="32">
        <f>+C29+C24*C30</f>
        <v>8.7299432163292792E-2</v>
      </c>
    </row>
    <row r="32" spans="2:12" x14ac:dyDescent="0.2">
      <c r="B32" s="8" t="s">
        <v>178</v>
      </c>
      <c r="C32" s="39">
        <v>0.05</v>
      </c>
    </row>
    <row r="33" spans="2:3" x14ac:dyDescent="0.2">
      <c r="B33" s="41" t="s">
        <v>181</v>
      </c>
      <c r="C33" s="42" cm="1">
        <f t="array" ref="C33">+AVERAGE(-_xlfn.ANCHORARRAY(C8)/C7:G7)</f>
        <v>0.17600781437369295</v>
      </c>
    </row>
    <row r="35" spans="2:3" x14ac:dyDescent="0.2">
      <c r="B35" s="45" t="s">
        <v>171</v>
      </c>
      <c r="C35" s="46">
        <f>+(D27*C31)+(D28*C32)*(1-C33)</f>
        <v>8.5652461340901112E-2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showGridLines="0" topLeftCell="A37" workbookViewId="0">
      <selection activeCell="B145" sqref="B145"/>
    </sheetView>
  </sheetViews>
  <sheetFormatPr defaultRowHeight="12.75" outlineLevelRow="1" x14ac:dyDescent="0.2"/>
  <cols>
    <col min="1" max="1" width="1.7109375" style="10" customWidth="1"/>
    <col min="2" max="2" width="50" customWidth="1"/>
    <col min="3" max="7" width="14.7109375" style="19" customWidth="1"/>
    <col min="8" max="201" width="12" customWidth="1"/>
  </cols>
  <sheetData>
    <row r="1" spans="2:12" x14ac:dyDescent="0.2">
      <c r="C1"/>
      <c r="D1"/>
      <c r="E1"/>
      <c r="F1"/>
      <c r="G1"/>
    </row>
    <row r="2" spans="2:12" x14ac:dyDescent="0.2">
      <c r="C2"/>
      <c r="D2"/>
      <c r="E2"/>
      <c r="F2"/>
      <c r="G2"/>
    </row>
    <row r="3" spans="2:12" x14ac:dyDescent="0.2">
      <c r="C3"/>
      <c r="D3"/>
      <c r="E3"/>
      <c r="F3"/>
      <c r="G3"/>
    </row>
    <row r="4" spans="2:12" x14ac:dyDescent="0.2">
      <c r="B4" s="1" t="s">
        <v>0</v>
      </c>
      <c r="C4"/>
      <c r="D4"/>
      <c r="E4"/>
      <c r="F4"/>
      <c r="G4"/>
    </row>
    <row r="5" spans="2:12" ht="20.25" x14ac:dyDescent="0.3">
      <c r="B5" s="2" t="s">
        <v>1</v>
      </c>
      <c r="C5"/>
      <c r="D5"/>
      <c r="E5"/>
      <c r="F5"/>
      <c r="G5"/>
    </row>
    <row r="6" spans="2:12" x14ac:dyDescent="0.2">
      <c r="C6"/>
      <c r="D6"/>
      <c r="E6"/>
      <c r="F6"/>
      <c r="G6"/>
    </row>
    <row r="7" spans="2:12" x14ac:dyDescent="0.2">
      <c r="B7" s="3" t="s">
        <v>2</v>
      </c>
      <c r="C7"/>
      <c r="D7"/>
      <c r="E7"/>
      <c r="F7"/>
      <c r="G7"/>
    </row>
    <row r="8" spans="2:12" x14ac:dyDescent="0.2">
      <c r="C8"/>
      <c r="D8"/>
      <c r="E8"/>
      <c r="F8"/>
      <c r="G8"/>
    </row>
    <row r="9" spans="2:12" x14ac:dyDescent="0.2">
      <c r="C9"/>
      <c r="D9"/>
      <c r="E9"/>
      <c r="F9"/>
      <c r="G9"/>
    </row>
    <row r="10" spans="2:12" x14ac:dyDescent="0.2">
      <c r="B10" s="4" t="s">
        <v>3</v>
      </c>
      <c r="C10"/>
      <c r="D10"/>
      <c r="E10"/>
      <c r="F10"/>
      <c r="G10"/>
    </row>
    <row r="11" spans="2:12" x14ac:dyDescent="0.2">
      <c r="B11" s="5" t="s">
        <v>4</v>
      </c>
      <c r="C11" s="6">
        <v>2019</v>
      </c>
      <c r="D11" s="6">
        <f>+C11+1</f>
        <v>2020</v>
      </c>
      <c r="E11" s="6">
        <f t="shared" ref="E11:G11" si="0">+D11+1</f>
        <v>2021</v>
      </c>
      <c r="F11" s="6">
        <f t="shared" si="0"/>
        <v>2022</v>
      </c>
      <c r="G11" s="6">
        <f t="shared" si="0"/>
        <v>2023</v>
      </c>
      <c r="H11" s="5"/>
      <c r="J11" s="5"/>
      <c r="L11" s="5"/>
    </row>
    <row r="12" spans="2:12" x14ac:dyDescent="0.2">
      <c r="B12" s="5" t="s">
        <v>10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5"/>
      <c r="J12" s="5"/>
      <c r="L12" s="5"/>
    </row>
    <row r="13" spans="2:12" ht="25.5" hidden="1" outlineLevel="1" x14ac:dyDescent="0.2">
      <c r="B13" s="5" t="s">
        <v>12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5"/>
      <c r="J13" s="5"/>
      <c r="L13" s="5"/>
    </row>
    <row r="14" spans="2:12" hidden="1" outlineLevel="1" x14ac:dyDescent="0.2">
      <c r="B14" s="5" t="s">
        <v>14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5"/>
      <c r="J14" s="5"/>
      <c r="L14" s="5"/>
    </row>
    <row r="15" spans="2:12" collapsed="1" x14ac:dyDescent="0.2">
      <c r="B15" s="5" t="s">
        <v>16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5"/>
      <c r="J15" s="5"/>
      <c r="L15" s="5"/>
    </row>
    <row r="16" spans="2:12" x14ac:dyDescent="0.2">
      <c r="B16" s="7" t="s">
        <v>18</v>
      </c>
      <c r="C16" s="19">
        <v>881576</v>
      </c>
      <c r="D16" s="19">
        <v>963646</v>
      </c>
      <c r="E16" s="19">
        <v>888719</v>
      </c>
      <c r="F16" s="19">
        <v>838609</v>
      </c>
      <c r="G16" s="19">
        <v>869672</v>
      </c>
      <c r="H16" s="7"/>
      <c r="J16" s="7"/>
      <c r="L16" s="7"/>
    </row>
    <row r="17" spans="1:12" x14ac:dyDescent="0.2">
      <c r="B17" s="7" t="s">
        <v>19</v>
      </c>
      <c r="C17" s="19">
        <v>940808</v>
      </c>
      <c r="D17" s="19">
        <v>1201873</v>
      </c>
      <c r="E17" s="19">
        <v>1288256</v>
      </c>
      <c r="F17" s="19">
        <v>1396348</v>
      </c>
      <c r="G17" s="19">
        <v>1572467</v>
      </c>
      <c r="H17" s="7"/>
      <c r="J17" s="7"/>
      <c r="L17" s="7"/>
    </row>
    <row r="18" spans="1:12" x14ac:dyDescent="0.2">
      <c r="B18" s="7" t="s">
        <v>20</v>
      </c>
      <c r="C18" s="19">
        <v>3579053</v>
      </c>
      <c r="D18" s="19">
        <v>4354388</v>
      </c>
      <c r="E18" s="19">
        <v>4363842</v>
      </c>
      <c r="F18" s="19">
        <v>4483504</v>
      </c>
      <c r="G18" s="19">
        <v>5025371</v>
      </c>
      <c r="H18" s="7"/>
      <c r="J18" s="7"/>
      <c r="L18" s="7"/>
    </row>
    <row r="19" spans="1:12" x14ac:dyDescent="0.2">
      <c r="B19" s="7" t="s">
        <v>21</v>
      </c>
      <c r="C19" s="19">
        <v>-2378085</v>
      </c>
      <c r="D19" s="19">
        <v>-2848957</v>
      </c>
      <c r="E19" s="19">
        <v>-2832244</v>
      </c>
      <c r="F19" s="19">
        <v>-2926482</v>
      </c>
      <c r="G19" s="19">
        <v>-3280669</v>
      </c>
      <c r="H19" s="7"/>
      <c r="J19" s="7"/>
      <c r="L19" s="7"/>
    </row>
    <row r="20" spans="1:12" x14ac:dyDescent="0.2">
      <c r="B20" s="7" t="s">
        <v>22</v>
      </c>
      <c r="C20" s="19">
        <v>1200969</v>
      </c>
      <c r="D20" s="19">
        <v>1505431</v>
      </c>
      <c r="E20" s="19">
        <v>1531598</v>
      </c>
      <c r="F20" s="19">
        <v>1557022</v>
      </c>
      <c r="G20" s="19">
        <v>1744701</v>
      </c>
      <c r="H20" s="7"/>
      <c r="J20" s="7"/>
      <c r="L20" s="7"/>
    </row>
    <row r="21" spans="1:12" x14ac:dyDescent="0.2">
      <c r="B21" s="7" t="s">
        <v>23</v>
      </c>
      <c r="C21" s="19">
        <v>43469</v>
      </c>
      <c r="D21" s="19">
        <v>52578</v>
      </c>
      <c r="E21" s="19">
        <v>61697</v>
      </c>
      <c r="F21" s="19">
        <v>63585</v>
      </c>
      <c r="G21" s="19">
        <v>74953</v>
      </c>
      <c r="H21" s="7"/>
      <c r="J21" s="7"/>
      <c r="L21" s="7"/>
    </row>
    <row r="22" spans="1:12" x14ac:dyDescent="0.2">
      <c r="B22" s="7" t="s">
        <v>24</v>
      </c>
      <c r="C22" s="19">
        <v>82729</v>
      </c>
      <c r="D22" s="19">
        <v>186819</v>
      </c>
      <c r="E22" s="19">
        <v>191010</v>
      </c>
      <c r="F22" s="19">
        <v>217221</v>
      </c>
      <c r="G22" s="19">
        <v>240963</v>
      </c>
      <c r="H22" s="7"/>
      <c r="J22" s="7"/>
      <c r="L22" s="7"/>
    </row>
    <row r="23" spans="1:12" x14ac:dyDescent="0.2">
      <c r="A23" s="10" t="s">
        <v>151</v>
      </c>
      <c r="B23" s="9" t="s">
        <v>25</v>
      </c>
      <c r="C23" s="20">
        <v>3149550</v>
      </c>
      <c r="D23" s="20">
        <v>3910347</v>
      </c>
      <c r="E23" s="20">
        <v>3961279</v>
      </c>
      <c r="F23" s="20">
        <v>4072785</v>
      </c>
      <c r="G23" s="20">
        <v>4502757</v>
      </c>
      <c r="H23" s="7"/>
      <c r="J23" s="7"/>
      <c r="L23" s="7"/>
    </row>
    <row r="24" spans="1:12" x14ac:dyDescent="0.2">
      <c r="B24" s="7" t="s">
        <v>26</v>
      </c>
      <c r="C24" s="19">
        <v>471619</v>
      </c>
      <c r="D24" s="19">
        <v>565311</v>
      </c>
      <c r="E24" s="19">
        <v>611857</v>
      </c>
      <c r="F24" s="19">
        <v>720569</v>
      </c>
      <c r="G24" s="19">
        <v>1050580</v>
      </c>
      <c r="H24" s="7"/>
      <c r="J24" s="7"/>
      <c r="L24" s="7"/>
    </row>
    <row r="25" spans="1:12" x14ac:dyDescent="0.2">
      <c r="B25" s="7" t="s">
        <v>27</v>
      </c>
      <c r="C25" s="19">
        <v>290359</v>
      </c>
      <c r="D25" s="19">
        <v>260887</v>
      </c>
      <c r="E25" s="19">
        <v>238805</v>
      </c>
      <c r="F25" s="19">
        <v>275784</v>
      </c>
      <c r="G25" s="21" t="s">
        <v>28</v>
      </c>
      <c r="H25" s="7"/>
      <c r="J25" s="7"/>
      <c r="L25" s="7"/>
    </row>
    <row r="26" spans="1:12" x14ac:dyDescent="0.2">
      <c r="B26" s="7" t="s">
        <v>29</v>
      </c>
      <c r="C26" s="19">
        <v>-30507</v>
      </c>
      <c r="D26" s="19">
        <v>-34747</v>
      </c>
      <c r="E26" s="19">
        <v>-29410</v>
      </c>
      <c r="F26" s="19">
        <v>-27556</v>
      </c>
      <c r="G26" s="21" t="s">
        <v>28</v>
      </c>
      <c r="H26" s="7"/>
      <c r="J26" s="7"/>
      <c r="L26" s="7"/>
    </row>
    <row r="27" spans="1:12" x14ac:dyDescent="0.2">
      <c r="B27" s="7" t="s">
        <v>30</v>
      </c>
      <c r="C27" s="19">
        <v>259852</v>
      </c>
      <c r="D27" s="19">
        <v>226140</v>
      </c>
      <c r="E27" s="19">
        <v>209395</v>
      </c>
      <c r="F27" s="19">
        <v>248228</v>
      </c>
      <c r="G27" s="19">
        <v>289506</v>
      </c>
      <c r="H27" s="7"/>
      <c r="J27" s="7"/>
      <c r="L27" s="7"/>
    </row>
    <row r="28" spans="1:12" x14ac:dyDescent="0.2">
      <c r="B28" s="7" t="s">
        <v>31</v>
      </c>
      <c r="C28" s="19">
        <v>1085095</v>
      </c>
      <c r="D28" s="19">
        <v>1153170</v>
      </c>
      <c r="E28" s="19">
        <v>1294815</v>
      </c>
      <c r="F28" s="19">
        <v>1495259</v>
      </c>
      <c r="G28" s="19">
        <v>1607311</v>
      </c>
      <c r="H28" s="7"/>
      <c r="J28" s="7"/>
      <c r="L28" s="7"/>
    </row>
    <row r="29" spans="1:12" x14ac:dyDescent="0.2">
      <c r="B29" s="7" t="s">
        <v>32</v>
      </c>
      <c r="C29" s="19">
        <v>23666</v>
      </c>
      <c r="D29" s="19">
        <v>15265</v>
      </c>
      <c r="E29" s="19">
        <v>16192</v>
      </c>
      <c r="F29" s="19">
        <v>17146</v>
      </c>
      <c r="G29" s="19">
        <v>12866</v>
      </c>
      <c r="H29" s="7"/>
      <c r="J29" s="7"/>
      <c r="L29" s="7"/>
    </row>
    <row r="30" spans="1:12" x14ac:dyDescent="0.2">
      <c r="B30" s="7" t="s">
        <v>33</v>
      </c>
      <c r="C30" s="19">
        <v>54700</v>
      </c>
      <c r="D30" s="19">
        <v>38807</v>
      </c>
      <c r="E30" s="19">
        <v>69358</v>
      </c>
      <c r="F30" s="19">
        <v>85292</v>
      </c>
      <c r="G30" s="21" t="s">
        <v>28</v>
      </c>
      <c r="H30" s="7"/>
      <c r="J30" s="7"/>
      <c r="L30" s="7"/>
    </row>
    <row r="31" spans="1:12" x14ac:dyDescent="0.2">
      <c r="B31" s="7" t="s">
        <v>34</v>
      </c>
      <c r="C31" s="19">
        <v>44749</v>
      </c>
      <c r="D31" s="19">
        <v>47651</v>
      </c>
      <c r="E31" s="19">
        <v>40842</v>
      </c>
      <c r="F31" s="19">
        <v>45828</v>
      </c>
      <c r="G31" s="21" t="s">
        <v>28</v>
      </c>
      <c r="H31" s="7"/>
      <c r="J31" s="7"/>
      <c r="L31" s="7"/>
    </row>
    <row r="32" spans="1:12" x14ac:dyDescent="0.2">
      <c r="B32" s="7" t="s">
        <v>35</v>
      </c>
      <c r="C32" s="19">
        <v>4777</v>
      </c>
      <c r="D32" s="19">
        <v>7394</v>
      </c>
      <c r="E32" s="19">
        <v>28140</v>
      </c>
      <c r="F32" s="19">
        <v>32487</v>
      </c>
      <c r="G32" s="21" t="s">
        <v>28</v>
      </c>
      <c r="H32" s="7"/>
      <c r="J32" s="7"/>
      <c r="L32" s="7"/>
    </row>
    <row r="33" spans="1:12" x14ac:dyDescent="0.2">
      <c r="B33" s="7" t="s">
        <v>36</v>
      </c>
      <c r="C33" s="19">
        <v>104226</v>
      </c>
      <c r="D33" s="19">
        <v>93852</v>
      </c>
      <c r="E33" s="19">
        <v>138341</v>
      </c>
      <c r="F33" s="19">
        <v>163606</v>
      </c>
      <c r="G33" s="19">
        <v>144241</v>
      </c>
      <c r="H33" s="7"/>
      <c r="J33" s="7"/>
      <c r="L33" s="7"/>
    </row>
    <row r="34" spans="1:12" x14ac:dyDescent="0.2">
      <c r="B34" s="7" t="s">
        <v>37</v>
      </c>
      <c r="C34" s="19">
        <v>12810</v>
      </c>
      <c r="D34" s="19">
        <v>49195</v>
      </c>
      <c r="E34" s="19">
        <v>15280</v>
      </c>
      <c r="F34" s="19">
        <v>93241</v>
      </c>
      <c r="G34" s="19">
        <v>67708</v>
      </c>
      <c r="H34" s="7"/>
      <c r="J34" s="7"/>
      <c r="L34" s="7"/>
    </row>
    <row r="35" spans="1:12" x14ac:dyDescent="0.2">
      <c r="B35" s="7" t="s">
        <v>38</v>
      </c>
      <c r="C35" s="22">
        <v>1008183</v>
      </c>
      <c r="D35" s="22">
        <v>1672067</v>
      </c>
      <c r="E35" s="22">
        <v>1521389</v>
      </c>
      <c r="F35" s="22">
        <v>1483408</v>
      </c>
      <c r="G35" s="22">
        <v>1242713</v>
      </c>
      <c r="H35" s="7"/>
      <c r="J35" s="7"/>
      <c r="L35" s="7"/>
    </row>
    <row r="36" spans="1:12" x14ac:dyDescent="0.2">
      <c r="B36" s="9" t="s">
        <v>39</v>
      </c>
      <c r="C36" s="20">
        <v>2965451</v>
      </c>
      <c r="D36" s="20">
        <v>3775000</v>
      </c>
      <c r="E36" s="20">
        <v>3807269</v>
      </c>
      <c r="F36" s="20">
        <v>4221458</v>
      </c>
      <c r="G36" s="20">
        <v>4414926</v>
      </c>
      <c r="H36" s="7"/>
      <c r="J36" s="7"/>
      <c r="L36" s="7"/>
    </row>
    <row r="37" spans="1:12" x14ac:dyDescent="0.2">
      <c r="A37" s="10" t="s">
        <v>151</v>
      </c>
      <c r="B37" s="9" t="s">
        <v>40</v>
      </c>
      <c r="C37" s="20">
        <v>6115001</v>
      </c>
      <c r="D37" s="20">
        <v>7685347</v>
      </c>
      <c r="E37" s="20">
        <v>7768548</v>
      </c>
      <c r="F37" s="20">
        <v>8294244</v>
      </c>
      <c r="G37" s="20">
        <v>8917682</v>
      </c>
      <c r="H37" s="7"/>
      <c r="J37" s="7"/>
      <c r="L37" s="7"/>
    </row>
    <row r="38" spans="1:12" x14ac:dyDescent="0.2">
      <c r="B38" s="7" t="s">
        <v>41</v>
      </c>
      <c r="C38" s="19">
        <v>2889</v>
      </c>
      <c r="D38" s="19">
        <v>3158</v>
      </c>
      <c r="E38" s="19">
        <v>2912</v>
      </c>
      <c r="F38" s="19">
        <v>2748</v>
      </c>
      <c r="G38" s="19">
        <v>2850</v>
      </c>
      <c r="H38" s="7"/>
      <c r="J38" s="7"/>
      <c r="L38" s="7"/>
    </row>
    <row r="39" spans="1:12" x14ac:dyDescent="0.2">
      <c r="B39" s="7" t="s">
        <v>42</v>
      </c>
      <c r="C39" s="19">
        <v>1631065</v>
      </c>
      <c r="D39" s="19">
        <v>2134723</v>
      </c>
      <c r="E39" s="19">
        <v>2481557</v>
      </c>
      <c r="F39" s="19">
        <v>2669866</v>
      </c>
      <c r="G39" s="19">
        <v>3315532</v>
      </c>
      <c r="H39" s="7"/>
      <c r="J39" s="7"/>
      <c r="L39" s="7"/>
    </row>
    <row r="40" spans="1:12" x14ac:dyDescent="0.2">
      <c r="B40" s="7" t="s">
        <v>43</v>
      </c>
      <c r="C40" s="19">
        <v>-5225</v>
      </c>
      <c r="D40" s="19">
        <v>29656</v>
      </c>
      <c r="E40" s="19">
        <v>-24908</v>
      </c>
      <c r="F40" s="19">
        <v>49379</v>
      </c>
      <c r="G40" s="19">
        <v>29188</v>
      </c>
      <c r="H40" s="7"/>
      <c r="J40" s="7"/>
      <c r="L40" s="7"/>
    </row>
    <row r="41" spans="1:12" x14ac:dyDescent="0.2">
      <c r="B41" s="7" t="s">
        <v>44</v>
      </c>
      <c r="C41" s="19">
        <v>45350</v>
      </c>
      <c r="D41" s="19">
        <v>35314</v>
      </c>
      <c r="E41" s="19">
        <v>48125</v>
      </c>
      <c r="F41" s="19">
        <v>56198</v>
      </c>
      <c r="G41" s="19">
        <v>51736</v>
      </c>
      <c r="H41" s="7"/>
      <c r="J41" s="7"/>
      <c r="L41" s="7"/>
    </row>
    <row r="42" spans="1:12" x14ac:dyDescent="0.2">
      <c r="B42" s="7" t="s">
        <v>45</v>
      </c>
      <c r="C42" s="19">
        <v>-10936</v>
      </c>
      <c r="D42" s="19">
        <v>-11911</v>
      </c>
      <c r="E42" s="19">
        <v>-10911</v>
      </c>
      <c r="F42" s="19">
        <v>-8905</v>
      </c>
      <c r="G42" s="19">
        <v>-9048</v>
      </c>
      <c r="H42" s="7"/>
      <c r="J42" s="7"/>
      <c r="L42" s="7"/>
    </row>
    <row r="43" spans="1:12" x14ac:dyDescent="0.2">
      <c r="B43" s="7" t="s">
        <v>46</v>
      </c>
      <c r="C43" s="19">
        <v>1663142</v>
      </c>
      <c r="D43" s="19">
        <v>2190941</v>
      </c>
      <c r="E43" s="19">
        <v>2496775</v>
      </c>
      <c r="F43" s="19">
        <v>2769286</v>
      </c>
      <c r="G43" s="19">
        <v>3390258</v>
      </c>
      <c r="H43" s="7"/>
      <c r="J43" s="7"/>
      <c r="L43" s="7"/>
    </row>
    <row r="44" spans="1:12" x14ac:dyDescent="0.2">
      <c r="B44" s="7" t="s">
        <v>47</v>
      </c>
      <c r="C44" s="19">
        <v>6734</v>
      </c>
      <c r="D44" s="19">
        <v>4931</v>
      </c>
      <c r="E44" s="19">
        <v>6246</v>
      </c>
      <c r="F44" s="19">
        <v>10285</v>
      </c>
      <c r="G44" s="19">
        <v>10781</v>
      </c>
      <c r="H44" s="7"/>
      <c r="J44" s="7"/>
      <c r="L44" s="7"/>
    </row>
    <row r="45" spans="1:12" x14ac:dyDescent="0.2">
      <c r="A45" s="10" t="s">
        <v>151</v>
      </c>
      <c r="B45" s="9" t="s">
        <v>48</v>
      </c>
      <c r="C45" s="20">
        <v>1669876</v>
      </c>
      <c r="D45" s="20">
        <v>2195872</v>
      </c>
      <c r="E45" s="20">
        <v>2503020</v>
      </c>
      <c r="F45" s="20">
        <v>2779572</v>
      </c>
      <c r="G45" s="20">
        <v>3401040</v>
      </c>
      <c r="H45" s="7"/>
      <c r="J45" s="7"/>
      <c r="L45" s="7"/>
    </row>
    <row r="46" spans="1:12" x14ac:dyDescent="0.2">
      <c r="B46" s="7" t="s">
        <v>49</v>
      </c>
      <c r="C46" s="19">
        <v>98934</v>
      </c>
      <c r="D46" s="19">
        <v>73619</v>
      </c>
      <c r="E46" s="19">
        <v>114545</v>
      </c>
      <c r="F46" s="19">
        <v>118347</v>
      </c>
      <c r="G46" s="19">
        <v>136285</v>
      </c>
      <c r="H46" s="7"/>
      <c r="J46" s="7"/>
      <c r="L46" s="7"/>
    </row>
    <row r="47" spans="1:12" x14ac:dyDescent="0.2">
      <c r="B47" s="7" t="s">
        <v>50</v>
      </c>
      <c r="C47" s="19">
        <v>185899</v>
      </c>
      <c r="D47" s="19">
        <v>190641</v>
      </c>
      <c r="E47" s="19">
        <v>170762</v>
      </c>
      <c r="F47" s="19">
        <v>192989</v>
      </c>
      <c r="G47" s="19">
        <v>207428</v>
      </c>
      <c r="H47" s="7"/>
      <c r="J47" s="7"/>
      <c r="L47" s="7"/>
    </row>
    <row r="48" spans="1:12" x14ac:dyDescent="0.2">
      <c r="B48" s="7" t="s">
        <v>51</v>
      </c>
      <c r="C48" s="19">
        <v>92300</v>
      </c>
      <c r="D48" s="19">
        <v>139265</v>
      </c>
      <c r="E48" s="19">
        <v>108628</v>
      </c>
      <c r="F48" s="19">
        <v>135115</v>
      </c>
      <c r="G48" s="19">
        <v>151571</v>
      </c>
      <c r="H48" s="7"/>
      <c r="J48" s="7"/>
      <c r="L48" s="7"/>
    </row>
    <row r="49" spans="2:12" x14ac:dyDescent="0.2">
      <c r="B49" s="7" t="s">
        <v>52</v>
      </c>
      <c r="C49" s="19">
        <v>1331005</v>
      </c>
      <c r="D49" s="19">
        <v>2252104</v>
      </c>
      <c r="E49" s="19">
        <v>1683205</v>
      </c>
      <c r="F49" s="19">
        <v>1591727</v>
      </c>
      <c r="G49" s="21" t="s">
        <v>28</v>
      </c>
      <c r="H49" s="7"/>
      <c r="J49" s="7"/>
      <c r="L49" s="7"/>
    </row>
    <row r="50" spans="2:12" x14ac:dyDescent="0.2">
      <c r="B50" s="7" t="s">
        <v>53</v>
      </c>
      <c r="C50" s="19">
        <v>885042</v>
      </c>
      <c r="D50" s="19">
        <v>934169</v>
      </c>
      <c r="E50" s="19">
        <v>1018918</v>
      </c>
      <c r="F50" s="19">
        <v>1180643</v>
      </c>
      <c r="G50" s="21" t="s">
        <v>28</v>
      </c>
      <c r="H50" s="7"/>
      <c r="J50" s="7"/>
      <c r="L50" s="7"/>
    </row>
    <row r="51" spans="2:12" x14ac:dyDescent="0.2">
      <c r="B51" s="7" t="s">
        <v>54</v>
      </c>
      <c r="C51" s="19">
        <v>67923</v>
      </c>
      <c r="D51" s="19">
        <v>76448</v>
      </c>
      <c r="E51" s="19">
        <v>63622</v>
      </c>
      <c r="F51" s="19">
        <v>61330</v>
      </c>
      <c r="G51" s="21" t="s">
        <v>28</v>
      </c>
      <c r="H51" s="7"/>
      <c r="J51" s="7"/>
      <c r="L51" s="7"/>
    </row>
    <row r="52" spans="2:12" x14ac:dyDescent="0.2">
      <c r="B52" s="7" t="s">
        <v>55</v>
      </c>
      <c r="C52" s="19">
        <v>36991</v>
      </c>
      <c r="D52" s="19">
        <v>35043</v>
      </c>
      <c r="E52" s="19">
        <v>174781</v>
      </c>
      <c r="F52" s="19">
        <v>120865</v>
      </c>
      <c r="G52" s="21" t="s">
        <v>28</v>
      </c>
      <c r="H52" s="7"/>
      <c r="J52" s="7"/>
      <c r="L52" s="7"/>
    </row>
    <row r="53" spans="2:12" x14ac:dyDescent="0.2">
      <c r="B53" s="7" t="s">
        <v>56</v>
      </c>
      <c r="C53" s="19">
        <v>25325</v>
      </c>
      <c r="D53" s="19">
        <v>46288</v>
      </c>
      <c r="E53" s="19">
        <v>36286</v>
      </c>
      <c r="F53" s="19">
        <v>48539</v>
      </c>
      <c r="G53" s="21" t="s">
        <v>28</v>
      </c>
      <c r="H53" s="7"/>
      <c r="J53" s="7"/>
      <c r="L53" s="7"/>
    </row>
    <row r="54" spans="2:12" x14ac:dyDescent="0.2">
      <c r="B54" s="7" t="s">
        <v>57</v>
      </c>
      <c r="C54" s="19">
        <v>2346286</v>
      </c>
      <c r="D54" s="19">
        <v>3344052</v>
      </c>
      <c r="E54" s="19">
        <v>2976812</v>
      </c>
      <c r="F54" s="19">
        <v>3003105</v>
      </c>
      <c r="G54" s="19">
        <v>2743746</v>
      </c>
      <c r="H54" s="7"/>
      <c r="J54" s="7"/>
      <c r="L54" s="7"/>
    </row>
    <row r="55" spans="2:12" x14ac:dyDescent="0.2">
      <c r="B55" s="7" t="s">
        <v>58</v>
      </c>
      <c r="C55" s="19">
        <v>309254</v>
      </c>
      <c r="D55" s="19">
        <v>332382</v>
      </c>
      <c r="E55" s="19">
        <v>289990</v>
      </c>
      <c r="F55" s="19">
        <v>288749</v>
      </c>
      <c r="G55" s="21" t="s">
        <v>28</v>
      </c>
      <c r="H55" s="7"/>
      <c r="J55" s="7"/>
      <c r="L55" s="7"/>
    </row>
    <row r="56" spans="2:12" x14ac:dyDescent="0.2">
      <c r="B56" s="7" t="s">
        <v>59</v>
      </c>
      <c r="C56" s="19">
        <v>391732</v>
      </c>
      <c r="D56" s="19">
        <v>311047</v>
      </c>
      <c r="E56" s="19">
        <v>272435</v>
      </c>
      <c r="F56" s="19">
        <v>481865</v>
      </c>
      <c r="G56" s="21" t="s">
        <v>28</v>
      </c>
      <c r="H56" s="7"/>
      <c r="J56" s="7"/>
      <c r="L56" s="7"/>
    </row>
    <row r="57" spans="2:12" x14ac:dyDescent="0.2">
      <c r="B57" s="7" t="s">
        <v>60</v>
      </c>
      <c r="C57" s="19">
        <v>96519</v>
      </c>
      <c r="D57" s="19">
        <v>74604</v>
      </c>
      <c r="E57" s="19">
        <v>91440</v>
      </c>
      <c r="F57" s="19">
        <v>105240</v>
      </c>
      <c r="G57" s="21" t="s">
        <v>28</v>
      </c>
      <c r="H57" s="7"/>
      <c r="J57" s="7"/>
      <c r="L57" s="7"/>
    </row>
    <row r="58" spans="2:12" x14ac:dyDescent="0.2">
      <c r="B58" s="7" t="s">
        <v>61</v>
      </c>
      <c r="C58" s="19">
        <v>31743</v>
      </c>
      <c r="D58" s="19">
        <v>40656</v>
      </c>
      <c r="E58" s="19">
        <v>60795</v>
      </c>
      <c r="F58" s="19">
        <v>59585</v>
      </c>
      <c r="G58" s="19">
        <v>44466</v>
      </c>
      <c r="H58" s="7"/>
      <c r="J58" s="7"/>
      <c r="L58" s="7"/>
    </row>
    <row r="59" spans="2:12" x14ac:dyDescent="0.2">
      <c r="B59" s="7" t="s">
        <v>62</v>
      </c>
      <c r="C59" s="19">
        <v>22830</v>
      </c>
      <c r="D59" s="19">
        <v>28548</v>
      </c>
      <c r="E59" s="19">
        <v>27912</v>
      </c>
      <c r="F59" s="19">
        <v>28301</v>
      </c>
      <c r="G59" s="21" t="s">
        <v>28</v>
      </c>
      <c r="H59" s="7"/>
      <c r="J59" s="7"/>
      <c r="L59" s="7"/>
    </row>
    <row r="60" spans="2:12" x14ac:dyDescent="0.2">
      <c r="B60" s="7" t="s">
        <v>63</v>
      </c>
      <c r="C60" s="19">
        <v>46152</v>
      </c>
      <c r="D60" s="19">
        <v>56477</v>
      </c>
      <c r="E60" s="19">
        <v>80039</v>
      </c>
      <c r="F60" s="19">
        <v>53065</v>
      </c>
      <c r="G60" s="21" t="s">
        <v>28</v>
      </c>
      <c r="H60" s="7"/>
      <c r="J60" s="7"/>
      <c r="L60" s="7"/>
    </row>
    <row r="61" spans="2:12" x14ac:dyDescent="0.2">
      <c r="B61" s="7" t="s">
        <v>63</v>
      </c>
      <c r="C61" s="19">
        <v>898230</v>
      </c>
      <c r="D61" s="19">
        <v>843715</v>
      </c>
      <c r="E61" s="19">
        <v>822610</v>
      </c>
      <c r="F61" s="19">
        <v>1016805</v>
      </c>
      <c r="G61" s="21" t="s">
        <v>28</v>
      </c>
      <c r="H61" s="7"/>
      <c r="J61" s="7"/>
      <c r="L61" s="7"/>
    </row>
    <row r="62" spans="2:12" x14ac:dyDescent="0.2">
      <c r="B62" s="7" t="s">
        <v>64</v>
      </c>
      <c r="C62" s="19">
        <v>16607</v>
      </c>
      <c r="D62" s="19">
        <v>2626</v>
      </c>
      <c r="E62" s="19">
        <v>41336</v>
      </c>
      <c r="F62" s="19">
        <v>21353</v>
      </c>
      <c r="G62" s="19">
        <v>14996</v>
      </c>
      <c r="H62" s="7"/>
      <c r="J62" s="7"/>
      <c r="L62" s="7"/>
    </row>
    <row r="63" spans="2:12" x14ac:dyDescent="0.2">
      <c r="B63" s="7" t="s">
        <v>65</v>
      </c>
      <c r="C63" s="19">
        <v>798892</v>
      </c>
      <c r="D63" s="19">
        <v>876048</v>
      </c>
      <c r="E63" s="19">
        <v>903037</v>
      </c>
      <c r="F63" s="19">
        <v>964410</v>
      </c>
      <c r="G63" s="21" t="s">
        <v>28</v>
      </c>
      <c r="H63" s="7"/>
      <c r="J63" s="7"/>
      <c r="L63" s="7"/>
    </row>
    <row r="64" spans="2:12" x14ac:dyDescent="0.2">
      <c r="B64" s="7" t="s">
        <v>66</v>
      </c>
      <c r="C64" s="19">
        <v>7978</v>
      </c>
      <c r="D64" s="19">
        <v>19508</v>
      </c>
      <c r="E64" s="19">
        <v>127799</v>
      </c>
      <c r="F64" s="19">
        <v>62548</v>
      </c>
      <c r="G64" s="19">
        <v>98877</v>
      </c>
      <c r="H64" s="7"/>
      <c r="J64" s="7"/>
      <c r="L64" s="7"/>
    </row>
    <row r="65" spans="1:12" x14ac:dyDescent="0.2">
      <c r="B65" s="7" t="s">
        <v>65</v>
      </c>
      <c r="C65" s="21" t="s">
        <v>28</v>
      </c>
      <c r="D65" s="21" t="s">
        <v>28</v>
      </c>
      <c r="E65" s="21" t="s">
        <v>28</v>
      </c>
      <c r="F65" s="21" t="s">
        <v>28</v>
      </c>
      <c r="G65" s="19">
        <v>1030694</v>
      </c>
      <c r="H65" s="7"/>
      <c r="J65" s="7"/>
      <c r="L65" s="7"/>
    </row>
    <row r="66" spans="1:12" x14ac:dyDescent="0.2">
      <c r="B66" s="7" t="s">
        <v>58</v>
      </c>
      <c r="C66" s="21" t="s">
        <v>28</v>
      </c>
      <c r="D66" s="21" t="s">
        <v>28</v>
      </c>
      <c r="E66" s="21" t="s">
        <v>28</v>
      </c>
      <c r="F66" s="21" t="s">
        <v>28</v>
      </c>
      <c r="G66" s="19">
        <v>327500</v>
      </c>
      <c r="H66" s="7"/>
      <c r="J66" s="7"/>
      <c r="L66" s="7"/>
    </row>
    <row r="67" spans="1:12" x14ac:dyDescent="0.2">
      <c r="B67" s="7" t="s">
        <v>67</v>
      </c>
      <c r="C67" s="21" t="s">
        <v>28</v>
      </c>
      <c r="D67" s="21" t="s">
        <v>28</v>
      </c>
      <c r="E67" s="21" t="s">
        <v>28</v>
      </c>
      <c r="F67" s="21" t="s">
        <v>28</v>
      </c>
      <c r="G67" s="19">
        <v>111098</v>
      </c>
      <c r="H67" s="7"/>
      <c r="J67" s="7"/>
      <c r="L67" s="7"/>
    </row>
    <row r="68" spans="1:12" x14ac:dyDescent="0.2">
      <c r="B68" s="7" t="s">
        <v>68</v>
      </c>
      <c r="C68" s="21" t="s">
        <v>28</v>
      </c>
      <c r="D68" s="21" t="s">
        <v>28</v>
      </c>
      <c r="E68" s="21" t="s">
        <v>28</v>
      </c>
      <c r="F68" s="21" t="s">
        <v>28</v>
      </c>
      <c r="G68" s="19">
        <v>571631</v>
      </c>
      <c r="H68" s="7"/>
      <c r="J68" s="7"/>
      <c r="L68" s="7"/>
    </row>
    <row r="69" spans="1:12" x14ac:dyDescent="0.2">
      <c r="B69" s="7" t="s">
        <v>61</v>
      </c>
      <c r="C69" s="21" t="s">
        <v>28</v>
      </c>
      <c r="D69" s="21" t="s">
        <v>28</v>
      </c>
      <c r="E69" s="21" t="s">
        <v>28</v>
      </c>
      <c r="F69" s="21" t="s">
        <v>28</v>
      </c>
      <c r="G69" s="19">
        <v>49709</v>
      </c>
      <c r="H69" s="7"/>
      <c r="J69" s="7"/>
      <c r="L69" s="7"/>
    </row>
    <row r="70" spans="1:12" x14ac:dyDescent="0.2">
      <c r="B70" s="7" t="s">
        <v>62</v>
      </c>
      <c r="C70" s="21" t="s">
        <v>28</v>
      </c>
      <c r="D70" s="21" t="s">
        <v>28</v>
      </c>
      <c r="E70" s="21" t="s">
        <v>28</v>
      </c>
      <c r="F70" s="21" t="s">
        <v>28</v>
      </c>
      <c r="G70" s="19">
        <v>28639</v>
      </c>
      <c r="H70" s="7"/>
      <c r="J70" s="7"/>
      <c r="L70" s="7"/>
    </row>
    <row r="71" spans="1:12" x14ac:dyDescent="0.2">
      <c r="A71" s="10" t="s">
        <v>151</v>
      </c>
      <c r="B71" s="9" t="s">
        <v>69</v>
      </c>
      <c r="C71" s="20">
        <v>6115001</v>
      </c>
      <c r="D71" s="20">
        <v>7685347</v>
      </c>
      <c r="E71" s="20">
        <v>7768548</v>
      </c>
      <c r="F71" s="20">
        <v>8294244</v>
      </c>
      <c r="G71" s="20">
        <v>8917682</v>
      </c>
      <c r="H71" s="7"/>
      <c r="J71" s="7"/>
      <c r="L71" s="7"/>
    </row>
    <row r="73" spans="1:12" hidden="1" outlineLevel="1" x14ac:dyDescent="0.2">
      <c r="B73" s="4" t="s">
        <v>70</v>
      </c>
    </row>
    <row r="74" spans="1:12" hidden="1" outlineLevel="1" x14ac:dyDescent="0.2">
      <c r="B74" s="5" t="s">
        <v>4</v>
      </c>
      <c r="C74" s="23" t="s">
        <v>9</v>
      </c>
      <c r="D74" s="23" t="s">
        <v>8</v>
      </c>
      <c r="E74" s="23" t="s">
        <v>7</v>
      </c>
      <c r="F74" s="23" t="s">
        <v>6</v>
      </c>
      <c r="G74" s="23" t="s">
        <v>5</v>
      </c>
      <c r="H74" s="5"/>
      <c r="J74" s="5"/>
      <c r="L74" s="5"/>
    </row>
    <row r="75" spans="1:12" hidden="1" outlineLevel="1" x14ac:dyDescent="0.2">
      <c r="B75" s="5" t="s">
        <v>10</v>
      </c>
      <c r="C75" s="23" t="s">
        <v>11</v>
      </c>
      <c r="D75" s="23" t="s">
        <v>11</v>
      </c>
      <c r="E75" s="23" t="s">
        <v>11</v>
      </c>
      <c r="F75" s="23" t="s">
        <v>11</v>
      </c>
      <c r="G75" s="23" t="s">
        <v>11</v>
      </c>
      <c r="H75" s="5"/>
      <c r="J75" s="5"/>
      <c r="L75" s="5"/>
    </row>
    <row r="76" spans="1:12" ht="25.5" hidden="1" outlineLevel="1" x14ac:dyDescent="0.2">
      <c r="B76" s="5" t="s">
        <v>12</v>
      </c>
      <c r="C76" s="23" t="s">
        <v>13</v>
      </c>
      <c r="D76" s="23" t="s">
        <v>13</v>
      </c>
      <c r="E76" s="23" t="s">
        <v>13</v>
      </c>
      <c r="F76" s="23" t="s">
        <v>13</v>
      </c>
      <c r="G76" s="23" t="s">
        <v>13</v>
      </c>
      <c r="H76" s="5"/>
      <c r="J76" s="5"/>
      <c r="L76" s="5"/>
    </row>
    <row r="77" spans="1:12" hidden="1" outlineLevel="1" x14ac:dyDescent="0.2">
      <c r="B77" s="5" t="s">
        <v>14</v>
      </c>
      <c r="C77" s="23" t="s">
        <v>15</v>
      </c>
      <c r="D77" s="23" t="s">
        <v>15</v>
      </c>
      <c r="E77" s="23" t="s">
        <v>15</v>
      </c>
      <c r="F77" s="23" t="s">
        <v>15</v>
      </c>
      <c r="G77" s="23" t="s">
        <v>15</v>
      </c>
      <c r="H77" s="5"/>
      <c r="J77" s="5"/>
      <c r="L77" s="5"/>
    </row>
    <row r="78" spans="1:12" hidden="1" outlineLevel="1" x14ac:dyDescent="0.2">
      <c r="B78" s="5" t="s">
        <v>16</v>
      </c>
      <c r="C78" s="23" t="s">
        <v>17</v>
      </c>
      <c r="D78" s="23" t="s">
        <v>17</v>
      </c>
      <c r="E78" s="23" t="s">
        <v>17</v>
      </c>
      <c r="F78" s="23" t="s">
        <v>17</v>
      </c>
      <c r="G78" s="23" t="s">
        <v>17</v>
      </c>
      <c r="H78" s="5"/>
      <c r="J78" s="5"/>
      <c r="L78" s="5"/>
    </row>
    <row r="79" spans="1:12" collapsed="1" x14ac:dyDescent="0.2">
      <c r="A79" s="10" t="s">
        <v>151</v>
      </c>
      <c r="B79" s="9" t="s">
        <v>71</v>
      </c>
      <c r="C79" s="20">
        <v>4229027</v>
      </c>
      <c r="D79" s="20">
        <v>4246165</v>
      </c>
      <c r="E79" s="20">
        <v>4834067</v>
      </c>
      <c r="F79" s="20">
        <v>5441957</v>
      </c>
      <c r="G79" s="20">
        <v>6612570</v>
      </c>
      <c r="H79" s="7"/>
      <c r="J79" s="7"/>
      <c r="L79" s="7"/>
    </row>
    <row r="80" spans="1:12" x14ac:dyDescent="0.2">
      <c r="B80" s="9" t="s">
        <v>72</v>
      </c>
      <c r="C80" s="20">
        <v>-2026941</v>
      </c>
      <c r="D80" s="20">
        <v>-2069608</v>
      </c>
      <c r="E80" s="20">
        <v>-2354969</v>
      </c>
      <c r="F80" s="20">
        <v>-2829199</v>
      </c>
      <c r="G80" s="20">
        <v>-3318252</v>
      </c>
      <c r="H80" s="7"/>
      <c r="J80" s="7"/>
      <c r="L80" s="7"/>
    </row>
    <row r="81" spans="1:12" x14ac:dyDescent="0.2">
      <c r="B81" s="7" t="s">
        <v>73</v>
      </c>
      <c r="C81" s="19">
        <v>-385310</v>
      </c>
      <c r="D81" s="19">
        <v>-412524</v>
      </c>
      <c r="E81" s="19">
        <v>-393916</v>
      </c>
      <c r="F81" s="19">
        <v>-457095</v>
      </c>
      <c r="G81" s="19">
        <v>-512356</v>
      </c>
      <c r="H81" s="7"/>
      <c r="J81" s="7"/>
      <c r="L81" s="7"/>
    </row>
    <row r="82" spans="1:12" x14ac:dyDescent="0.2">
      <c r="B82" s="7" t="s">
        <v>74</v>
      </c>
      <c r="C82" s="19">
        <v>-785050</v>
      </c>
      <c r="D82" s="19">
        <v>-868166</v>
      </c>
      <c r="E82" s="19">
        <v>-869389</v>
      </c>
      <c r="F82" s="19">
        <v>-828345</v>
      </c>
      <c r="G82" s="19">
        <v>-976420</v>
      </c>
      <c r="H82" s="7"/>
      <c r="J82" s="7"/>
      <c r="L82" s="7"/>
    </row>
    <row r="83" spans="1:12" x14ac:dyDescent="0.2">
      <c r="B83" s="11" t="s">
        <v>75</v>
      </c>
      <c r="C83" s="24">
        <v>-5604</v>
      </c>
      <c r="D83" s="24">
        <v>-22674</v>
      </c>
      <c r="E83" s="24">
        <v>-6294</v>
      </c>
      <c r="F83" s="24">
        <v>-23014</v>
      </c>
      <c r="G83" s="24">
        <v>-20932</v>
      </c>
      <c r="H83" s="7"/>
      <c r="J83" s="7"/>
      <c r="L83" s="7"/>
    </row>
    <row r="84" spans="1:12" x14ac:dyDescent="0.2">
      <c r="B84" s="9" t="s">
        <v>76</v>
      </c>
      <c r="C84" s="20">
        <v>3954</v>
      </c>
      <c r="D84" s="20">
        <v>5703</v>
      </c>
      <c r="E84" s="20">
        <v>7805</v>
      </c>
      <c r="F84" s="20">
        <v>6595</v>
      </c>
      <c r="G84" s="20">
        <v>6797</v>
      </c>
      <c r="H84" s="7"/>
      <c r="J84" s="7"/>
      <c r="L84" s="7"/>
    </row>
    <row r="85" spans="1:12" x14ac:dyDescent="0.2">
      <c r="A85" s="10" t="s">
        <v>151</v>
      </c>
      <c r="B85" s="9" t="s">
        <v>77</v>
      </c>
      <c r="C85" s="20">
        <v>1030077</v>
      </c>
      <c r="D85" s="20">
        <v>878895</v>
      </c>
      <c r="E85" s="20">
        <v>1217305</v>
      </c>
      <c r="F85" s="20">
        <v>1310898</v>
      </c>
      <c r="G85" s="20">
        <v>1791408</v>
      </c>
      <c r="H85" s="7"/>
      <c r="J85" s="7"/>
      <c r="L85" s="7"/>
    </row>
    <row r="86" spans="1:12" x14ac:dyDescent="0.2">
      <c r="B86" s="7" t="s">
        <v>78</v>
      </c>
      <c r="C86" s="19">
        <v>1897</v>
      </c>
      <c r="D86" s="19">
        <v>749</v>
      </c>
      <c r="E86" s="19">
        <v>452</v>
      </c>
      <c r="F86" s="19">
        <v>2578</v>
      </c>
      <c r="G86" s="21" t="s">
        <v>28</v>
      </c>
      <c r="H86" s="7"/>
      <c r="J86" s="7"/>
      <c r="L86" s="7"/>
    </row>
    <row r="87" spans="1:12" x14ac:dyDescent="0.2">
      <c r="B87" s="7" t="s">
        <v>79</v>
      </c>
      <c r="C87" s="19">
        <v>4621</v>
      </c>
      <c r="D87" s="19">
        <v>635</v>
      </c>
      <c r="E87" s="19">
        <v>5366</v>
      </c>
      <c r="F87" s="19">
        <v>2313</v>
      </c>
      <c r="G87" s="21" t="s">
        <v>28</v>
      </c>
      <c r="H87" s="7"/>
      <c r="J87" s="7"/>
      <c r="L87" s="7"/>
    </row>
    <row r="88" spans="1:12" x14ac:dyDescent="0.2">
      <c r="B88" s="7" t="s">
        <v>80</v>
      </c>
      <c r="C88" s="19">
        <v>6519</v>
      </c>
      <c r="D88" s="19">
        <v>1383</v>
      </c>
      <c r="E88" s="19">
        <v>5818</v>
      </c>
      <c r="F88" s="19">
        <v>4892</v>
      </c>
      <c r="G88" s="21" t="s">
        <v>28</v>
      </c>
      <c r="H88" s="7"/>
      <c r="J88" s="7"/>
      <c r="L88" s="7"/>
    </row>
    <row r="89" spans="1:12" x14ac:dyDescent="0.2">
      <c r="B89" s="7" t="s">
        <v>81</v>
      </c>
      <c r="C89" s="19">
        <v>74536</v>
      </c>
      <c r="D89" s="19">
        <v>80851</v>
      </c>
      <c r="E89" s="19">
        <v>62301</v>
      </c>
      <c r="F89" s="19">
        <v>74111</v>
      </c>
      <c r="G89" s="21" t="s">
        <v>28</v>
      </c>
      <c r="H89" s="7"/>
      <c r="J89" s="7"/>
      <c r="L89" s="7"/>
    </row>
    <row r="90" spans="1:12" x14ac:dyDescent="0.2">
      <c r="A90" s="10" t="s">
        <v>151</v>
      </c>
      <c r="B90" s="9" t="s">
        <v>82</v>
      </c>
      <c r="C90" s="20">
        <v>81055</v>
      </c>
      <c r="D90" s="20">
        <v>82235</v>
      </c>
      <c r="E90" s="20">
        <v>68119</v>
      </c>
      <c r="F90" s="20">
        <v>79002</v>
      </c>
      <c r="G90" s="20">
        <v>146557</v>
      </c>
      <c r="H90" s="7"/>
      <c r="J90" s="7"/>
      <c r="L90" s="7"/>
    </row>
    <row r="91" spans="1:12" x14ac:dyDescent="0.2">
      <c r="B91" s="7" t="s">
        <v>83</v>
      </c>
      <c r="C91" s="19">
        <v>2999</v>
      </c>
      <c r="D91" s="19">
        <v>3180</v>
      </c>
      <c r="E91" s="19">
        <v>2121</v>
      </c>
      <c r="F91" s="19">
        <v>2044</v>
      </c>
      <c r="G91" s="21" t="s">
        <v>28</v>
      </c>
      <c r="H91" s="7"/>
      <c r="J91" s="7"/>
      <c r="L91" s="7"/>
    </row>
    <row r="92" spans="1:12" x14ac:dyDescent="0.2">
      <c r="B92" s="7" t="s">
        <v>84</v>
      </c>
      <c r="C92" s="19">
        <v>-2725</v>
      </c>
      <c r="D92" s="19">
        <v>-3999</v>
      </c>
      <c r="E92" s="19">
        <v>-3752</v>
      </c>
      <c r="F92" s="19">
        <v>-2967</v>
      </c>
      <c r="G92" s="21" t="s">
        <v>28</v>
      </c>
      <c r="H92" s="7"/>
      <c r="J92" s="7"/>
      <c r="L92" s="7"/>
    </row>
    <row r="93" spans="1:12" x14ac:dyDescent="0.2">
      <c r="B93" s="7" t="s">
        <v>85</v>
      </c>
      <c r="C93" s="19">
        <v>274</v>
      </c>
      <c r="D93" s="19">
        <v>-819</v>
      </c>
      <c r="E93" s="19">
        <v>-1631</v>
      </c>
      <c r="F93" s="19">
        <v>-923</v>
      </c>
      <c r="G93" s="21" t="s">
        <v>28</v>
      </c>
      <c r="H93" s="7"/>
      <c r="J93" s="7"/>
      <c r="L93" s="7"/>
    </row>
    <row r="94" spans="1:12" x14ac:dyDescent="0.2">
      <c r="B94" s="7" t="s">
        <v>86</v>
      </c>
      <c r="C94" s="19">
        <v>-30800</v>
      </c>
      <c r="D94" s="19">
        <v>-17587</v>
      </c>
      <c r="E94" s="19">
        <v>-12801</v>
      </c>
      <c r="F94" s="19">
        <v>-27238</v>
      </c>
      <c r="G94" s="21" t="s">
        <v>28</v>
      </c>
      <c r="H94" s="7"/>
      <c r="J94" s="7"/>
      <c r="L94" s="7"/>
    </row>
    <row r="95" spans="1:12" x14ac:dyDescent="0.2">
      <c r="B95" s="7" t="s">
        <v>87</v>
      </c>
      <c r="C95" s="19">
        <v>-23245</v>
      </c>
      <c r="D95" s="19">
        <v>-24688</v>
      </c>
      <c r="E95" s="19">
        <v>-25973</v>
      </c>
      <c r="F95" s="19">
        <v>-25290</v>
      </c>
      <c r="G95" s="21" t="s">
        <v>28</v>
      </c>
      <c r="H95" s="7"/>
      <c r="J95" s="7"/>
      <c r="L95" s="7"/>
    </row>
    <row r="96" spans="1:12" x14ac:dyDescent="0.2">
      <c r="B96" s="7" t="s">
        <v>88</v>
      </c>
      <c r="C96" s="19">
        <v>-5321</v>
      </c>
      <c r="D96" s="19">
        <v>-11662</v>
      </c>
      <c r="E96" s="19">
        <v>-1660</v>
      </c>
      <c r="F96" s="19">
        <v>-634</v>
      </c>
      <c r="G96" s="21" t="s">
        <v>28</v>
      </c>
      <c r="H96" s="7"/>
      <c r="J96" s="7"/>
      <c r="L96" s="7"/>
    </row>
    <row r="97" spans="1:12" x14ac:dyDescent="0.2">
      <c r="B97" s="7" t="s">
        <v>89</v>
      </c>
      <c r="C97" s="19">
        <v>-15661</v>
      </c>
      <c r="D97" s="19">
        <v>-17894</v>
      </c>
      <c r="E97" s="19">
        <v>-6781</v>
      </c>
      <c r="F97" s="19">
        <v>-2145</v>
      </c>
      <c r="G97" s="21" t="s">
        <v>28</v>
      </c>
      <c r="H97" s="7"/>
      <c r="J97" s="7"/>
      <c r="L97" s="7"/>
    </row>
    <row r="98" spans="1:12" x14ac:dyDescent="0.2">
      <c r="B98" s="7" t="s">
        <v>90</v>
      </c>
      <c r="C98" s="19">
        <v>-74753</v>
      </c>
      <c r="D98" s="19">
        <v>-72649</v>
      </c>
      <c r="E98" s="19">
        <v>-48847</v>
      </c>
      <c r="F98" s="19">
        <v>-56230</v>
      </c>
      <c r="G98" s="19">
        <v>-163188</v>
      </c>
      <c r="H98" s="7"/>
      <c r="J98" s="7"/>
      <c r="L98" s="7"/>
    </row>
    <row r="99" spans="1:12" x14ac:dyDescent="0.2">
      <c r="B99" s="7" t="s">
        <v>91</v>
      </c>
      <c r="C99" s="22">
        <v>-29632</v>
      </c>
      <c r="D99" s="22">
        <v>-33937</v>
      </c>
      <c r="E99" s="22">
        <v>-13447</v>
      </c>
      <c r="F99" s="22">
        <v>-30645</v>
      </c>
      <c r="G99" s="25" t="s">
        <v>28</v>
      </c>
      <c r="H99" s="7"/>
      <c r="J99" s="7"/>
      <c r="L99" s="7"/>
    </row>
    <row r="100" spans="1:12" x14ac:dyDescent="0.2">
      <c r="A100" s="10" t="s">
        <v>151</v>
      </c>
      <c r="B100" s="9" t="s">
        <v>92</v>
      </c>
      <c r="C100" s="20">
        <v>-104385</v>
      </c>
      <c r="D100" s="20">
        <v>-106586</v>
      </c>
      <c r="E100" s="20">
        <v>-62293</v>
      </c>
      <c r="F100" s="20">
        <v>-86876</v>
      </c>
      <c r="G100" s="26" t="s">
        <v>28</v>
      </c>
      <c r="H100" s="7"/>
      <c r="J100" s="7"/>
      <c r="L100" s="7"/>
    </row>
    <row r="101" spans="1:12" x14ac:dyDescent="0.2">
      <c r="B101" s="7" t="s">
        <v>93</v>
      </c>
      <c r="C101" s="19">
        <v>-23918</v>
      </c>
      <c r="D101" s="19">
        <v>-35898</v>
      </c>
      <c r="E101" s="19">
        <v>-43468</v>
      </c>
      <c r="F101" s="19">
        <v>-45118</v>
      </c>
      <c r="G101" s="21" t="s">
        <v>28</v>
      </c>
      <c r="H101" s="7"/>
      <c r="J101" s="7"/>
      <c r="L101" s="7"/>
    </row>
    <row r="102" spans="1:12" x14ac:dyDescent="0.2">
      <c r="B102" s="7" t="s">
        <v>94</v>
      </c>
      <c r="C102" s="22">
        <v>-47248</v>
      </c>
      <c r="D102" s="22">
        <v>-60250</v>
      </c>
      <c r="E102" s="22">
        <v>-37642</v>
      </c>
      <c r="F102" s="22">
        <v>-52992</v>
      </c>
      <c r="G102" s="22">
        <v>-16631</v>
      </c>
      <c r="H102" s="7"/>
      <c r="J102" s="7"/>
      <c r="L102" s="7"/>
    </row>
    <row r="103" spans="1:12" x14ac:dyDescent="0.2">
      <c r="A103" s="10" t="s">
        <v>151</v>
      </c>
      <c r="B103" s="9" t="s">
        <v>95</v>
      </c>
      <c r="C103" s="20">
        <v>982829</v>
      </c>
      <c r="D103" s="20">
        <v>818645</v>
      </c>
      <c r="E103" s="20">
        <v>1179663</v>
      </c>
      <c r="F103" s="20">
        <v>1257906</v>
      </c>
      <c r="G103" s="20">
        <v>1774777</v>
      </c>
      <c r="H103" s="7"/>
      <c r="J103" s="7"/>
      <c r="L103" s="7"/>
    </row>
    <row r="104" spans="1:12" x14ac:dyDescent="0.2">
      <c r="B104" s="7" t="s">
        <v>96</v>
      </c>
      <c r="C104" s="19">
        <v>-198343</v>
      </c>
      <c r="D104" s="19">
        <v>-71373</v>
      </c>
      <c r="E104" s="19">
        <v>-236667</v>
      </c>
      <c r="F104" s="19">
        <v>-254699</v>
      </c>
      <c r="G104" s="19">
        <v>-382010</v>
      </c>
      <c r="H104" s="7"/>
      <c r="J104" s="7"/>
      <c r="L104" s="7"/>
    </row>
    <row r="105" spans="1:12" x14ac:dyDescent="0.2">
      <c r="A105" s="10" t="s">
        <v>151</v>
      </c>
      <c r="B105" s="9" t="s">
        <v>97</v>
      </c>
      <c r="C105" s="20">
        <v>784486</v>
      </c>
      <c r="D105" s="20">
        <v>747272</v>
      </c>
      <c r="E105" s="20">
        <v>942996</v>
      </c>
      <c r="F105" s="20">
        <v>1003208</v>
      </c>
      <c r="G105" s="20">
        <v>1392767</v>
      </c>
      <c r="H105" s="7"/>
      <c r="J105" s="7"/>
      <c r="L105" s="7"/>
    </row>
    <row r="106" spans="1:12" x14ac:dyDescent="0.2">
      <c r="B106" s="7" t="s">
        <v>98</v>
      </c>
      <c r="C106" s="19">
        <v>781241</v>
      </c>
      <c r="D106" s="19">
        <v>745968</v>
      </c>
      <c r="E106" s="19">
        <v>940315</v>
      </c>
      <c r="F106" s="19">
        <v>996073</v>
      </c>
      <c r="G106" s="19">
        <v>1386776</v>
      </c>
      <c r="H106" s="7"/>
      <c r="J106" s="7"/>
      <c r="L106" s="7"/>
    </row>
    <row r="107" spans="1:12" x14ac:dyDescent="0.2">
      <c r="B107" s="7" t="s">
        <v>99</v>
      </c>
      <c r="C107" s="19">
        <v>3245</v>
      </c>
      <c r="D107" s="19">
        <v>1305</v>
      </c>
      <c r="E107" s="19">
        <v>2681</v>
      </c>
      <c r="F107" s="19">
        <v>7135</v>
      </c>
      <c r="G107" s="19">
        <v>5991</v>
      </c>
      <c r="H107" s="7"/>
      <c r="J107" s="7"/>
      <c r="L107" s="7"/>
    </row>
    <row r="108" spans="1:12" x14ac:dyDescent="0.2">
      <c r="B108" s="9" t="s">
        <v>100</v>
      </c>
      <c r="C108" s="20">
        <v>186767</v>
      </c>
      <c r="D108" s="20">
        <v>184806</v>
      </c>
      <c r="E108" s="20">
        <v>184446</v>
      </c>
      <c r="F108" s="20">
        <v>182836</v>
      </c>
      <c r="G108" s="20">
        <v>181220</v>
      </c>
      <c r="H108" s="7"/>
      <c r="J108" s="7"/>
      <c r="L108" s="7"/>
    </row>
    <row r="109" spans="1:12" x14ac:dyDescent="0.2">
      <c r="B109" s="7" t="s">
        <v>101</v>
      </c>
      <c r="C109" s="19">
        <v>187535</v>
      </c>
      <c r="D109" s="19">
        <v>185379</v>
      </c>
      <c r="E109" s="19">
        <v>184722</v>
      </c>
      <c r="F109" s="19">
        <v>183072</v>
      </c>
      <c r="G109" s="19">
        <v>181511</v>
      </c>
      <c r="H109" s="7"/>
      <c r="J109" s="7"/>
      <c r="L109" s="7"/>
    </row>
    <row r="110" spans="1:12" x14ac:dyDescent="0.2">
      <c r="B110" s="7" t="s">
        <v>102</v>
      </c>
      <c r="C110" s="19">
        <v>185283.323</v>
      </c>
      <c r="D110" s="19">
        <v>184747.89</v>
      </c>
      <c r="E110" s="19">
        <v>183843.39600000001</v>
      </c>
      <c r="F110" s="19">
        <v>181953.49799999999</v>
      </c>
      <c r="G110" s="19">
        <v>243750.962</v>
      </c>
      <c r="H110" s="7"/>
      <c r="J110" s="7"/>
      <c r="L110" s="7"/>
    </row>
    <row r="111" spans="1:12" x14ac:dyDescent="0.2">
      <c r="B111" s="7" t="s">
        <v>103</v>
      </c>
      <c r="C111" s="21" t="s">
        <v>28</v>
      </c>
      <c r="D111" s="21" t="s">
        <v>28</v>
      </c>
      <c r="E111" s="21" t="s">
        <v>28</v>
      </c>
      <c r="F111" s="21" t="s">
        <v>28</v>
      </c>
      <c r="G111" s="19">
        <v>7.6539999999999999</v>
      </c>
      <c r="H111" s="7"/>
      <c r="J111" s="7"/>
      <c r="L111" s="7"/>
    </row>
    <row r="112" spans="1:12" x14ac:dyDescent="0.2">
      <c r="B112" s="7" t="s">
        <v>104</v>
      </c>
      <c r="C112" s="19">
        <v>4.1879999999999997</v>
      </c>
      <c r="D112" s="19">
        <v>4.0380000000000003</v>
      </c>
      <c r="E112" s="19">
        <v>5.093</v>
      </c>
      <c r="F112" s="19">
        <v>5.4580000000000002</v>
      </c>
      <c r="G112" s="19">
        <v>7.6539999999999999</v>
      </c>
      <c r="H112" s="7"/>
      <c r="J112" s="7"/>
      <c r="L112" s="7"/>
    </row>
    <row r="113" spans="1:12" x14ac:dyDescent="0.2">
      <c r="B113" s="7" t="s">
        <v>105</v>
      </c>
      <c r="C113" s="21" t="s">
        <v>28</v>
      </c>
      <c r="D113" s="21" t="s">
        <v>28</v>
      </c>
      <c r="E113" s="21" t="s">
        <v>28</v>
      </c>
      <c r="F113" s="21" t="s">
        <v>28</v>
      </c>
      <c r="G113" s="19">
        <v>7.6420000000000003</v>
      </c>
      <c r="H113" s="7"/>
      <c r="J113" s="7"/>
      <c r="L113" s="7"/>
    </row>
    <row r="114" spans="1:12" x14ac:dyDescent="0.2">
      <c r="B114" s="7" t="s">
        <v>106</v>
      </c>
      <c r="C114" s="19">
        <v>4.165</v>
      </c>
      <c r="D114" s="19">
        <v>4.0259999999999998</v>
      </c>
      <c r="E114" s="19">
        <v>5.093</v>
      </c>
      <c r="F114" s="19">
        <v>5.4359999999999999</v>
      </c>
      <c r="G114" s="19">
        <v>7.6420000000000003</v>
      </c>
      <c r="H114" s="7"/>
      <c r="J114" s="7"/>
      <c r="L114" s="7"/>
    </row>
    <row r="115" spans="1:12" x14ac:dyDescent="0.2">
      <c r="B115" s="7" t="s">
        <v>107</v>
      </c>
      <c r="C115" s="19">
        <v>4285</v>
      </c>
      <c r="D115" s="19">
        <v>4556</v>
      </c>
      <c r="E115" s="19">
        <v>4609</v>
      </c>
      <c r="F115" s="19">
        <v>4919</v>
      </c>
      <c r="G115" s="21" t="s">
        <v>28</v>
      </c>
      <c r="H115" s="7"/>
      <c r="J115" s="7"/>
      <c r="L115" s="7"/>
    </row>
    <row r="116" spans="1:12" x14ac:dyDescent="0.2">
      <c r="B116" s="7" t="s">
        <v>108</v>
      </c>
      <c r="C116" s="21" t="s">
        <v>28</v>
      </c>
      <c r="D116" s="19">
        <v>1948</v>
      </c>
      <c r="E116" s="21" t="s">
        <v>28</v>
      </c>
      <c r="F116" s="19">
        <v>1809</v>
      </c>
      <c r="G116" s="19">
        <v>1829</v>
      </c>
      <c r="H116" s="7"/>
      <c r="J116" s="7"/>
      <c r="L116" s="7"/>
    </row>
    <row r="117" spans="1:12" x14ac:dyDescent="0.2">
      <c r="B117" s="7" t="s">
        <v>109</v>
      </c>
      <c r="C117" s="21" t="s">
        <v>28</v>
      </c>
      <c r="D117" s="21" t="s">
        <v>28</v>
      </c>
      <c r="E117" s="21" t="s">
        <v>28</v>
      </c>
      <c r="F117" s="21" t="s">
        <v>28</v>
      </c>
      <c r="G117" s="19">
        <v>2.706</v>
      </c>
      <c r="H117" s="7"/>
      <c r="J117" s="7"/>
      <c r="L117" s="7"/>
    </row>
    <row r="119" spans="1:12" ht="25.5" hidden="1" outlineLevel="1" x14ac:dyDescent="0.2">
      <c r="B119" s="4" t="s">
        <v>110</v>
      </c>
    </row>
    <row r="120" spans="1:12" hidden="1" outlineLevel="1" x14ac:dyDescent="0.2"/>
    <row r="121" spans="1:12" hidden="1" outlineLevel="1" x14ac:dyDescent="0.2">
      <c r="B121" s="4" t="s">
        <v>111</v>
      </c>
    </row>
    <row r="122" spans="1:12" hidden="1" outlineLevel="1" x14ac:dyDescent="0.2">
      <c r="B122" s="5" t="s">
        <v>4</v>
      </c>
      <c r="C122" s="23" t="s">
        <v>9</v>
      </c>
      <c r="D122" s="23" t="s">
        <v>8</v>
      </c>
      <c r="E122" s="23" t="s">
        <v>7</v>
      </c>
      <c r="F122" s="23" t="s">
        <v>6</v>
      </c>
      <c r="G122" s="23" t="s">
        <v>5</v>
      </c>
      <c r="H122" s="5"/>
      <c r="J122" s="5"/>
      <c r="L122" s="5"/>
    </row>
    <row r="123" spans="1:12" hidden="1" outlineLevel="1" x14ac:dyDescent="0.2">
      <c r="B123" s="5" t="s">
        <v>10</v>
      </c>
      <c r="C123" s="23" t="s">
        <v>11</v>
      </c>
      <c r="D123" s="23" t="s">
        <v>11</v>
      </c>
      <c r="E123" s="23" t="s">
        <v>11</v>
      </c>
      <c r="F123" s="23" t="s">
        <v>11</v>
      </c>
      <c r="G123" s="23" t="s">
        <v>11</v>
      </c>
      <c r="H123" s="5"/>
      <c r="J123" s="5"/>
      <c r="L123" s="5"/>
    </row>
    <row r="124" spans="1:12" ht="25.5" hidden="1" outlineLevel="1" x14ac:dyDescent="0.2">
      <c r="B124" s="5" t="s">
        <v>12</v>
      </c>
      <c r="C124" s="23" t="s">
        <v>13</v>
      </c>
      <c r="D124" s="23" t="s">
        <v>13</v>
      </c>
      <c r="E124" s="23" t="s">
        <v>13</v>
      </c>
      <c r="F124" s="23" t="s">
        <v>13</v>
      </c>
      <c r="G124" s="23" t="s">
        <v>13</v>
      </c>
      <c r="H124" s="5"/>
      <c r="J124" s="5"/>
      <c r="L124" s="5"/>
    </row>
    <row r="125" spans="1:12" hidden="1" outlineLevel="1" x14ac:dyDescent="0.2">
      <c r="B125" s="5" t="s">
        <v>14</v>
      </c>
      <c r="C125" s="23" t="s">
        <v>15</v>
      </c>
      <c r="D125" s="23" t="s">
        <v>15</v>
      </c>
      <c r="E125" s="23" t="s">
        <v>15</v>
      </c>
      <c r="F125" s="23" t="s">
        <v>15</v>
      </c>
      <c r="G125" s="23" t="s">
        <v>15</v>
      </c>
      <c r="H125" s="5"/>
      <c r="J125" s="5"/>
      <c r="L125" s="5"/>
    </row>
    <row r="126" spans="1:12" hidden="1" outlineLevel="1" x14ac:dyDescent="0.2">
      <c r="B126" s="5" t="s">
        <v>16</v>
      </c>
      <c r="C126" s="23" t="s">
        <v>17</v>
      </c>
      <c r="D126" s="23" t="s">
        <v>17</v>
      </c>
      <c r="E126" s="23" t="s">
        <v>17</v>
      </c>
      <c r="F126" s="23" t="s">
        <v>17</v>
      </c>
      <c r="G126" s="23" t="s">
        <v>17</v>
      </c>
      <c r="H126" s="5"/>
      <c r="J126" s="5"/>
      <c r="L126" s="5"/>
    </row>
    <row r="127" spans="1:12" collapsed="1" x14ac:dyDescent="0.2">
      <c r="A127" s="10" t="s">
        <v>151</v>
      </c>
      <c r="B127" s="9" t="s">
        <v>112</v>
      </c>
      <c r="C127" s="20">
        <v>891099</v>
      </c>
      <c r="D127" s="20">
        <v>1102040</v>
      </c>
      <c r="E127" s="20">
        <v>1542057</v>
      </c>
      <c r="F127" s="20">
        <v>1435608</v>
      </c>
      <c r="G127" s="20">
        <v>1538355</v>
      </c>
      <c r="H127" s="7"/>
      <c r="J127" s="7"/>
      <c r="L127" s="7"/>
    </row>
    <row r="128" spans="1:12" x14ac:dyDescent="0.2">
      <c r="B128" s="11" t="s">
        <v>95</v>
      </c>
      <c r="C128" s="24">
        <v>982829</v>
      </c>
      <c r="D128" s="24">
        <v>818645</v>
      </c>
      <c r="E128" s="24">
        <v>1179663</v>
      </c>
      <c r="F128" s="24">
        <v>1257906</v>
      </c>
      <c r="G128" s="24">
        <v>1774777</v>
      </c>
      <c r="H128" s="7"/>
      <c r="J128" s="7"/>
      <c r="L128" s="7"/>
    </row>
    <row r="129" spans="1:12" x14ac:dyDescent="0.2">
      <c r="B129" s="11" t="s">
        <v>113</v>
      </c>
      <c r="C129" s="24">
        <v>395153</v>
      </c>
      <c r="D129" s="24">
        <v>523607</v>
      </c>
      <c r="E129" s="24">
        <v>516117</v>
      </c>
      <c r="F129" s="24">
        <v>583393</v>
      </c>
      <c r="G129" s="24">
        <v>733573</v>
      </c>
      <c r="H129" s="7"/>
      <c r="J129" s="7"/>
      <c r="L129" s="7"/>
    </row>
    <row r="130" spans="1:12" x14ac:dyDescent="0.2">
      <c r="B130" s="7" t="s">
        <v>114</v>
      </c>
      <c r="C130" s="19">
        <v>16003</v>
      </c>
      <c r="D130" s="19">
        <v>31670</v>
      </c>
      <c r="E130" s="19">
        <v>34277</v>
      </c>
      <c r="F130" s="19">
        <v>77253</v>
      </c>
      <c r="G130" s="19">
        <v>71811</v>
      </c>
      <c r="H130" s="7"/>
      <c r="J130" s="7"/>
      <c r="L130" s="7"/>
    </row>
    <row r="131" spans="1:12" x14ac:dyDescent="0.2">
      <c r="B131" s="7" t="s">
        <v>115</v>
      </c>
      <c r="C131" s="19">
        <v>-3954</v>
      </c>
      <c r="D131" s="19">
        <v>-5703</v>
      </c>
      <c r="E131" s="19">
        <v>-7805</v>
      </c>
      <c r="F131" s="19">
        <v>-6595</v>
      </c>
      <c r="G131" s="19">
        <v>-6797</v>
      </c>
      <c r="H131" s="7"/>
      <c r="J131" s="7"/>
      <c r="L131" s="7"/>
    </row>
    <row r="132" spans="1:12" x14ac:dyDescent="0.2">
      <c r="B132" s="7" t="s">
        <v>116</v>
      </c>
      <c r="C132" s="19">
        <v>47248</v>
      </c>
      <c r="D132" s="19">
        <v>60250</v>
      </c>
      <c r="E132" s="19">
        <v>37642</v>
      </c>
      <c r="F132" s="19">
        <v>52992</v>
      </c>
      <c r="G132" s="19">
        <v>163188</v>
      </c>
      <c r="H132" s="7"/>
      <c r="J132" s="7"/>
      <c r="L132" s="7"/>
    </row>
    <row r="133" spans="1:12" x14ac:dyDescent="0.2">
      <c r="B133" s="7" t="s">
        <v>117</v>
      </c>
      <c r="C133" s="19">
        <v>43297</v>
      </c>
      <c r="D133" s="19">
        <v>47802</v>
      </c>
      <c r="E133" s="19">
        <v>27098</v>
      </c>
      <c r="F133" s="19">
        <v>49827</v>
      </c>
      <c r="G133" s="19">
        <v>88401</v>
      </c>
      <c r="H133" s="7"/>
      <c r="J133" s="7"/>
      <c r="L133" s="7"/>
    </row>
    <row r="134" spans="1:12" x14ac:dyDescent="0.2">
      <c r="B134" s="7" t="s">
        <v>118</v>
      </c>
      <c r="C134" s="19">
        <v>476</v>
      </c>
      <c r="D134" s="19">
        <v>152</v>
      </c>
      <c r="E134" s="21" t="s">
        <v>28</v>
      </c>
      <c r="F134" s="21" t="s">
        <v>28</v>
      </c>
      <c r="G134" s="21" t="s">
        <v>28</v>
      </c>
      <c r="H134" s="7"/>
      <c r="J134" s="7"/>
      <c r="L134" s="7"/>
    </row>
    <row r="135" spans="1:12" x14ac:dyDescent="0.2">
      <c r="B135" s="7" t="s">
        <v>119</v>
      </c>
      <c r="C135" s="19">
        <v>-45615</v>
      </c>
      <c r="D135" s="19">
        <v>-83207</v>
      </c>
      <c r="E135" s="19">
        <v>-92031</v>
      </c>
      <c r="F135" s="19">
        <v>-164361</v>
      </c>
      <c r="G135" s="19">
        <v>-342875</v>
      </c>
      <c r="H135" s="7"/>
      <c r="J135" s="7"/>
      <c r="L135" s="7"/>
    </row>
    <row r="136" spans="1:12" x14ac:dyDescent="0.2">
      <c r="B136" s="7" t="s">
        <v>120</v>
      </c>
      <c r="C136" s="19">
        <v>-25124</v>
      </c>
      <c r="D136" s="19">
        <v>54586</v>
      </c>
      <c r="E136" s="19">
        <v>2005</v>
      </c>
      <c r="F136" s="19">
        <v>-51693</v>
      </c>
      <c r="G136" s="19">
        <v>-36973</v>
      </c>
      <c r="H136" s="7"/>
      <c r="J136" s="7"/>
      <c r="L136" s="7"/>
    </row>
    <row r="137" spans="1:12" x14ac:dyDescent="0.2">
      <c r="B137" s="7" t="s">
        <v>121</v>
      </c>
      <c r="C137" s="19">
        <v>60562</v>
      </c>
      <c r="D137" s="19">
        <v>10547</v>
      </c>
      <c r="E137" s="19">
        <v>82137</v>
      </c>
      <c r="F137" s="19">
        <v>111056</v>
      </c>
      <c r="G137" s="19">
        <v>47934</v>
      </c>
      <c r="H137" s="7"/>
      <c r="J137" s="7"/>
      <c r="L137" s="7"/>
    </row>
    <row r="138" spans="1:12" x14ac:dyDescent="0.2">
      <c r="B138" s="7" t="s">
        <v>122</v>
      </c>
      <c r="C138" s="19">
        <v>-86109</v>
      </c>
      <c r="D138" s="19">
        <v>-85144</v>
      </c>
      <c r="E138" s="19">
        <v>-138932</v>
      </c>
      <c r="F138" s="19">
        <v>-200675</v>
      </c>
      <c r="G138" s="19">
        <v>-118787</v>
      </c>
      <c r="H138" s="7"/>
      <c r="J138" s="7"/>
      <c r="L138" s="7"/>
    </row>
    <row r="139" spans="1:12" x14ac:dyDescent="0.2">
      <c r="B139" s="7" t="s">
        <v>123</v>
      </c>
      <c r="C139" s="19">
        <v>163415</v>
      </c>
      <c r="D139" s="19">
        <v>-168523</v>
      </c>
      <c r="E139" s="19">
        <v>-33775</v>
      </c>
      <c r="F139" s="19">
        <v>149535</v>
      </c>
      <c r="G139" s="19">
        <v>53876</v>
      </c>
      <c r="H139" s="7"/>
      <c r="J139" s="7"/>
      <c r="L139" s="7"/>
    </row>
    <row r="140" spans="1:12" x14ac:dyDescent="0.2">
      <c r="B140" s="7" t="s">
        <v>124</v>
      </c>
      <c r="C140" s="19">
        <v>3676</v>
      </c>
      <c r="D140" s="19">
        <v>2588</v>
      </c>
      <c r="E140" s="19">
        <v>1900</v>
      </c>
      <c r="F140" s="19">
        <v>5509</v>
      </c>
      <c r="G140" s="19">
        <v>35922</v>
      </c>
      <c r="H140" s="7"/>
      <c r="J140" s="7"/>
      <c r="L140" s="7"/>
    </row>
    <row r="141" spans="1:12" x14ac:dyDescent="0.2">
      <c r="B141" s="7" t="s">
        <v>125</v>
      </c>
      <c r="C141" s="19">
        <v>-47830</v>
      </c>
      <c r="D141" s="19">
        <v>-66798</v>
      </c>
      <c r="E141" s="19">
        <v>-33053</v>
      </c>
      <c r="F141" s="19">
        <v>-39893</v>
      </c>
      <c r="G141" s="19">
        <v>-92200</v>
      </c>
      <c r="H141" s="7"/>
      <c r="J141" s="7"/>
      <c r="L141" s="7"/>
    </row>
    <row r="142" spans="1:12" x14ac:dyDescent="0.2">
      <c r="B142" s="7" t="s">
        <v>126</v>
      </c>
      <c r="C142" s="19">
        <v>-37590</v>
      </c>
      <c r="D142" s="19">
        <v>-111746</v>
      </c>
      <c r="E142" s="19">
        <v>-123374</v>
      </c>
      <c r="F142" s="19">
        <v>-325425</v>
      </c>
      <c r="G142" s="19">
        <v>-323934</v>
      </c>
      <c r="H142" s="7"/>
      <c r="J142" s="7"/>
      <c r="L142" s="7"/>
    </row>
    <row r="143" spans="1:12" x14ac:dyDescent="0.2">
      <c r="B143" s="7" t="s">
        <v>127</v>
      </c>
      <c r="C143" s="21" t="s">
        <v>28</v>
      </c>
      <c r="D143" s="21" t="s">
        <v>28</v>
      </c>
      <c r="E143" s="21" t="s">
        <v>28</v>
      </c>
      <c r="F143" s="21" t="s">
        <v>28</v>
      </c>
      <c r="G143" s="19">
        <v>-146557</v>
      </c>
      <c r="H143" s="7"/>
      <c r="J143" s="7"/>
      <c r="L143" s="7"/>
    </row>
    <row r="144" spans="1:12" x14ac:dyDescent="0.2">
      <c r="A144" s="10" t="s">
        <v>151</v>
      </c>
      <c r="B144" s="9" t="s">
        <v>128</v>
      </c>
      <c r="C144" s="20">
        <v>1466437</v>
      </c>
      <c r="D144" s="20">
        <v>1028728</v>
      </c>
      <c r="E144" s="20">
        <v>1451870</v>
      </c>
      <c r="F144" s="20">
        <v>1498829</v>
      </c>
      <c r="G144" s="20">
        <v>1901358</v>
      </c>
      <c r="H144" s="7"/>
      <c r="J144" s="7"/>
      <c r="L144" s="7"/>
    </row>
    <row r="145" spans="1:12" x14ac:dyDescent="0.2">
      <c r="B145" s="7" t="s">
        <v>129</v>
      </c>
      <c r="C145" s="19">
        <v>-395387</v>
      </c>
      <c r="D145" s="19">
        <v>-438165</v>
      </c>
      <c r="E145" s="19">
        <v>-398773</v>
      </c>
      <c r="F145" s="19">
        <v>-371386</v>
      </c>
      <c r="G145" s="19">
        <v>-422842</v>
      </c>
      <c r="H145" s="7"/>
      <c r="J145" s="7"/>
      <c r="L145" s="7"/>
    </row>
    <row r="146" spans="1:12" x14ac:dyDescent="0.2">
      <c r="B146" s="7" t="s">
        <v>130</v>
      </c>
      <c r="C146" s="19">
        <v>-396851</v>
      </c>
      <c r="D146" s="19">
        <v>-431979</v>
      </c>
      <c r="E146" s="19">
        <v>-435571</v>
      </c>
      <c r="F146" s="19">
        <v>-487983</v>
      </c>
      <c r="G146" s="19">
        <v>-539568</v>
      </c>
      <c r="H146" s="7"/>
      <c r="J146" s="7"/>
      <c r="L146" s="7"/>
    </row>
    <row r="147" spans="1:12" x14ac:dyDescent="0.2">
      <c r="B147" s="7" t="s">
        <v>131</v>
      </c>
      <c r="C147" s="21" t="s">
        <v>28</v>
      </c>
      <c r="D147" s="21" t="s">
        <v>28</v>
      </c>
      <c r="E147" s="21" t="s">
        <v>28</v>
      </c>
      <c r="F147" s="19">
        <v>-1460</v>
      </c>
      <c r="G147" s="21" t="s">
        <v>28</v>
      </c>
      <c r="H147" s="7"/>
      <c r="J147" s="7"/>
      <c r="L147" s="7"/>
    </row>
    <row r="148" spans="1:12" x14ac:dyDescent="0.2">
      <c r="B148" s="7" t="s">
        <v>132</v>
      </c>
      <c r="C148" s="19">
        <v>5096</v>
      </c>
      <c r="D148" s="19">
        <v>1189</v>
      </c>
      <c r="E148" s="19">
        <v>4986</v>
      </c>
      <c r="F148" s="19">
        <v>617</v>
      </c>
      <c r="G148" s="19">
        <v>2722</v>
      </c>
      <c r="H148" s="7"/>
      <c r="J148" s="7"/>
      <c r="L148" s="7"/>
    </row>
    <row r="149" spans="1:12" x14ac:dyDescent="0.2">
      <c r="A149" s="10" t="s">
        <v>151</v>
      </c>
      <c r="B149" s="9" t="s">
        <v>133</v>
      </c>
      <c r="C149" s="20">
        <v>-787141</v>
      </c>
      <c r="D149" s="20">
        <v>-868954</v>
      </c>
      <c r="E149" s="20">
        <v>-829359</v>
      </c>
      <c r="F149" s="20">
        <v>-860211</v>
      </c>
      <c r="G149" s="20">
        <v>-959688</v>
      </c>
      <c r="H149" s="7"/>
      <c r="J149" s="7"/>
      <c r="L149" s="7"/>
    </row>
    <row r="150" spans="1:12" x14ac:dyDescent="0.2">
      <c r="B150" s="7" t="s">
        <v>134</v>
      </c>
      <c r="C150" s="21" t="s">
        <v>28</v>
      </c>
      <c r="D150" s="21" t="s">
        <v>28</v>
      </c>
      <c r="E150" s="21" t="s">
        <v>28</v>
      </c>
      <c r="F150" s="21" t="s">
        <v>28</v>
      </c>
      <c r="G150" s="19">
        <v>38319</v>
      </c>
      <c r="H150" s="7"/>
      <c r="J150" s="7"/>
      <c r="L150" s="7"/>
    </row>
    <row r="151" spans="1:12" x14ac:dyDescent="0.2">
      <c r="B151" s="7" t="s">
        <v>135</v>
      </c>
      <c r="C151" s="21" t="s">
        <v>28</v>
      </c>
      <c r="D151" s="21" t="s">
        <v>28</v>
      </c>
      <c r="E151" s="21" t="s">
        <v>28</v>
      </c>
      <c r="F151" s="21" t="s">
        <v>28</v>
      </c>
      <c r="G151" s="19">
        <v>-39393</v>
      </c>
      <c r="H151" s="7"/>
      <c r="J151" s="7"/>
      <c r="L151" s="7"/>
    </row>
    <row r="152" spans="1:12" x14ac:dyDescent="0.2">
      <c r="B152" s="7" t="s">
        <v>136</v>
      </c>
      <c r="C152" s="19">
        <v>103489</v>
      </c>
      <c r="D152" s="19">
        <v>54155</v>
      </c>
      <c r="E152" s="19">
        <v>80865</v>
      </c>
      <c r="F152" s="19">
        <v>156041</v>
      </c>
      <c r="G152" s="19">
        <v>167489</v>
      </c>
      <c r="H152" s="7"/>
      <c r="J152" s="7"/>
      <c r="L152" s="7"/>
    </row>
    <row r="153" spans="1:12" x14ac:dyDescent="0.2">
      <c r="B153" s="7" t="s">
        <v>137</v>
      </c>
      <c r="C153" s="19">
        <v>13835</v>
      </c>
      <c r="D153" s="19">
        <v>22191</v>
      </c>
      <c r="E153" s="19">
        <v>-9097</v>
      </c>
      <c r="F153" s="19">
        <v>12006</v>
      </c>
      <c r="G153" s="21" t="s">
        <v>28</v>
      </c>
      <c r="H153" s="7"/>
      <c r="J153" s="7"/>
      <c r="L153" s="7"/>
    </row>
    <row r="154" spans="1:12" x14ac:dyDescent="0.2">
      <c r="B154" s="7" t="s">
        <v>138</v>
      </c>
      <c r="C154" s="19">
        <v>-4374</v>
      </c>
      <c r="D154" s="19">
        <v>-24589</v>
      </c>
      <c r="E154" s="19">
        <v>-24454</v>
      </c>
      <c r="F154" s="19">
        <v>-17623</v>
      </c>
      <c r="G154" s="19">
        <v>-19595</v>
      </c>
      <c r="H154" s="7"/>
      <c r="J154" s="7"/>
      <c r="L154" s="7"/>
    </row>
    <row r="155" spans="1:12" x14ac:dyDescent="0.2">
      <c r="B155" s="7" t="s">
        <v>139</v>
      </c>
      <c r="C155" s="21" t="s">
        <v>28</v>
      </c>
      <c r="D155" s="21" t="s">
        <v>28</v>
      </c>
      <c r="E155" s="19">
        <v>137391</v>
      </c>
      <c r="F155" s="19">
        <v>-49227</v>
      </c>
      <c r="G155" s="19">
        <v>-80301</v>
      </c>
      <c r="H155" s="7"/>
      <c r="J155" s="7"/>
      <c r="L155" s="7"/>
    </row>
    <row r="156" spans="1:12" x14ac:dyDescent="0.2">
      <c r="B156" s="7" t="s">
        <v>140</v>
      </c>
      <c r="C156" s="19">
        <v>-354115</v>
      </c>
      <c r="D156" s="21" t="s">
        <v>28</v>
      </c>
      <c r="E156" s="19">
        <v>-565932</v>
      </c>
      <c r="F156" s="21" t="s">
        <v>28</v>
      </c>
      <c r="G156" s="19">
        <v>-637651</v>
      </c>
      <c r="H156" s="7"/>
      <c r="J156" s="7"/>
      <c r="L156" s="7"/>
    </row>
    <row r="157" spans="1:12" x14ac:dyDescent="0.2">
      <c r="B157" s="7" t="s">
        <v>141</v>
      </c>
      <c r="C157" s="19">
        <v>334939</v>
      </c>
      <c r="D157" s="19">
        <v>785555</v>
      </c>
      <c r="E157" s="19">
        <v>169208</v>
      </c>
      <c r="F157" s="21" t="s">
        <v>28</v>
      </c>
      <c r="G157" s="19">
        <v>276902</v>
      </c>
      <c r="H157" s="7"/>
      <c r="J157" s="7"/>
      <c r="L157" s="7"/>
    </row>
    <row r="158" spans="1:12" x14ac:dyDescent="0.2">
      <c r="B158" s="7" t="s">
        <v>142</v>
      </c>
      <c r="C158" s="19">
        <v>-3948</v>
      </c>
      <c r="D158" s="19">
        <v>-2135</v>
      </c>
      <c r="E158" s="21" t="s">
        <v>28</v>
      </c>
      <c r="F158" s="21" t="s">
        <v>28</v>
      </c>
      <c r="G158" s="21" t="s">
        <v>28</v>
      </c>
      <c r="H158" s="7"/>
      <c r="J158" s="7"/>
      <c r="L158" s="7"/>
    </row>
    <row r="159" spans="1:12" x14ac:dyDescent="0.2">
      <c r="B159" s="7" t="s">
        <v>143</v>
      </c>
      <c r="C159" s="19">
        <v>-216317</v>
      </c>
      <c r="D159" s="19">
        <v>-255399</v>
      </c>
      <c r="E159" s="19">
        <v>-181212</v>
      </c>
      <c r="F159" s="19">
        <v>-266501</v>
      </c>
      <c r="G159" s="19">
        <v>-363994</v>
      </c>
      <c r="H159" s="7"/>
      <c r="J159" s="7"/>
      <c r="L159" s="7"/>
    </row>
    <row r="160" spans="1:12" x14ac:dyDescent="0.2">
      <c r="B160" s="7" t="s">
        <v>144</v>
      </c>
      <c r="C160" s="19">
        <v>-2380</v>
      </c>
      <c r="D160" s="19">
        <v>-3595</v>
      </c>
      <c r="E160" s="19">
        <v>-1533</v>
      </c>
      <c r="F160" s="19">
        <v>-2420</v>
      </c>
      <c r="G160" s="19">
        <v>-5416</v>
      </c>
      <c r="H160" s="7"/>
      <c r="J160" s="7"/>
      <c r="L160" s="7"/>
    </row>
    <row r="161" spans="1:12" x14ac:dyDescent="0.2">
      <c r="B161" s="7" t="s">
        <v>145</v>
      </c>
      <c r="C161" s="19">
        <v>-434229</v>
      </c>
      <c r="D161" s="19">
        <v>-159294</v>
      </c>
      <c r="E161" s="19">
        <v>-261346</v>
      </c>
      <c r="F161" s="19">
        <v>-423503</v>
      </c>
      <c r="G161" s="19">
        <v>-510195</v>
      </c>
      <c r="H161" s="7"/>
      <c r="J161" s="7"/>
      <c r="L161" s="7"/>
    </row>
    <row r="162" spans="1:12" x14ac:dyDescent="0.2">
      <c r="B162" s="7" t="s">
        <v>146</v>
      </c>
      <c r="C162" s="21" t="s">
        <v>28</v>
      </c>
      <c r="D162" s="21" t="s">
        <v>28</v>
      </c>
      <c r="E162" s="21" t="s">
        <v>28</v>
      </c>
      <c r="F162" s="21" t="s">
        <v>28</v>
      </c>
      <c r="G162" s="19">
        <v>-54949</v>
      </c>
      <c r="H162" s="7"/>
      <c r="J162" s="7"/>
      <c r="L162" s="7"/>
    </row>
    <row r="163" spans="1:12" x14ac:dyDescent="0.2">
      <c r="A163" s="10" t="s">
        <v>151</v>
      </c>
      <c r="B163" s="9" t="s">
        <v>147</v>
      </c>
      <c r="C163" s="20">
        <v>-563100</v>
      </c>
      <c r="D163" s="20">
        <v>416890</v>
      </c>
      <c r="E163" s="20">
        <v>-656109</v>
      </c>
      <c r="F163" s="20">
        <v>-591227</v>
      </c>
      <c r="G163" s="20">
        <v>-1228786</v>
      </c>
      <c r="H163" s="7"/>
      <c r="J163" s="7"/>
      <c r="L163" s="7"/>
    </row>
    <row r="164" spans="1:12" x14ac:dyDescent="0.2">
      <c r="B164" s="7" t="s">
        <v>148</v>
      </c>
      <c r="C164" s="19">
        <v>888</v>
      </c>
      <c r="D164" s="19">
        <v>-6636</v>
      </c>
      <c r="E164" s="19">
        <v>12930</v>
      </c>
      <c r="F164" s="19">
        <v>409</v>
      </c>
      <c r="G164" s="19">
        <v>-8526</v>
      </c>
      <c r="H164" s="7"/>
      <c r="J164" s="7"/>
      <c r="L164" s="7"/>
    </row>
    <row r="165" spans="1:12" x14ac:dyDescent="0.2">
      <c r="B165" s="7" t="s">
        <v>149</v>
      </c>
      <c r="C165" s="19">
        <v>117084</v>
      </c>
      <c r="D165" s="19">
        <v>570027</v>
      </c>
      <c r="E165" s="19">
        <v>-20668</v>
      </c>
      <c r="F165" s="19">
        <v>47800</v>
      </c>
      <c r="G165" s="19">
        <v>-295642</v>
      </c>
      <c r="H165" s="7"/>
      <c r="J165" s="7"/>
      <c r="L165" s="7"/>
    </row>
    <row r="166" spans="1:12" x14ac:dyDescent="0.2">
      <c r="A166" s="10" t="s">
        <v>151</v>
      </c>
      <c r="B166" s="9" t="s">
        <v>150</v>
      </c>
      <c r="C166" s="20">
        <v>1008183</v>
      </c>
      <c r="D166" s="20">
        <v>1672067</v>
      </c>
      <c r="E166" s="20">
        <v>1521389</v>
      </c>
      <c r="F166" s="20">
        <v>1483408</v>
      </c>
      <c r="G166" s="20">
        <v>1242713</v>
      </c>
      <c r="H166" s="7"/>
      <c r="J166" s="7"/>
      <c r="L166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221-781E-4BE0-AA0F-6505B24649D3}">
  <dimension ref="A1:E1336"/>
  <sheetViews>
    <sheetView topLeftCell="A1298" workbookViewId="0">
      <selection activeCell="C3" sqref="C3"/>
    </sheetView>
  </sheetViews>
  <sheetFormatPr defaultRowHeight="15" x14ac:dyDescent="0.25"/>
  <cols>
    <col min="1" max="16384" width="9.140625" style="12"/>
  </cols>
  <sheetData>
    <row r="1" spans="1:5" x14ac:dyDescent="0.25">
      <c r="A1" s="14" t="s">
        <v>156</v>
      </c>
      <c r="B1" s="14" t="s">
        <v>155</v>
      </c>
      <c r="C1" s="14" t="s">
        <v>154</v>
      </c>
      <c r="D1" s="15" t="s">
        <v>153</v>
      </c>
      <c r="E1" s="15" t="s">
        <v>152</v>
      </c>
    </row>
    <row r="2" spans="1:5" x14ac:dyDescent="0.25">
      <c r="A2" s="13">
        <v>45401</v>
      </c>
      <c r="B2" s="12">
        <v>408.64999389648438</v>
      </c>
      <c r="C2" s="12">
        <v>495.16000366210938</v>
      </c>
      <c r="D2" s="12">
        <f>+B2/B3-1</f>
        <v>-9.6214465311493802E-3</v>
      </c>
      <c r="E2" s="12">
        <f>+C2/C3-1</f>
        <v>-8.7283501110165806E-3</v>
      </c>
    </row>
    <row r="3" spans="1:5" x14ac:dyDescent="0.25">
      <c r="A3" s="13">
        <v>45400</v>
      </c>
      <c r="B3" s="12">
        <v>412.6199951171875</v>
      </c>
      <c r="C3" s="12">
        <v>499.51998901367188</v>
      </c>
      <c r="D3" s="12">
        <f>+B3/B4-1</f>
        <v>-8.1250117375299968E-3</v>
      </c>
      <c r="E3" s="12">
        <f>+C3/C4-1</f>
        <v>-2.0577341013200412E-3</v>
      </c>
    </row>
    <row r="4" spans="1:5" x14ac:dyDescent="0.25">
      <c r="A4" s="13">
        <v>45399</v>
      </c>
      <c r="B4" s="12">
        <v>416</v>
      </c>
      <c r="C4" s="12">
        <v>500.54998779296881</v>
      </c>
      <c r="D4" s="12">
        <f>+B4/B5-1</f>
        <v>1.1328836737484416E-2</v>
      </c>
      <c r="E4" s="12">
        <f>+C4/C5-1</f>
        <v>-5.9182392182243193E-3</v>
      </c>
    </row>
    <row r="5" spans="1:5" x14ac:dyDescent="0.25">
      <c r="A5" s="13">
        <v>45398</v>
      </c>
      <c r="B5" s="12">
        <v>411.33999633789063</v>
      </c>
      <c r="C5" s="12">
        <v>503.52999877929688</v>
      </c>
      <c r="D5" s="12">
        <f>+B5/B6-1</f>
        <v>9.9774577036759737E-4</v>
      </c>
      <c r="E5" s="12">
        <f>+C5/C6-1</f>
        <v>-1.8237950351297494E-3</v>
      </c>
    </row>
    <row r="6" spans="1:5" x14ac:dyDescent="0.25">
      <c r="A6" s="13">
        <v>45397</v>
      </c>
      <c r="B6" s="12">
        <v>410.92999267578119</v>
      </c>
      <c r="C6" s="12">
        <v>504.45001220703119</v>
      </c>
      <c r="D6" s="12">
        <f>+B6/B7-1</f>
        <v>1.2914200467324388E-3</v>
      </c>
      <c r="E6" s="12">
        <f>+C6/C7-1</f>
        <v>-1.2528127278102819E-2</v>
      </c>
    </row>
    <row r="7" spans="1:5" x14ac:dyDescent="0.25">
      <c r="A7" s="13">
        <v>45394</v>
      </c>
      <c r="B7" s="12">
        <v>410.39999389648438</v>
      </c>
      <c r="C7" s="12">
        <v>510.85000610351563</v>
      </c>
      <c r="D7" s="12">
        <f>+B7/B8-1</f>
        <v>-2.3740451187991729E-2</v>
      </c>
      <c r="E7" s="12">
        <f>+C7/C8-1</f>
        <v>-1.3803077020240084E-2</v>
      </c>
    </row>
    <row r="8" spans="1:5" x14ac:dyDescent="0.25">
      <c r="A8" s="13">
        <v>45393</v>
      </c>
      <c r="B8" s="12">
        <v>420.3800048828125</v>
      </c>
      <c r="C8" s="12">
        <v>518</v>
      </c>
      <c r="D8" s="12">
        <f>+B8/B9-1</f>
        <v>1.3338991682718682E-3</v>
      </c>
      <c r="E8" s="12">
        <f>+C8/C9-1</f>
        <v>7.5468857847633686E-3</v>
      </c>
    </row>
    <row r="9" spans="1:5" x14ac:dyDescent="0.25">
      <c r="A9" s="13">
        <v>45392</v>
      </c>
      <c r="B9" s="12">
        <v>419.82000732421881</v>
      </c>
      <c r="C9" s="12">
        <v>514.1199951171875</v>
      </c>
      <c r="D9" s="12">
        <f>+B9/B10-1</f>
        <v>-1.6171050553654975E-3</v>
      </c>
      <c r="E9" s="12">
        <f>+C9/C10-1</f>
        <v>-1.0013117410638928E-2</v>
      </c>
    </row>
    <row r="10" spans="1:5" x14ac:dyDescent="0.25">
      <c r="A10" s="13">
        <v>45391</v>
      </c>
      <c r="B10" s="12">
        <v>420.5</v>
      </c>
      <c r="C10" s="12">
        <v>519.32000732421875</v>
      </c>
      <c r="D10" s="12">
        <f>+B10/B11-1</f>
        <v>-7.2010102251723884E-3</v>
      </c>
      <c r="E10" s="12">
        <f>+C10/C11-1</f>
        <v>1.1567640634317922E-3</v>
      </c>
    </row>
    <row r="11" spans="1:5" x14ac:dyDescent="0.25">
      <c r="A11" s="13">
        <v>45390</v>
      </c>
      <c r="B11" s="12">
        <v>423.54998779296881</v>
      </c>
      <c r="C11" s="12">
        <v>518.719970703125</v>
      </c>
      <c r="D11" s="12">
        <f>+B11/B12-1</f>
        <v>1.1197064903370579E-2</v>
      </c>
      <c r="E11" s="12">
        <f>+C11/C12-1</f>
        <v>5.5933883347880631E-4</v>
      </c>
    </row>
    <row r="12" spans="1:5" x14ac:dyDescent="0.25">
      <c r="A12" s="13">
        <v>45387</v>
      </c>
      <c r="B12" s="12">
        <v>418.8599853515625</v>
      </c>
      <c r="C12" s="12">
        <v>518.42999267578125</v>
      </c>
      <c r="D12" s="12">
        <f>+B12/B13-1</f>
        <v>1.1665788919899667E-2</v>
      </c>
      <c r="E12" s="12">
        <f>+C12/C13-1</f>
        <v>1.0446888874904303E-2</v>
      </c>
    </row>
    <row r="13" spans="1:5" x14ac:dyDescent="0.25">
      <c r="A13" s="13">
        <v>45386</v>
      </c>
      <c r="B13" s="12">
        <v>414.02999877929688</v>
      </c>
      <c r="C13" s="12">
        <v>513.07000732421875</v>
      </c>
      <c r="D13" s="12">
        <f>+B13/B14-1</f>
        <v>-1.3062884934234908E-2</v>
      </c>
      <c r="E13" s="12">
        <f>+C13/C14-1</f>
        <v>-1.2206091812080655E-2</v>
      </c>
    </row>
    <row r="14" spans="1:5" x14ac:dyDescent="0.25">
      <c r="A14" s="13">
        <v>45385</v>
      </c>
      <c r="B14" s="12">
        <v>419.510009765625</v>
      </c>
      <c r="C14" s="12">
        <v>519.40997314453125</v>
      </c>
      <c r="D14" s="12">
        <f>+B14/B15-1</f>
        <v>-1.906303128380582E-4</v>
      </c>
      <c r="E14" s="12">
        <f>+C14/C15-1</f>
        <v>1.0985010013910834E-3</v>
      </c>
    </row>
    <row r="15" spans="1:5" x14ac:dyDescent="0.25">
      <c r="A15" s="13">
        <v>45384</v>
      </c>
      <c r="B15" s="12">
        <v>419.58999633789063</v>
      </c>
      <c r="C15" s="12">
        <v>518.84002685546875</v>
      </c>
      <c r="D15" s="12">
        <f>+B15/B16-1</f>
        <v>-2.8164455499963825E-2</v>
      </c>
      <c r="E15" s="12">
        <f>+C15/C16-1</f>
        <v>-6.3581018458179761E-3</v>
      </c>
    </row>
    <row r="16" spans="1:5" x14ac:dyDescent="0.25">
      <c r="A16" s="13">
        <v>45383</v>
      </c>
      <c r="B16" s="12">
        <v>431.75</v>
      </c>
      <c r="C16" s="12">
        <v>522.15997314453125</v>
      </c>
      <c r="D16" s="12">
        <f>+B16/B17-1</f>
        <v>-9.6114199613268614E-3</v>
      </c>
      <c r="E16" s="12">
        <f>+C16/C17-1</f>
        <v>-1.7397942282005863E-3</v>
      </c>
    </row>
    <row r="17" spans="1:5" x14ac:dyDescent="0.25">
      <c r="A17" s="13">
        <v>45379</v>
      </c>
      <c r="B17" s="12">
        <v>435.94000244140619</v>
      </c>
      <c r="C17" s="12">
        <v>523.07000732421875</v>
      </c>
      <c r="D17" s="12">
        <f>+B17/B18-1</f>
        <v>-7.3321823341194747E-3</v>
      </c>
      <c r="E17" s="12">
        <f>+C17/C18-1</f>
        <v>-1.9109579907738983E-4</v>
      </c>
    </row>
    <row r="18" spans="1:5" x14ac:dyDescent="0.25">
      <c r="A18" s="13">
        <v>45378</v>
      </c>
      <c r="B18" s="12">
        <v>439.16000366210938</v>
      </c>
      <c r="C18" s="12">
        <v>523.16998291015625</v>
      </c>
      <c r="D18" s="12">
        <f>+B18/B19-1</f>
        <v>2.7170866454082621E-3</v>
      </c>
      <c r="E18" s="12">
        <f>+C18/C19-1</f>
        <v>8.4038190707187432E-3</v>
      </c>
    </row>
    <row r="19" spans="1:5" x14ac:dyDescent="0.25">
      <c r="A19" s="13">
        <v>45377</v>
      </c>
      <c r="B19" s="12">
        <v>437.97000122070313</v>
      </c>
      <c r="C19" s="12">
        <v>518.80999755859375</v>
      </c>
      <c r="D19" s="12">
        <f>+B19/B20-1</f>
        <v>-3.6852410898411403E-3</v>
      </c>
      <c r="E19" s="12">
        <f>+C19/C20-1</f>
        <v>-1.8470129799368351E-3</v>
      </c>
    </row>
    <row r="20" spans="1:5" x14ac:dyDescent="0.25">
      <c r="A20" s="13">
        <v>45376</v>
      </c>
      <c r="B20" s="12">
        <v>439.58999633789063</v>
      </c>
      <c r="C20" s="12">
        <v>519.77001953125</v>
      </c>
      <c r="D20" s="12">
        <f>+B20/B21-1</f>
        <v>1.4539887070383672E-2</v>
      </c>
      <c r="E20" s="12">
        <f>+C20/C21-1</f>
        <v>-2.7628065092766274E-3</v>
      </c>
    </row>
    <row r="21" spans="1:5" x14ac:dyDescent="0.25">
      <c r="A21" s="13">
        <v>45373</v>
      </c>
      <c r="B21" s="12">
        <v>433.29000854492188</v>
      </c>
      <c r="C21" s="12">
        <v>521.21002197265625</v>
      </c>
      <c r="D21" s="12">
        <f>+B21/B22-1</f>
        <v>5.0567680346851329E-3</v>
      </c>
      <c r="E21" s="12">
        <f>+C21/C22-1</f>
        <v>-1.895806609024997E-3</v>
      </c>
    </row>
    <row r="22" spans="1:5" x14ac:dyDescent="0.25">
      <c r="A22" s="13">
        <v>45372</v>
      </c>
      <c r="B22" s="12">
        <v>431.1099853515625</v>
      </c>
      <c r="C22" s="12">
        <v>522.20001220703125</v>
      </c>
      <c r="D22" s="12">
        <f>+B22/B23-1</f>
        <v>-6.9793826752613253E-3</v>
      </c>
      <c r="E22" s="12">
        <f>+C22/C23-1</f>
        <v>3.3047029719224241E-3</v>
      </c>
    </row>
    <row r="23" spans="1:5" x14ac:dyDescent="0.25">
      <c r="A23" s="13">
        <v>45371</v>
      </c>
      <c r="B23" s="12">
        <v>434.1400146484375</v>
      </c>
      <c r="C23" s="12">
        <v>520.47998046875</v>
      </c>
      <c r="D23" s="12">
        <f>+B23/B24-1</f>
        <v>1.7999569024402806E-3</v>
      </c>
      <c r="E23" s="12">
        <f>+C23/C24-1</f>
        <v>9.2493034706753186E-3</v>
      </c>
    </row>
    <row r="24" spans="1:5" x14ac:dyDescent="0.25">
      <c r="A24" s="13">
        <v>45370</v>
      </c>
      <c r="B24" s="12">
        <v>433.3599853515625</v>
      </c>
      <c r="C24" s="12">
        <v>515.71002197265625</v>
      </c>
      <c r="D24" s="12">
        <f>+B24/B25-1</f>
        <v>1.6012910209862508E-2</v>
      </c>
      <c r="E24" s="12">
        <f>+C24/C25-1</f>
        <v>5.5571436698069743E-3</v>
      </c>
    </row>
    <row r="25" spans="1:5" x14ac:dyDescent="0.25">
      <c r="A25" s="13">
        <v>45369</v>
      </c>
      <c r="B25" s="12">
        <v>426.52999877929688</v>
      </c>
      <c r="C25" s="12">
        <v>512.8599853515625</v>
      </c>
      <c r="D25" s="12">
        <f>+B25/B26-1</f>
        <v>4.6874032937331833E-3</v>
      </c>
      <c r="E25" s="12">
        <f>+C25/C26-1</f>
        <v>5.9431552852911018E-3</v>
      </c>
    </row>
    <row r="26" spans="1:5" x14ac:dyDescent="0.25">
      <c r="A26" s="13">
        <v>45366</v>
      </c>
      <c r="B26" s="12">
        <v>424.54000854492188</v>
      </c>
      <c r="C26" s="12">
        <v>509.82998657226563</v>
      </c>
      <c r="D26" s="12">
        <f>+B26/B27-1</f>
        <v>9.8958171506493553E-3</v>
      </c>
      <c r="E26" s="12">
        <f>+C26/C27-1</f>
        <v>-9.942762430127261E-3</v>
      </c>
    </row>
    <row r="27" spans="1:5" x14ac:dyDescent="0.25">
      <c r="A27" s="13">
        <v>45365</v>
      </c>
      <c r="B27" s="12">
        <v>420.3800048828125</v>
      </c>
      <c r="C27" s="12">
        <v>514.95001220703125</v>
      </c>
      <c r="D27" s="12">
        <f>+B27/B28-1</f>
        <v>-4.9000053601708782E-3</v>
      </c>
      <c r="E27" s="12">
        <f>+C27/C28-1</f>
        <v>-1.9767787933546721E-3</v>
      </c>
    </row>
    <row r="28" spans="1:5" x14ac:dyDescent="0.25">
      <c r="A28" s="13">
        <v>45364</v>
      </c>
      <c r="B28" s="12">
        <v>422.45001220703119</v>
      </c>
      <c r="C28" s="12">
        <v>515.969970703125</v>
      </c>
      <c r="D28" s="12">
        <f>+B28/B29-1</f>
        <v>-3.655631587190622E-3</v>
      </c>
      <c r="E28" s="12">
        <f>+C28/C29-1</f>
        <v>-1.5675114126452172E-3</v>
      </c>
    </row>
    <row r="29" spans="1:5" x14ac:dyDescent="0.25">
      <c r="A29" s="13">
        <v>45363</v>
      </c>
      <c r="B29" s="12">
        <v>424</v>
      </c>
      <c r="C29" s="12">
        <v>516.780029296875</v>
      </c>
      <c r="D29" s="12">
        <f>+B29/B30-1</f>
        <v>2.6634382566586012E-2</v>
      </c>
      <c r="E29" s="12">
        <f>+C29/C30-1</f>
        <v>1.0757374688447952E-2</v>
      </c>
    </row>
    <row r="30" spans="1:5" x14ac:dyDescent="0.25">
      <c r="A30" s="13">
        <v>45362</v>
      </c>
      <c r="B30" s="12">
        <v>413</v>
      </c>
      <c r="C30" s="12">
        <v>511.27999877929688</v>
      </c>
      <c r="D30" s="12">
        <f>+B30/B31-1</f>
        <v>-1.8396136364559501E-2</v>
      </c>
      <c r="E30" s="12">
        <f>+C30/C31-1</f>
        <v>-8.5984999678856422E-4</v>
      </c>
    </row>
    <row r="31" spans="1:5" x14ac:dyDescent="0.25">
      <c r="A31" s="13">
        <v>45359</v>
      </c>
      <c r="B31" s="12">
        <v>420.739990234375</v>
      </c>
      <c r="C31" s="12">
        <v>511.72000122070313</v>
      </c>
      <c r="D31" s="12">
        <f>+B31/B32-1</f>
        <v>-2.3948067946057972E-3</v>
      </c>
      <c r="E31" s="12">
        <f>+C31/C32-1</f>
        <v>-6.0022073241476903E-3</v>
      </c>
    </row>
    <row r="32" spans="1:5" x14ac:dyDescent="0.25">
      <c r="A32" s="13">
        <v>45358</v>
      </c>
      <c r="B32" s="12">
        <v>421.75</v>
      </c>
      <c r="C32" s="12">
        <v>514.80999755859375</v>
      </c>
      <c r="D32" s="12">
        <f>+B32/B33-1</f>
        <v>1.2289069575360134E-2</v>
      </c>
      <c r="E32" s="12">
        <f>+C32/C33-1</f>
        <v>9.9264297373100607E-3</v>
      </c>
    </row>
    <row r="33" spans="1:5" x14ac:dyDescent="0.25">
      <c r="A33" s="13">
        <v>45357</v>
      </c>
      <c r="B33" s="12">
        <v>416.6300048828125</v>
      </c>
      <c r="C33" s="12">
        <v>509.75</v>
      </c>
      <c r="D33" s="12">
        <f>+B33/B34-1</f>
        <v>1.2565045290190202E-2</v>
      </c>
      <c r="E33" s="12">
        <f>+C33/C34-1</f>
        <v>5.0672490266423509E-3</v>
      </c>
    </row>
    <row r="34" spans="1:5" x14ac:dyDescent="0.25">
      <c r="A34" s="13">
        <v>45356</v>
      </c>
      <c r="B34" s="12">
        <v>411.45999145507813</v>
      </c>
      <c r="C34" s="12">
        <v>507.17999267578119</v>
      </c>
      <c r="D34" s="12">
        <f>+B34/B35-1</f>
        <v>-5.1019557312494968E-3</v>
      </c>
      <c r="E34" s="12">
        <f>+C34/C35-1</f>
        <v>-9.9941347631978816E-3</v>
      </c>
    </row>
    <row r="35" spans="1:5" x14ac:dyDescent="0.25">
      <c r="A35" s="13">
        <v>45355</v>
      </c>
      <c r="B35" s="12">
        <v>413.57000732421881</v>
      </c>
      <c r="C35" s="12">
        <v>512.29998779296875</v>
      </c>
      <c r="D35" s="12">
        <f>+B35/B36-1</f>
        <v>-2.7694836276621504E-2</v>
      </c>
      <c r="E35" s="12">
        <f>+C35/C36-1</f>
        <v>-1.0724145835053767E-3</v>
      </c>
    </row>
    <row r="36" spans="1:5" x14ac:dyDescent="0.25">
      <c r="A36" s="13">
        <v>45352</v>
      </c>
      <c r="B36" s="12">
        <v>425.35000610351563</v>
      </c>
      <c r="C36" s="12">
        <v>512.8499755859375</v>
      </c>
      <c r="D36" s="12">
        <f>+B36/B37-1</f>
        <v>1.3654850974538224E-3</v>
      </c>
      <c r="E36" s="12">
        <f>+C36/C37-1</f>
        <v>9.3882639342919294E-3</v>
      </c>
    </row>
    <row r="37" spans="1:5" x14ac:dyDescent="0.25">
      <c r="A37" s="13">
        <v>45351</v>
      </c>
      <c r="B37" s="12">
        <v>424.76998901367188</v>
      </c>
      <c r="C37" s="12">
        <v>508.07998657226563</v>
      </c>
      <c r="D37" s="12">
        <f>+B37/B38-1</f>
        <v>-8.8435891509069942E-3</v>
      </c>
      <c r="E37" s="12">
        <f>+C37/C38-1</f>
        <v>3.5949448337488921E-3</v>
      </c>
    </row>
    <row r="38" spans="1:5" x14ac:dyDescent="0.25">
      <c r="A38" s="13">
        <v>45350</v>
      </c>
      <c r="B38" s="12">
        <v>428.55999755859381</v>
      </c>
      <c r="C38" s="12">
        <v>506.260009765625</v>
      </c>
      <c r="D38" s="12">
        <f>+B38/B39-1</f>
        <v>1.7208231568233145E-2</v>
      </c>
      <c r="E38" s="12">
        <f>+C38/C39-1</f>
        <v>-1.3216478011485178E-3</v>
      </c>
    </row>
    <row r="39" spans="1:5" x14ac:dyDescent="0.25">
      <c r="A39" s="13">
        <v>45349</v>
      </c>
      <c r="B39" s="12">
        <v>421.30999755859381</v>
      </c>
      <c r="C39" s="12">
        <v>506.92999267578119</v>
      </c>
      <c r="D39" s="12">
        <f>+B39/B40-1</f>
        <v>4.7218444893804001E-3</v>
      </c>
      <c r="E39" s="12">
        <f>+C39/C40-1</f>
        <v>1.8577490850575362E-3</v>
      </c>
    </row>
    <row r="40" spans="1:5" x14ac:dyDescent="0.25">
      <c r="A40" s="13">
        <v>45348</v>
      </c>
      <c r="B40" s="12">
        <v>419.32998657226563</v>
      </c>
      <c r="C40" s="12">
        <v>505.989990234375</v>
      </c>
      <c r="D40" s="12">
        <f>+B40/B41-1</f>
        <v>7.835170021054827E-3</v>
      </c>
      <c r="E40" s="12">
        <f>+C40/C41-1</f>
        <v>-3.6625299729965421E-3</v>
      </c>
    </row>
    <row r="41" spans="1:5" x14ac:dyDescent="0.25">
      <c r="A41" s="13">
        <v>45345</v>
      </c>
      <c r="B41" s="12">
        <v>416.07000732421881</v>
      </c>
      <c r="C41" s="12">
        <v>507.85000610351563</v>
      </c>
      <c r="D41" s="12">
        <f>+B41/B42-1</f>
        <v>1.0246451761961373E-2</v>
      </c>
      <c r="E41" s="12">
        <f>+C41/C42-1</f>
        <v>6.8966719904550722E-4</v>
      </c>
    </row>
    <row r="42" spans="1:5" x14ac:dyDescent="0.25">
      <c r="A42" s="13">
        <v>45344</v>
      </c>
      <c r="B42" s="12">
        <v>411.85000610351563</v>
      </c>
      <c r="C42" s="12">
        <v>507.5</v>
      </c>
      <c r="D42" s="12">
        <f>+B42/B43-1</f>
        <v>2.3814893856071828E-2</v>
      </c>
      <c r="E42" s="12">
        <f>+C42/C43-1</f>
        <v>2.0695498324175388E-2</v>
      </c>
    </row>
    <row r="43" spans="1:5" x14ac:dyDescent="0.25">
      <c r="A43" s="13">
        <v>45343</v>
      </c>
      <c r="B43" s="12">
        <v>402.26998901367188</v>
      </c>
      <c r="C43" s="12">
        <v>497.20999145507813</v>
      </c>
      <c r="D43" s="12">
        <f>+B43/B44-1</f>
        <v>3.0272701849406669E-2</v>
      </c>
      <c r="E43" s="12">
        <f>+C43/C44-1</f>
        <v>9.0583316009151815E-4</v>
      </c>
    </row>
    <row r="44" spans="1:5" x14ac:dyDescent="0.25">
      <c r="A44" s="13">
        <v>45342</v>
      </c>
      <c r="B44" s="12">
        <v>390.45001220703119</v>
      </c>
      <c r="C44" s="12">
        <v>496.760009765625</v>
      </c>
      <c r="D44" s="12">
        <f>+B44/B45-1</f>
        <v>3.1343965939611973E-3</v>
      </c>
      <c r="E44" s="12">
        <f>+C44/C45-1</f>
        <v>-5.5053951797489065E-3</v>
      </c>
    </row>
    <row r="45" spans="1:5" x14ac:dyDescent="0.25">
      <c r="A45" s="13">
        <v>45338</v>
      </c>
      <c r="B45" s="12">
        <v>389.23001098632813</v>
      </c>
      <c r="C45" s="12">
        <v>499.510009765625</v>
      </c>
      <c r="D45" s="12">
        <f>+B45/B46-1</f>
        <v>3.3411688710671683E-4</v>
      </c>
      <c r="E45" s="12">
        <f>+C45/C46-1</f>
        <v>-4.979980381600746E-3</v>
      </c>
    </row>
    <row r="46" spans="1:5" x14ac:dyDescent="0.25">
      <c r="A46" s="13">
        <v>45337</v>
      </c>
      <c r="B46" s="12">
        <v>389.10000610351563</v>
      </c>
      <c r="C46" s="12">
        <v>502.010009765625</v>
      </c>
      <c r="D46" s="12">
        <f>+B46/B47-1</f>
        <v>1.7387877328356893E-2</v>
      </c>
      <c r="E46" s="12">
        <f>+C46/C47-1</f>
        <v>6.8997380325150903E-3</v>
      </c>
    </row>
    <row r="47" spans="1:5" x14ac:dyDescent="0.25">
      <c r="A47" s="13">
        <v>45336</v>
      </c>
      <c r="B47" s="12">
        <v>382.45001220703119</v>
      </c>
      <c r="C47" s="12">
        <v>498.57000732421881</v>
      </c>
      <c r="D47" s="12">
        <f>+B47/B48-1</f>
        <v>1.4886996931478658E-2</v>
      </c>
      <c r="E47" s="12">
        <f>+C47/C48-1</f>
        <v>9.0876393984367088E-3</v>
      </c>
    </row>
    <row r="48" spans="1:5" x14ac:dyDescent="0.25">
      <c r="A48" s="13">
        <v>45335</v>
      </c>
      <c r="B48" s="12">
        <v>376.83999633789063</v>
      </c>
      <c r="C48" s="12">
        <v>494.07998657226563</v>
      </c>
      <c r="D48" s="12">
        <f>+B48/B49-1</f>
        <v>-2.6881868720747271E-2</v>
      </c>
      <c r="E48" s="12">
        <f>+C48/C49-1</f>
        <v>-1.377305334094614E-2</v>
      </c>
    </row>
    <row r="49" spans="1:5" x14ac:dyDescent="0.25">
      <c r="A49" s="13">
        <v>45334</v>
      </c>
      <c r="B49" s="12">
        <v>387.25</v>
      </c>
      <c r="C49" s="12">
        <v>500.98001098632813</v>
      </c>
      <c r="D49" s="12">
        <f>+B49/B50-1</f>
        <v>-1.3526588525620831E-2</v>
      </c>
      <c r="E49" s="12">
        <f>+C49/C50-1</f>
        <v>-4.3894895320195637E-4</v>
      </c>
    </row>
    <row r="50" spans="1:5" x14ac:dyDescent="0.25">
      <c r="A50" s="13">
        <v>45331</v>
      </c>
      <c r="B50" s="12">
        <v>392.55999755859381</v>
      </c>
      <c r="C50" s="12">
        <v>501.20001220703119</v>
      </c>
      <c r="D50" s="12">
        <f>+B50/B51-1</f>
        <v>1.9239267245324099E-2</v>
      </c>
      <c r="E50" s="12">
        <f>+C50/C51-1</f>
        <v>5.7794285609298335E-3</v>
      </c>
    </row>
    <row r="51" spans="1:5" x14ac:dyDescent="0.25">
      <c r="A51" s="13">
        <v>45330</v>
      </c>
      <c r="B51" s="12">
        <v>385.14999389648438</v>
      </c>
      <c r="C51" s="12">
        <v>498.32000732421881</v>
      </c>
      <c r="D51" s="12">
        <f>+B51/B52-1</f>
        <v>1.0786230472903169E-2</v>
      </c>
      <c r="E51" s="12">
        <f>+C51/C52-1</f>
        <v>4.4168082314266499E-4</v>
      </c>
    </row>
    <row r="52" spans="1:5" x14ac:dyDescent="0.25">
      <c r="A52" s="13">
        <v>45329</v>
      </c>
      <c r="B52" s="12">
        <v>381.04000854492188</v>
      </c>
      <c r="C52" s="12">
        <v>498.10000610351563</v>
      </c>
      <c r="D52" s="12">
        <f>+B52/B53-1</f>
        <v>6.6309401466710938E-3</v>
      </c>
      <c r="E52" s="12">
        <f>+C52/C53-1</f>
        <v>8.3404085703004949E-3</v>
      </c>
    </row>
    <row r="53" spans="1:5" x14ac:dyDescent="0.25">
      <c r="A53" s="13">
        <v>45328</v>
      </c>
      <c r="B53" s="12">
        <v>378.52999877929688</v>
      </c>
      <c r="C53" s="12">
        <v>493.98001098632813</v>
      </c>
      <c r="D53" s="12">
        <f>+B53/B54-1</f>
        <v>1.8484623175738069E-2</v>
      </c>
      <c r="E53" s="12">
        <f>+C53/C54-1</f>
        <v>2.9033057127196837E-3</v>
      </c>
    </row>
    <row r="54" spans="1:5" x14ac:dyDescent="0.25">
      <c r="A54" s="13">
        <v>45327</v>
      </c>
      <c r="B54" s="12">
        <v>371.66000366210938</v>
      </c>
      <c r="C54" s="12">
        <v>492.54998779296881</v>
      </c>
      <c r="D54" s="12">
        <f>+B54/B55-1</f>
        <v>-2.0013174259434718E-2</v>
      </c>
      <c r="E54" s="12">
        <f>+C54/C55-1</f>
        <v>-3.64118193248264E-3</v>
      </c>
    </row>
    <row r="55" spans="1:5" x14ac:dyDescent="0.25">
      <c r="A55" s="13">
        <v>45324</v>
      </c>
      <c r="B55" s="12">
        <v>379.25</v>
      </c>
      <c r="C55" s="12">
        <v>494.35000610351563</v>
      </c>
      <c r="D55" s="12">
        <f>+B55/B56-1</f>
        <v>-2.6190812395221807E-2</v>
      </c>
      <c r="E55" s="12">
        <f>+C55/C56-1</f>
        <v>1.0527378920638597E-2</v>
      </c>
    </row>
    <row r="56" spans="1:5" x14ac:dyDescent="0.25">
      <c r="A56" s="13">
        <v>45323</v>
      </c>
      <c r="B56" s="12">
        <v>389.45001220703119</v>
      </c>
      <c r="C56" s="12">
        <v>489.20001220703119</v>
      </c>
      <c r="D56" s="12">
        <f>+B56/B57-1</f>
        <v>0.12583833571222547</v>
      </c>
      <c r="E56" s="12">
        <f>+C56/C57-1</f>
        <v>1.3088152875065706E-2</v>
      </c>
    </row>
    <row r="57" spans="1:5" x14ac:dyDescent="0.25">
      <c r="A57" s="13">
        <v>45322</v>
      </c>
      <c r="B57" s="12">
        <v>345.92001342773438</v>
      </c>
      <c r="C57" s="12">
        <v>482.8800048828125</v>
      </c>
      <c r="D57" s="12">
        <f>+B57/B58-1</f>
        <v>-9.9882378804183602E-3</v>
      </c>
      <c r="E57" s="12">
        <f>+C57/C58-1</f>
        <v>-1.6317320635176435E-2</v>
      </c>
    </row>
    <row r="58" spans="1:5" x14ac:dyDescent="0.25">
      <c r="A58" s="13">
        <v>45321</v>
      </c>
      <c r="B58" s="12">
        <v>349.41000366210938</v>
      </c>
      <c r="C58" s="12">
        <v>490.8900146484375</v>
      </c>
      <c r="D58" s="12">
        <f>+B58/B59-1</f>
        <v>1.2988174648353112E-2</v>
      </c>
      <c r="E58" s="12">
        <f>+C58/C59-1</f>
        <v>-7.7345324105237978E-4</v>
      </c>
    </row>
    <row r="59" spans="1:5" x14ac:dyDescent="0.25">
      <c r="A59" s="13">
        <v>45320</v>
      </c>
      <c r="B59" s="12">
        <v>344.92999267578119</v>
      </c>
      <c r="C59" s="12">
        <v>491.26998901367188</v>
      </c>
      <c r="D59" s="12">
        <f>+B59/B60-1</f>
        <v>1.3992941941245007E-2</v>
      </c>
      <c r="E59" s="12">
        <f>+C59/C60-1</f>
        <v>7.9193806498858432E-3</v>
      </c>
    </row>
    <row r="60" spans="1:5" x14ac:dyDescent="0.25">
      <c r="A60" s="13">
        <v>45317</v>
      </c>
      <c r="B60" s="12">
        <v>340.17001342773438</v>
      </c>
      <c r="C60" s="12">
        <v>487.41000366210938</v>
      </c>
      <c r="D60" s="12">
        <f>+B60/B61-1</f>
        <v>1.4403343301098603E-2</v>
      </c>
      <c r="E60" s="12">
        <f>+C60/C61-1</f>
        <v>-1.2704037021049608E-3</v>
      </c>
    </row>
    <row r="61" spans="1:5" x14ac:dyDescent="0.25">
      <c r="A61" s="13">
        <v>45316</v>
      </c>
      <c r="B61" s="12">
        <v>335.33999633789063</v>
      </c>
      <c r="C61" s="12">
        <v>488.02999877929688</v>
      </c>
      <c r="D61" s="12">
        <f>+B61/B62-1</f>
        <v>2.9831197479057714E-4</v>
      </c>
      <c r="E61" s="12">
        <f>+C61/C62-1</f>
        <v>5.4388925424670997E-3</v>
      </c>
    </row>
    <row r="62" spans="1:5" x14ac:dyDescent="0.25">
      <c r="A62" s="13">
        <v>45315</v>
      </c>
      <c r="B62" s="12">
        <v>335.239990234375</v>
      </c>
      <c r="C62" s="12">
        <v>485.3900146484375</v>
      </c>
      <c r="D62" s="12">
        <f>+B62/B63-1</f>
        <v>5.82058959633458E-3</v>
      </c>
      <c r="E62" s="12">
        <f>+C62/C63-1</f>
        <v>1.0931594952936496E-3</v>
      </c>
    </row>
    <row r="63" spans="1:5" x14ac:dyDescent="0.25">
      <c r="A63" s="13">
        <v>45314</v>
      </c>
      <c r="B63" s="12">
        <v>333.29998779296881</v>
      </c>
      <c r="C63" s="12">
        <v>484.8599853515625</v>
      </c>
      <c r="D63" s="12">
        <f>+B63/B64-1</f>
        <v>-1.1448617354414714E-2</v>
      </c>
      <c r="E63" s="12">
        <f>+C63/C64-1</f>
        <v>2.9164817642564067E-3</v>
      </c>
    </row>
    <row r="64" spans="1:5" x14ac:dyDescent="0.25">
      <c r="A64" s="13">
        <v>45313</v>
      </c>
      <c r="B64" s="12">
        <v>337.16000366210938</v>
      </c>
      <c r="C64" s="12">
        <v>483.45001220703119</v>
      </c>
      <c r="D64" s="12">
        <f>+B64/B65-1</f>
        <v>-3.5059099257633619E-2</v>
      </c>
      <c r="E64" s="12">
        <f>+C64/C65-1</f>
        <v>2.114336891851476E-3</v>
      </c>
    </row>
    <row r="65" spans="1:5" x14ac:dyDescent="0.25">
      <c r="A65" s="13">
        <v>45310</v>
      </c>
      <c r="B65" s="12">
        <v>349.41000366210938</v>
      </c>
      <c r="C65" s="12">
        <v>482.42999267578119</v>
      </c>
      <c r="D65" s="12">
        <f>+B65/B66-1</f>
        <v>6.6551354594468481E-3</v>
      </c>
      <c r="E65" s="12">
        <f>+C65/C66-1</f>
        <v>1.2466164165346738E-2</v>
      </c>
    </row>
    <row r="66" spans="1:5" x14ac:dyDescent="0.25">
      <c r="A66" s="13">
        <v>45309</v>
      </c>
      <c r="B66" s="12">
        <v>347.10000610351563</v>
      </c>
      <c r="C66" s="12">
        <v>476.489990234375</v>
      </c>
      <c r="D66" s="12">
        <f>+B66/B67-1</f>
        <v>1.1098480770654895E-2</v>
      </c>
      <c r="E66" s="12">
        <f>+C66/C67-1</f>
        <v>8.8928023321790395E-3</v>
      </c>
    </row>
    <row r="67" spans="1:5" x14ac:dyDescent="0.25">
      <c r="A67" s="13">
        <v>45308</v>
      </c>
      <c r="B67" s="12">
        <v>343.29000854492188</v>
      </c>
      <c r="C67" s="12">
        <v>472.29000854492188</v>
      </c>
      <c r="D67" s="12">
        <f>+B67/B68-1</f>
        <v>-9.9497657801776995E-3</v>
      </c>
      <c r="E67" s="12">
        <f>+C67/C68-1</f>
        <v>-5.5586805878178325E-3</v>
      </c>
    </row>
    <row r="68" spans="1:5" x14ac:dyDescent="0.25">
      <c r="A68" s="13">
        <v>45307</v>
      </c>
      <c r="B68" s="12">
        <v>346.739990234375</v>
      </c>
      <c r="C68" s="12">
        <v>474.92999267578119</v>
      </c>
      <c r="D68" s="12">
        <f>+B68/B69-1</f>
        <v>-1.2980352169215448E-2</v>
      </c>
      <c r="E68" s="12">
        <f>+C68/C69-1</f>
        <v>-3.6712260361014826E-3</v>
      </c>
    </row>
    <row r="69" spans="1:5" x14ac:dyDescent="0.25">
      <c r="A69" s="13">
        <v>45303</v>
      </c>
      <c r="B69" s="12">
        <v>351.29998779296881</v>
      </c>
      <c r="C69" s="12">
        <v>476.67999267578119</v>
      </c>
      <c r="D69" s="12">
        <f>+B69/B70-1</f>
        <v>2.1966422741372948E-3</v>
      </c>
      <c r="E69" s="12">
        <f>+C69/C70-1</f>
        <v>6.9273972507066794E-4</v>
      </c>
    </row>
    <row r="70" spans="1:5" x14ac:dyDescent="0.25">
      <c r="A70" s="13">
        <v>45302</v>
      </c>
      <c r="B70" s="12">
        <v>350.52999877929688</v>
      </c>
      <c r="C70" s="12">
        <v>476.35000610351563</v>
      </c>
      <c r="D70" s="12">
        <f>+B70/B71-1</f>
        <v>-2.5326236822892367E-3</v>
      </c>
      <c r="E70" s="12">
        <f>+C70/C71-1</f>
        <v>-4.4064012118927298E-4</v>
      </c>
    </row>
    <row r="71" spans="1:5" x14ac:dyDescent="0.25">
      <c r="A71" s="13">
        <v>45301</v>
      </c>
      <c r="B71" s="12">
        <v>351.42001342773438</v>
      </c>
      <c r="C71" s="12">
        <v>476.55999755859381</v>
      </c>
      <c r="D71" s="12">
        <f>+B71/B72-1</f>
        <v>2.427939368316645E-2</v>
      </c>
      <c r="E71" s="12">
        <f>+C71/C72-1</f>
        <v>5.6554246817062115E-3</v>
      </c>
    </row>
    <row r="72" spans="1:5" x14ac:dyDescent="0.25">
      <c r="A72" s="13">
        <v>45300</v>
      </c>
      <c r="B72" s="12">
        <v>343.08999633789063</v>
      </c>
      <c r="C72" s="12">
        <v>473.8800048828125</v>
      </c>
      <c r="D72" s="12">
        <f>+B72/B73-1</f>
        <v>-3.0511369380266107E-3</v>
      </c>
      <c r="E72" s="12">
        <f>+C72/C73-1</f>
        <v>-1.5170695563498926E-3</v>
      </c>
    </row>
    <row r="73" spans="1:5" x14ac:dyDescent="0.25">
      <c r="A73" s="13">
        <v>45299</v>
      </c>
      <c r="B73" s="12">
        <v>344.1400146484375</v>
      </c>
      <c r="C73" s="12">
        <v>474.60000610351563</v>
      </c>
      <c r="D73" s="12">
        <f>+B73/B74-1</f>
        <v>2.7498349428418667E-2</v>
      </c>
      <c r="E73" s="12">
        <f>+C73/C74-1</f>
        <v>1.4275928543528549E-2</v>
      </c>
    </row>
    <row r="74" spans="1:5" x14ac:dyDescent="0.25">
      <c r="A74" s="13">
        <v>45296</v>
      </c>
      <c r="B74" s="12">
        <v>334.92999267578119</v>
      </c>
      <c r="C74" s="12">
        <v>467.92001342773438</v>
      </c>
      <c r="D74" s="12">
        <f>+B74/B75-1</f>
        <v>1.5249662925960195E-3</v>
      </c>
      <c r="E74" s="12">
        <f>+C74/C75-1</f>
        <v>1.36965984015891E-3</v>
      </c>
    </row>
    <row r="75" spans="1:5" x14ac:dyDescent="0.25">
      <c r="A75" s="13">
        <v>45295</v>
      </c>
      <c r="B75" s="12">
        <v>334.42001342773438</v>
      </c>
      <c r="C75" s="12">
        <v>467.27999877929688</v>
      </c>
      <c r="D75" s="12">
        <f>+B75/B76-1</f>
        <v>3.2098614208109222E-3</v>
      </c>
      <c r="E75" s="12">
        <f>+C75/C76-1</f>
        <v>-3.2210792425203527E-3</v>
      </c>
    </row>
    <row r="76" spans="1:5" x14ac:dyDescent="0.25">
      <c r="A76" s="13">
        <v>45294</v>
      </c>
      <c r="B76" s="12">
        <v>333.35000610351563</v>
      </c>
      <c r="C76" s="12">
        <v>468.79000854492188</v>
      </c>
      <c r="D76" s="12">
        <f>+B76/B77-1</f>
        <v>-1.2939698867085014E-2</v>
      </c>
      <c r="E76" s="12">
        <f>+C76/C77-1</f>
        <v>-8.1666886732423283E-3</v>
      </c>
    </row>
    <row r="77" spans="1:5" x14ac:dyDescent="0.25">
      <c r="A77" s="13">
        <v>45293</v>
      </c>
      <c r="B77" s="12">
        <v>337.72000122070313</v>
      </c>
      <c r="C77" s="12">
        <v>472.64999389648438</v>
      </c>
      <c r="D77" s="12">
        <f>+B77/B78-1</f>
        <v>-2.0978975576737557E-3</v>
      </c>
      <c r="E77" s="12">
        <f>+C77/C78-1</f>
        <v>-5.5963553802200749E-3</v>
      </c>
    </row>
    <row r="78" spans="1:5" x14ac:dyDescent="0.25">
      <c r="A78" s="13">
        <v>45289</v>
      </c>
      <c r="B78" s="12">
        <v>338.42999267578119</v>
      </c>
      <c r="C78" s="12">
        <v>475.30999755859381</v>
      </c>
      <c r="D78" s="12">
        <f>+B78/B79-1</f>
        <v>4.3922849536526254E-3</v>
      </c>
      <c r="E78" s="12">
        <f>+C78/C79-1</f>
        <v>-2.8949734119544379E-3</v>
      </c>
    </row>
    <row r="79" spans="1:5" x14ac:dyDescent="0.25">
      <c r="A79" s="13">
        <v>45288</v>
      </c>
      <c r="B79" s="12">
        <v>336.95001220703119</v>
      </c>
      <c r="C79" s="12">
        <v>476.69000244140619</v>
      </c>
      <c r="D79" s="12">
        <f>+B79/B80-1</f>
        <v>-4.1082465741688612E-3</v>
      </c>
      <c r="E79" s="12">
        <f>+C79/C80-1</f>
        <v>3.7773115378980648E-4</v>
      </c>
    </row>
    <row r="80" spans="1:5" x14ac:dyDescent="0.25">
      <c r="A80" s="13">
        <v>45287</v>
      </c>
      <c r="B80" s="12">
        <v>338.33999633789063</v>
      </c>
      <c r="C80" s="12">
        <v>476.510009765625</v>
      </c>
      <c r="D80" s="12">
        <f>+B80/B81-1</f>
        <v>7.2939997695895542E-3</v>
      </c>
      <c r="E80" s="12">
        <f>+C80/C81-1</f>
        <v>1.8080855254416495E-3</v>
      </c>
    </row>
    <row r="81" spans="1:5" x14ac:dyDescent="0.25">
      <c r="A81" s="13">
        <v>45286</v>
      </c>
      <c r="B81" s="12">
        <v>335.8900146484375</v>
      </c>
      <c r="C81" s="12">
        <v>475.64999389648438</v>
      </c>
      <c r="D81" s="12">
        <f>+B81/B82-1</f>
        <v>3.7954083730269428E-3</v>
      </c>
      <c r="E81" s="12">
        <f>+C81/C82-1</f>
        <v>4.2225272369307287E-3</v>
      </c>
    </row>
    <row r="82" spans="1:5" x14ac:dyDescent="0.25">
      <c r="A82" s="13">
        <v>45282</v>
      </c>
      <c r="B82" s="12">
        <v>334.6199951171875</v>
      </c>
      <c r="C82" s="12">
        <v>473.64999389648438</v>
      </c>
      <c r="D82" s="12">
        <f>+B82/B83-1</f>
        <v>-4.2552975084834133E-3</v>
      </c>
      <c r="E82" s="12">
        <f>+C82/C83-1</f>
        <v>2.0096925426713597E-3</v>
      </c>
    </row>
    <row r="83" spans="1:5" x14ac:dyDescent="0.25">
      <c r="A83" s="13">
        <v>45281</v>
      </c>
      <c r="B83" s="12">
        <v>336.04998779296881</v>
      </c>
      <c r="C83" s="12">
        <v>472.70001220703119</v>
      </c>
      <c r="D83" s="12">
        <f>+B83/B84-1</f>
        <v>-8.9067728375109567E-3</v>
      </c>
      <c r="E83" s="12">
        <f>+C83/C84-1</f>
        <v>9.4819167744615296E-3</v>
      </c>
    </row>
    <row r="84" spans="1:5" x14ac:dyDescent="0.25">
      <c r="A84" s="13">
        <v>45280</v>
      </c>
      <c r="B84" s="12">
        <v>339.07000732421881</v>
      </c>
      <c r="C84" s="12">
        <v>468.260009765625</v>
      </c>
      <c r="D84" s="12">
        <f>+B84/B85-1</f>
        <v>-2.7505295236514571E-2</v>
      </c>
      <c r="E84" s="12">
        <f>+C84/C85-1</f>
        <v>-1.3857271129248727E-2</v>
      </c>
    </row>
    <row r="85" spans="1:5" x14ac:dyDescent="0.25">
      <c r="A85" s="13">
        <v>45279</v>
      </c>
      <c r="B85" s="12">
        <v>348.66000366210938</v>
      </c>
      <c r="C85" s="12">
        <v>474.83999633789063</v>
      </c>
      <c r="D85" s="12">
        <f>+B85/B86-1</f>
        <v>5.044535993561361E-3</v>
      </c>
      <c r="E85" s="12">
        <f>+C85/C86-1</f>
        <v>6.0808846108111325E-3</v>
      </c>
    </row>
    <row r="86" spans="1:5" x14ac:dyDescent="0.25">
      <c r="A86" s="13">
        <v>45278</v>
      </c>
      <c r="B86" s="12">
        <v>346.91000366210938</v>
      </c>
      <c r="C86" s="12">
        <v>471.97000122070313</v>
      </c>
      <c r="D86" s="12">
        <f>+B86/B87-1</f>
        <v>-2.1410426905192126E-2</v>
      </c>
      <c r="E86" s="12">
        <f>+C86/C87-1</f>
        <v>5.6250713228847005E-3</v>
      </c>
    </row>
    <row r="87" spans="1:5" x14ac:dyDescent="0.25">
      <c r="A87" s="13">
        <v>45275</v>
      </c>
      <c r="B87" s="12">
        <v>354.5</v>
      </c>
      <c r="C87" s="12">
        <v>469.32998657226563</v>
      </c>
      <c r="D87" s="12">
        <f>+B87/B88-1</f>
        <v>-2.5697419119612541E-2</v>
      </c>
      <c r="E87" s="12">
        <f>+C87/C88-1</f>
        <v>-5.6778948283112696E-3</v>
      </c>
    </row>
    <row r="88" spans="1:5" x14ac:dyDescent="0.25">
      <c r="A88" s="13">
        <v>45274</v>
      </c>
      <c r="B88" s="12">
        <v>363.85000610351563</v>
      </c>
      <c r="C88" s="12">
        <v>472.010009765625</v>
      </c>
      <c r="D88" s="12">
        <f>+B88/B89-1</f>
        <v>-1.6355739099205846E-2</v>
      </c>
      <c r="E88" s="12">
        <f>+C88/C89-1</f>
        <v>3.2093725092985359E-3</v>
      </c>
    </row>
    <row r="89" spans="1:5" x14ac:dyDescent="0.25">
      <c r="A89" s="13">
        <v>45273</v>
      </c>
      <c r="B89" s="12">
        <v>369.89999389648438</v>
      </c>
      <c r="C89" s="12">
        <v>470.5</v>
      </c>
      <c r="D89" s="12">
        <f>+B89/B90-1</f>
        <v>-3.9047049500439135E-3</v>
      </c>
      <c r="E89" s="12">
        <f>+C89/C90-1</f>
        <v>1.3790118104538118E-2</v>
      </c>
    </row>
    <row r="90" spans="1:5" x14ac:dyDescent="0.25">
      <c r="A90" s="13">
        <v>45272</v>
      </c>
      <c r="B90" s="12">
        <v>371.35000610351563</v>
      </c>
      <c r="C90" s="12">
        <v>464.10000610351563</v>
      </c>
      <c r="D90" s="12">
        <f>+B90/B91-1</f>
        <v>-1.6399219420785149E-3</v>
      </c>
      <c r="E90" s="12">
        <f>+C90/C91-1</f>
        <v>4.5672328702839327E-3</v>
      </c>
    </row>
    <row r="91" spans="1:5" x14ac:dyDescent="0.25">
      <c r="A91" s="13">
        <v>45271</v>
      </c>
      <c r="B91" s="12">
        <v>371.95999145507813</v>
      </c>
      <c r="C91" s="12">
        <v>461.989990234375</v>
      </c>
      <c r="D91" s="12">
        <f>+B91/B92-1</f>
        <v>1.4205839004984622E-2</v>
      </c>
      <c r="E91" s="12">
        <f>+C91/C92-1</f>
        <v>3.8895653625896642E-3</v>
      </c>
    </row>
    <row r="92" spans="1:5" x14ac:dyDescent="0.25">
      <c r="A92" s="13">
        <v>45268</v>
      </c>
      <c r="B92" s="12">
        <v>366.75</v>
      </c>
      <c r="C92" s="12">
        <v>460.20001220703119</v>
      </c>
      <c r="D92" s="12">
        <f>+B92/B93-1</f>
        <v>8.2474226804123418E-3</v>
      </c>
      <c r="E92" s="12">
        <f>+C92/C93-1</f>
        <v>4.299153642212783E-3</v>
      </c>
    </row>
    <row r="93" spans="1:5" x14ac:dyDescent="0.25">
      <c r="A93" s="13">
        <v>45267</v>
      </c>
      <c r="B93" s="12">
        <v>363.75</v>
      </c>
      <c r="C93" s="12">
        <v>458.23001098632813</v>
      </c>
      <c r="D93" s="12">
        <f>+B93/B94-1</f>
        <v>5.7233116736827849E-3</v>
      </c>
      <c r="E93" s="12">
        <f>+C93/C94-1</f>
        <v>7.6304009723535682E-3</v>
      </c>
    </row>
    <row r="94" spans="1:5" x14ac:dyDescent="0.25">
      <c r="A94" s="13">
        <v>45266</v>
      </c>
      <c r="B94" s="12">
        <v>361.67999267578119</v>
      </c>
      <c r="C94" s="12">
        <v>454.760009765625</v>
      </c>
      <c r="D94" s="12">
        <f>+B94/B95-1</f>
        <v>-1.5459296976887416E-3</v>
      </c>
      <c r="E94" s="12">
        <f>+C94/C95-1</f>
        <v>-4.0297772958712841E-3</v>
      </c>
    </row>
    <row r="95" spans="1:5" x14ac:dyDescent="0.25">
      <c r="A95" s="13">
        <v>45265</v>
      </c>
      <c r="B95" s="12">
        <v>362.239990234375</v>
      </c>
      <c r="C95" s="12">
        <v>456.60000610351563</v>
      </c>
      <c r="D95" s="12">
        <f>+B95/B96-1</f>
        <v>2.431844596117605E-2</v>
      </c>
      <c r="E95" s="12">
        <f>+C95/C96-1</f>
        <v>-1.9706220282789122E-4</v>
      </c>
    </row>
    <row r="96" spans="1:5" x14ac:dyDescent="0.25">
      <c r="A96" s="13">
        <v>45264</v>
      </c>
      <c r="B96" s="12">
        <v>353.6400146484375</v>
      </c>
      <c r="C96" s="12">
        <v>456.69000244140619</v>
      </c>
      <c r="D96" s="12">
        <f>+B96/B97-1</f>
        <v>-9.3839482270585695E-3</v>
      </c>
      <c r="E96" s="12">
        <f>+C96/C97-1</f>
        <v>-5.249408908886033E-3</v>
      </c>
    </row>
    <row r="97" spans="1:5" x14ac:dyDescent="0.25">
      <c r="A97" s="13">
        <v>45261</v>
      </c>
      <c r="B97" s="12">
        <v>356.989990234375</v>
      </c>
      <c r="C97" s="12">
        <v>459.10000610351563</v>
      </c>
      <c r="D97" s="12">
        <f>+B97/B98-1</f>
        <v>-5.4880801972317927E-3</v>
      </c>
      <c r="E97" s="12">
        <f>+C97/C98-1</f>
        <v>5.9158901032843048E-3</v>
      </c>
    </row>
    <row r="98" spans="1:5" x14ac:dyDescent="0.25">
      <c r="A98" s="13">
        <v>45260</v>
      </c>
      <c r="B98" s="12">
        <v>358.95999145507813</v>
      </c>
      <c r="C98" s="12">
        <v>456.39999389648438</v>
      </c>
      <c r="D98" s="12">
        <f>+B98/B99-1</f>
        <v>-2.035920992106921E-2</v>
      </c>
      <c r="E98" s="12">
        <f>+C98/C99-1</f>
        <v>3.9374598064263466E-3</v>
      </c>
    </row>
    <row r="99" spans="1:5" x14ac:dyDescent="0.25">
      <c r="A99" s="13">
        <v>45259</v>
      </c>
      <c r="B99" s="12">
        <v>366.42001342773438</v>
      </c>
      <c r="C99" s="12">
        <v>454.6099853515625</v>
      </c>
      <c r="D99" s="12">
        <f>+B99/B100-1</f>
        <v>-5.0234220575297028E-3</v>
      </c>
      <c r="E99" s="12">
        <f>+C99/C100-1</f>
        <v>-7.0342103042375648E-4</v>
      </c>
    </row>
    <row r="100" spans="1:5" x14ac:dyDescent="0.25">
      <c r="A100" s="13">
        <v>45258</v>
      </c>
      <c r="B100" s="12">
        <v>368.26998901367188</v>
      </c>
      <c r="C100" s="12">
        <v>454.92999267578119</v>
      </c>
      <c r="D100" s="12">
        <f>+B100/B101-1</f>
        <v>-3.7602516763162175E-3</v>
      </c>
      <c r="E100" s="12">
        <f>+C100/C101-1</f>
        <v>9.9010226759266295E-4</v>
      </c>
    </row>
    <row r="101" spans="1:5" x14ac:dyDescent="0.25">
      <c r="A101" s="13">
        <v>45257</v>
      </c>
      <c r="B101" s="12">
        <v>369.66000366210938</v>
      </c>
      <c r="C101" s="12">
        <v>454.48001098632813</v>
      </c>
      <c r="D101" s="12">
        <f>+B101/B102-1</f>
        <v>6.0418060253446537E-3</v>
      </c>
      <c r="E101" s="12">
        <f>+C101/C102-1</f>
        <v>-1.8009594303207699E-3</v>
      </c>
    </row>
    <row r="102" spans="1:5" x14ac:dyDescent="0.25">
      <c r="A102" s="13">
        <v>45254</v>
      </c>
      <c r="B102" s="12">
        <v>367.44000244140619</v>
      </c>
      <c r="C102" s="12">
        <v>455.29998779296881</v>
      </c>
      <c r="D102" s="12">
        <f>+B102/B103-1</f>
        <v>8.7577280477864061E-3</v>
      </c>
      <c r="E102" s="12">
        <f>+C102/C103-1</f>
        <v>6.1535489881192618E-4</v>
      </c>
    </row>
    <row r="103" spans="1:5" x14ac:dyDescent="0.25">
      <c r="A103" s="13">
        <v>45252</v>
      </c>
      <c r="B103" s="12">
        <v>364.25</v>
      </c>
      <c r="C103" s="12">
        <v>455.01998901367188</v>
      </c>
      <c r="D103" s="12">
        <f>+B103/B104-1</f>
        <v>8.7512910746838646E-3</v>
      </c>
      <c r="E103" s="12">
        <f>+C103/C104-1</f>
        <v>3.8608335923762116E-3</v>
      </c>
    </row>
    <row r="104" spans="1:5" x14ac:dyDescent="0.25">
      <c r="A104" s="13">
        <v>45251</v>
      </c>
      <c r="B104" s="12">
        <v>361.08999633789063</v>
      </c>
      <c r="C104" s="12">
        <v>453.26998901367188</v>
      </c>
      <c r="D104" s="12">
        <f>+B104/B105-1</f>
        <v>-8.8658622128696685E-3</v>
      </c>
      <c r="E104" s="12">
        <f>+C104/C105-1</f>
        <v>-2.1794142796411897E-3</v>
      </c>
    </row>
    <row r="105" spans="1:5" x14ac:dyDescent="0.25">
      <c r="A105" s="13">
        <v>45250</v>
      </c>
      <c r="B105" s="12">
        <v>364.32000732421881</v>
      </c>
      <c r="C105" s="12">
        <v>454.260009765625</v>
      </c>
      <c r="D105" s="12">
        <f>+B105/B106-1</f>
        <v>1.3858771740080433E-2</v>
      </c>
      <c r="E105" s="12">
        <f>+C105/C106-1</f>
        <v>7.6976001129744898E-3</v>
      </c>
    </row>
    <row r="106" spans="1:5" x14ac:dyDescent="0.25">
      <c r="A106" s="13">
        <v>45247</v>
      </c>
      <c r="B106" s="12">
        <v>359.33999633789063</v>
      </c>
      <c r="C106" s="12">
        <v>450.79000854492188</v>
      </c>
      <c r="D106" s="12">
        <f>+B106/B107-1</f>
        <v>1.5056033516663403E-2</v>
      </c>
      <c r="E106" s="12">
        <f>+C106/C107-1</f>
        <v>1.2438032670611943E-3</v>
      </c>
    </row>
    <row r="107" spans="1:5" x14ac:dyDescent="0.25">
      <c r="A107" s="13">
        <v>45246</v>
      </c>
      <c r="B107" s="12">
        <v>354.010009765625</v>
      </c>
      <c r="C107" s="12">
        <v>450.23001098632813</v>
      </c>
      <c r="D107" s="12">
        <f>+B107/B108-1</f>
        <v>6.6253899521429016E-3</v>
      </c>
      <c r="E107" s="12">
        <f>+C107/C108-1</f>
        <v>1.2231327154985649E-3</v>
      </c>
    </row>
    <row r="108" spans="1:5" x14ac:dyDescent="0.25">
      <c r="A108" s="13">
        <v>45245</v>
      </c>
      <c r="B108" s="12">
        <v>351.67999267578119</v>
      </c>
      <c r="C108" s="12">
        <v>449.67999267578119</v>
      </c>
      <c r="D108" s="12">
        <f>+B108/B109-1</f>
        <v>-5.8516108105125531E-3</v>
      </c>
      <c r="E108" s="12">
        <f>+C108/C109-1</f>
        <v>2.1170451411640645E-3</v>
      </c>
    </row>
    <row r="109" spans="1:5" x14ac:dyDescent="0.25">
      <c r="A109" s="13">
        <v>45244</v>
      </c>
      <c r="B109" s="12">
        <v>353.75</v>
      </c>
      <c r="C109" s="12">
        <v>448.73001098632813</v>
      </c>
      <c r="D109" s="12">
        <f>+B109/B110-1</f>
        <v>3.6538916037582858E-2</v>
      </c>
      <c r="E109" s="12">
        <f>+C109/C110-1</f>
        <v>1.940073263262887E-2</v>
      </c>
    </row>
    <row r="110" spans="1:5" x14ac:dyDescent="0.25">
      <c r="A110" s="13">
        <v>45243</v>
      </c>
      <c r="B110" s="12">
        <v>341.27999877929688</v>
      </c>
      <c r="C110" s="12">
        <v>440.19000244140619</v>
      </c>
      <c r="D110" s="12">
        <f>+B110/B111-1</f>
        <v>5.0653823567843315E-3</v>
      </c>
      <c r="E110" s="12">
        <f>+C110/C111-1</f>
        <v>-9.5318518444653666E-4</v>
      </c>
    </row>
    <row r="111" spans="1:5" x14ac:dyDescent="0.25">
      <c r="A111" s="13">
        <v>45240</v>
      </c>
      <c r="B111" s="12">
        <v>339.55999755859381</v>
      </c>
      <c r="C111" s="12">
        <v>440.6099853515625</v>
      </c>
      <c r="D111" s="12">
        <f>+B111/B112-1</f>
        <v>1.0926144720311282E-2</v>
      </c>
      <c r="E111" s="12">
        <f>+C111/C112-1</f>
        <v>1.5604806082469169E-2</v>
      </c>
    </row>
    <row r="112" spans="1:5" x14ac:dyDescent="0.25">
      <c r="A112" s="13">
        <v>45239</v>
      </c>
      <c r="B112" s="12">
        <v>335.8900146484375</v>
      </c>
      <c r="C112" s="12">
        <v>433.83999633789063</v>
      </c>
      <c r="D112" s="12">
        <f>+B112/B113-1</f>
        <v>-3.9439729774366494E-3</v>
      </c>
      <c r="E112" s="12">
        <f>+C112/C113-1</f>
        <v>-7.7987505136863922E-3</v>
      </c>
    </row>
    <row r="113" spans="1:5" x14ac:dyDescent="0.25">
      <c r="A113" s="13">
        <v>45238</v>
      </c>
      <c r="B113" s="12">
        <v>337.22000122070313</v>
      </c>
      <c r="C113" s="12">
        <v>437.25</v>
      </c>
      <c r="D113" s="12">
        <f>+B113/B114-1</f>
        <v>1.1548748117425012E-2</v>
      </c>
      <c r="E113" s="12">
        <f>+C113/C114-1</f>
        <v>7.3239953672921132E-4</v>
      </c>
    </row>
    <row r="114" spans="1:5" x14ac:dyDescent="0.25">
      <c r="A114" s="13">
        <v>45237</v>
      </c>
      <c r="B114" s="12">
        <v>333.3699951171875</v>
      </c>
      <c r="C114" s="12">
        <v>436.92999267578119</v>
      </c>
      <c r="D114" s="12">
        <f>+B114/B115-1</f>
        <v>-3.8981973856822005E-4</v>
      </c>
      <c r="E114" s="12">
        <f>+C114/C115-1</f>
        <v>2.8460378421049093E-3</v>
      </c>
    </row>
    <row r="115" spans="1:5" x14ac:dyDescent="0.25">
      <c r="A115" s="13">
        <v>45236</v>
      </c>
      <c r="B115" s="12">
        <v>333.5</v>
      </c>
      <c r="C115" s="12">
        <v>435.69000244140619</v>
      </c>
      <c r="D115" s="12">
        <f>+B115/B116-1</f>
        <v>6.306376738167252E-3</v>
      </c>
      <c r="E115" s="12">
        <f>+C115/C116-1</f>
        <v>2.3004899914504939E-3</v>
      </c>
    </row>
    <row r="116" spans="1:5" x14ac:dyDescent="0.25">
      <c r="A116" s="13">
        <v>45233</v>
      </c>
      <c r="B116" s="12">
        <v>331.41000366210938</v>
      </c>
      <c r="C116" s="12">
        <v>434.69000244140619</v>
      </c>
      <c r="D116" s="12">
        <f>+B116/B117-1</f>
        <v>2.4704687102365508E-2</v>
      </c>
      <c r="E116" s="12">
        <f>+C116/C117-1</f>
        <v>9.1233925775038305E-3</v>
      </c>
    </row>
    <row r="117" spans="1:5" x14ac:dyDescent="0.25">
      <c r="A117" s="13">
        <v>45232</v>
      </c>
      <c r="B117" s="12">
        <v>323.42001342773438</v>
      </c>
      <c r="C117" s="12">
        <v>430.760009765625</v>
      </c>
      <c r="D117" s="12">
        <f>+B117/B118-1</f>
        <v>6.046298700616437E-2</v>
      </c>
      <c r="E117" s="12">
        <f>+C117/C118-1</f>
        <v>1.9164354406221662E-2</v>
      </c>
    </row>
    <row r="118" spans="1:5" x14ac:dyDescent="0.25">
      <c r="A118" s="13">
        <v>45231</v>
      </c>
      <c r="B118" s="12">
        <v>304.98001098632813</v>
      </c>
      <c r="C118" s="12">
        <v>422.66000366210938</v>
      </c>
      <c r="D118" s="12">
        <f>+B118/B119-1</f>
        <v>1.1072789337261524E-2</v>
      </c>
      <c r="E118" s="12">
        <f>+C118/C119-1</f>
        <v>1.0664732962442525E-2</v>
      </c>
    </row>
    <row r="119" spans="1:5" x14ac:dyDescent="0.25">
      <c r="A119" s="13">
        <v>45230</v>
      </c>
      <c r="B119" s="12">
        <v>301.6400146484375</v>
      </c>
      <c r="C119" s="12">
        <v>418.20001220703119</v>
      </c>
      <c r="D119" s="12">
        <f>+B119/B120-1</f>
        <v>7.5152807038072478E-3</v>
      </c>
      <c r="E119" s="12">
        <f>+C119/C120-1</f>
        <v>6.2802663493817246E-3</v>
      </c>
    </row>
    <row r="120" spans="1:5" x14ac:dyDescent="0.25">
      <c r="A120" s="13">
        <v>45229</v>
      </c>
      <c r="B120" s="12">
        <v>299.3900146484375</v>
      </c>
      <c r="C120" s="12">
        <v>415.58999633789063</v>
      </c>
      <c r="D120" s="12">
        <f>+B120/B121-1</f>
        <v>3.8560369223414881E-3</v>
      </c>
      <c r="E120" s="12">
        <f>+C120/C121-1</f>
        <v>1.1955789786880944E-2</v>
      </c>
    </row>
    <row r="121" spans="1:5" x14ac:dyDescent="0.25">
      <c r="A121" s="13">
        <v>45226</v>
      </c>
      <c r="B121" s="12">
        <v>298.239990234375</v>
      </c>
      <c r="C121" s="12">
        <v>410.67999267578119</v>
      </c>
      <c r="D121" s="12">
        <f>+B121/B122-1</f>
        <v>3.8033217950430576E-3</v>
      </c>
      <c r="E121" s="12">
        <f>+C121/C122-1</f>
        <v>-4.53277220341608E-3</v>
      </c>
    </row>
    <row r="122" spans="1:5" x14ac:dyDescent="0.25">
      <c r="A122" s="13">
        <v>45225</v>
      </c>
      <c r="B122" s="12">
        <v>297.1099853515625</v>
      </c>
      <c r="C122" s="12">
        <v>412.54998779296881</v>
      </c>
      <c r="D122" s="12">
        <f>+B122/B123-1</f>
        <v>-7.3502797266256081E-3</v>
      </c>
      <c r="E122" s="12">
        <f>+C122/C123-1</f>
        <v>-1.1974614168780984E-2</v>
      </c>
    </row>
    <row r="123" spans="1:5" x14ac:dyDescent="0.25">
      <c r="A123" s="13">
        <v>45224</v>
      </c>
      <c r="B123" s="12">
        <v>299.30999755859381</v>
      </c>
      <c r="C123" s="12">
        <v>417.54998779296881</v>
      </c>
      <c r="D123" s="12">
        <f>+B123/B124-1</f>
        <v>-5.2841354939926477E-3</v>
      </c>
      <c r="E123" s="12">
        <f>+C123/C124-1</f>
        <v>-1.4352187096675517E-2</v>
      </c>
    </row>
    <row r="124" spans="1:5" x14ac:dyDescent="0.25">
      <c r="A124" s="13">
        <v>45223</v>
      </c>
      <c r="B124" s="12">
        <v>300.89999389648438</v>
      </c>
      <c r="C124" s="12">
        <v>423.6300048828125</v>
      </c>
      <c r="D124" s="12">
        <f>+B124/B125-1</f>
        <v>-8.1091494391629659E-3</v>
      </c>
      <c r="E124" s="12">
        <f>+C124/C125-1</f>
        <v>7.5393937405647815E-3</v>
      </c>
    </row>
    <row r="125" spans="1:5" x14ac:dyDescent="0.25">
      <c r="A125" s="13">
        <v>45222</v>
      </c>
      <c r="B125" s="12">
        <v>303.3599853515625</v>
      </c>
      <c r="C125" s="12">
        <v>420.45999145507813</v>
      </c>
      <c r="D125" s="12">
        <f>+B125/B126-1</f>
        <v>5.5020652216355437E-3</v>
      </c>
      <c r="E125" s="12">
        <f>+C125/C126-1</f>
        <v>-1.7332106225138588E-3</v>
      </c>
    </row>
    <row r="126" spans="1:5" x14ac:dyDescent="0.25">
      <c r="A126" s="13">
        <v>45219</v>
      </c>
      <c r="B126" s="12">
        <v>301.70001220703119</v>
      </c>
      <c r="C126" s="12">
        <v>421.19000244140619</v>
      </c>
      <c r="D126" s="12">
        <f>+B126/B127-1</f>
        <v>1.028559486137226E-3</v>
      </c>
      <c r="E126" s="12">
        <f>+C126/C127-1</f>
        <v>-1.2288043346798561E-2</v>
      </c>
    </row>
    <row r="127" spans="1:5" x14ac:dyDescent="0.25">
      <c r="A127" s="13">
        <v>45218</v>
      </c>
      <c r="B127" s="12">
        <v>301.3900146484375</v>
      </c>
      <c r="C127" s="12">
        <v>426.42999267578119</v>
      </c>
      <c r="D127" s="12">
        <f>+B127/B128-1</f>
        <v>-6.9194228920557155E-3</v>
      </c>
      <c r="E127" s="12">
        <f>+C127/C128-1</f>
        <v>-8.7864039756772039E-3</v>
      </c>
    </row>
    <row r="128" spans="1:5" x14ac:dyDescent="0.25">
      <c r="A128" s="13">
        <v>45217</v>
      </c>
      <c r="B128" s="12">
        <v>303.489990234375</v>
      </c>
      <c r="C128" s="12">
        <v>430.20999145507813</v>
      </c>
      <c r="D128" s="12">
        <f>+B128/B129-1</f>
        <v>-1.964020074940942E-2</v>
      </c>
      <c r="E128" s="12">
        <f>+C128/C129-1</f>
        <v>-1.3325071567788949E-2</v>
      </c>
    </row>
    <row r="129" spans="1:5" x14ac:dyDescent="0.25">
      <c r="A129" s="13">
        <v>45216</v>
      </c>
      <c r="B129" s="12">
        <v>309.57000732421881</v>
      </c>
      <c r="C129" s="12">
        <v>436.01998901367188</v>
      </c>
      <c r="D129" s="12">
        <f>+B129/B130-1</f>
        <v>-1.7362877959429368E-2</v>
      </c>
      <c r="E129" s="12">
        <f>+C129/C130-1</f>
        <v>-4.591214305493807E-5</v>
      </c>
    </row>
    <row r="130" spans="1:5" x14ac:dyDescent="0.25">
      <c r="A130" s="13">
        <v>45215</v>
      </c>
      <c r="B130" s="12">
        <v>315.04000854492188</v>
      </c>
      <c r="C130" s="12">
        <v>436.04000854492188</v>
      </c>
      <c r="D130" s="12">
        <f>+B130/B131-1</f>
        <v>9.6789296762576083E-3</v>
      </c>
      <c r="E130" s="12">
        <f>+C130/C131-1</f>
        <v>1.0521456651035654E-2</v>
      </c>
    </row>
    <row r="131" spans="1:5" x14ac:dyDescent="0.25">
      <c r="A131" s="13">
        <v>45212</v>
      </c>
      <c r="B131" s="12">
        <v>312.01998901367188</v>
      </c>
      <c r="C131" s="12">
        <v>431.5</v>
      </c>
      <c r="D131" s="12">
        <f>+B131/B132-1</f>
        <v>9.5447038520255489E-3</v>
      </c>
      <c r="E131" s="12">
        <f>+C131/C132-1</f>
        <v>-4.9808689846166931E-3</v>
      </c>
    </row>
    <row r="132" spans="1:5" x14ac:dyDescent="0.25">
      <c r="A132" s="13">
        <v>45211</v>
      </c>
      <c r="B132" s="12">
        <v>309.07000732421881</v>
      </c>
      <c r="C132" s="12">
        <v>433.66000366210938</v>
      </c>
      <c r="D132" s="12">
        <f>+B132/B133-1</f>
        <v>-2.4207603843193759E-3</v>
      </c>
      <c r="E132" s="12">
        <f>+C132/C133-1</f>
        <v>-6.0964512684673622E-3</v>
      </c>
    </row>
    <row r="133" spans="1:5" x14ac:dyDescent="0.25">
      <c r="A133" s="13">
        <v>45210</v>
      </c>
      <c r="B133" s="12">
        <v>309.82000732421881</v>
      </c>
      <c r="C133" s="12">
        <v>436.32000732421881</v>
      </c>
      <c r="D133" s="12">
        <f>+B133/B134-1</f>
        <v>1.5104406795998448E-2</v>
      </c>
      <c r="E133" s="12">
        <f>+C133/C134-1</f>
        <v>4.0962828377009153E-3</v>
      </c>
    </row>
    <row r="134" spans="1:5" x14ac:dyDescent="0.25">
      <c r="A134" s="13">
        <v>45209</v>
      </c>
      <c r="B134" s="12">
        <v>305.20999145507813</v>
      </c>
      <c r="C134" s="12">
        <v>434.54000854492188</v>
      </c>
      <c r="D134" s="12">
        <f>+B134/B135-1</f>
        <v>1.5640017093336622E-2</v>
      </c>
      <c r="E134" s="12">
        <f>+C134/C135-1</f>
        <v>5.2048392410766198E-3</v>
      </c>
    </row>
    <row r="135" spans="1:5" x14ac:dyDescent="0.25">
      <c r="A135" s="13">
        <v>45208</v>
      </c>
      <c r="B135" s="12">
        <v>300.510009765625</v>
      </c>
      <c r="C135" s="12">
        <v>432.29000854492188</v>
      </c>
      <c r="D135" s="12">
        <f>+B135/B136-1</f>
        <v>-1.6011736177430458E-2</v>
      </c>
      <c r="E135" s="12">
        <f>+C135/C136-1</f>
        <v>6.4021975725048197E-3</v>
      </c>
    </row>
    <row r="136" spans="1:5" x14ac:dyDescent="0.25">
      <c r="A136" s="13">
        <v>45205</v>
      </c>
      <c r="B136" s="12">
        <v>305.39999389648438</v>
      </c>
      <c r="C136" s="12">
        <v>429.54000854492188</v>
      </c>
      <c r="D136" s="12">
        <f>+B136/B137-1</f>
        <v>1.8169633164380361E-2</v>
      </c>
      <c r="E136" s="12">
        <f>+C136/C137-1</f>
        <v>1.1872811648814707E-2</v>
      </c>
    </row>
    <row r="137" spans="1:5" x14ac:dyDescent="0.25">
      <c r="A137" s="13">
        <v>45204</v>
      </c>
      <c r="B137" s="12">
        <v>299.95001220703119</v>
      </c>
      <c r="C137" s="12">
        <v>424.5</v>
      </c>
      <c r="D137" s="12">
        <f>+B137/B138-1</f>
        <v>1.2016952286169058E-3</v>
      </c>
      <c r="E137" s="12">
        <f>+C137/C138-1</f>
        <v>-3.7678062621759878E-4</v>
      </c>
    </row>
    <row r="138" spans="1:5" x14ac:dyDescent="0.25">
      <c r="A138" s="13">
        <v>45203</v>
      </c>
      <c r="B138" s="12">
        <v>299.58999633789063</v>
      </c>
      <c r="C138" s="12">
        <v>424.66000366210938</v>
      </c>
      <c r="D138" s="12">
        <f>+B138/B139-1</f>
        <v>1.7110876774044659E-2</v>
      </c>
      <c r="E138" s="12">
        <f>+C138/C139-1</f>
        <v>7.2819738392422284E-3</v>
      </c>
    </row>
    <row r="139" spans="1:5" x14ac:dyDescent="0.25">
      <c r="A139" s="13">
        <v>45202</v>
      </c>
      <c r="B139" s="12">
        <v>294.54998779296881</v>
      </c>
      <c r="C139" s="12">
        <v>421.58999633789063</v>
      </c>
      <c r="D139" s="12">
        <f>+B139/B140-1</f>
        <v>-6.8782108975710132E-3</v>
      </c>
      <c r="E139" s="12">
        <f>+C139/C140-1</f>
        <v>-1.3386069255070132E-2</v>
      </c>
    </row>
    <row r="140" spans="1:5" x14ac:dyDescent="0.25">
      <c r="A140" s="13">
        <v>45201</v>
      </c>
      <c r="B140" s="12">
        <v>296.58999633789063</v>
      </c>
      <c r="C140" s="12">
        <v>427.30999755859381</v>
      </c>
      <c r="D140" s="12">
        <f>+B140/B141-1</f>
        <v>3.552777162517895E-3</v>
      </c>
      <c r="E140" s="12">
        <f>+C140/C141-1</f>
        <v>-3.9771082475192898E-4</v>
      </c>
    </row>
    <row r="141" spans="1:5" x14ac:dyDescent="0.25">
      <c r="A141" s="13">
        <v>45198</v>
      </c>
      <c r="B141" s="12">
        <v>295.54000854492188</v>
      </c>
      <c r="C141" s="12">
        <v>427.48001098632813</v>
      </c>
      <c r="D141" s="12">
        <f>+B141/B142-1</f>
        <v>3.7359261458862481E-3</v>
      </c>
      <c r="E141" s="12">
        <f>+C141/C142-1</f>
        <v>-2.4269066881511536E-3</v>
      </c>
    </row>
    <row r="142" spans="1:5" x14ac:dyDescent="0.25">
      <c r="A142" s="13">
        <v>45197</v>
      </c>
      <c r="B142" s="12">
        <v>294.44000244140619</v>
      </c>
      <c r="C142" s="12">
        <v>428.51998901367188</v>
      </c>
      <c r="D142" s="12">
        <f>+B142/B143-1</f>
        <v>2.3747496393405676E-2</v>
      </c>
      <c r="E142" s="12">
        <f>+C142/C143-1</f>
        <v>5.7974446461042106E-3</v>
      </c>
    </row>
    <row r="143" spans="1:5" x14ac:dyDescent="0.25">
      <c r="A143" s="13">
        <v>45196</v>
      </c>
      <c r="B143" s="12">
        <v>287.6099853515625</v>
      </c>
      <c r="C143" s="12">
        <v>426.04998779296881</v>
      </c>
      <c r="D143" s="12">
        <f>+B143/B144-1</f>
        <v>6.5443941383691584E-3</v>
      </c>
      <c r="E143" s="12">
        <f>+C143/C144-1</f>
        <v>3.9913334321273197E-4</v>
      </c>
    </row>
    <row r="144" spans="1:5" x14ac:dyDescent="0.25">
      <c r="A144" s="13">
        <v>45195</v>
      </c>
      <c r="B144" s="12">
        <v>285.739990234375</v>
      </c>
      <c r="C144" s="12">
        <v>425.8800048828125</v>
      </c>
      <c r="D144" s="12">
        <f>+B144/B145-1</f>
        <v>-8.2260082527009226E-3</v>
      </c>
      <c r="E144" s="12">
        <f>+C144/C145-1</f>
        <v>-1.4691266090073651E-2</v>
      </c>
    </row>
    <row r="145" spans="1:5" x14ac:dyDescent="0.25">
      <c r="A145" s="13">
        <v>45194</v>
      </c>
      <c r="B145" s="12">
        <v>288.1099853515625</v>
      </c>
      <c r="C145" s="12">
        <v>432.23001098632813</v>
      </c>
      <c r="D145" s="12">
        <f>+B145/B146-1</f>
        <v>-4.8574032415438229E-4</v>
      </c>
      <c r="E145" s="12">
        <f>+C145/C146-1</f>
        <v>4.2051891225491911E-3</v>
      </c>
    </row>
    <row r="146" spans="1:5" x14ac:dyDescent="0.25">
      <c r="A146" s="13">
        <v>45191</v>
      </c>
      <c r="B146" s="12">
        <v>288.25</v>
      </c>
      <c r="C146" s="12">
        <v>430.42001342773438</v>
      </c>
      <c r="D146" s="12">
        <f>+B146/B147-1</f>
        <v>-1.1386655831602921E-2</v>
      </c>
      <c r="E146" s="12">
        <f>+C146/C147-1</f>
        <v>-2.2485481530990503E-3</v>
      </c>
    </row>
    <row r="147" spans="1:5" x14ac:dyDescent="0.25">
      <c r="A147" s="13">
        <v>45190</v>
      </c>
      <c r="B147" s="12">
        <v>291.57000732421881</v>
      </c>
      <c r="C147" s="12">
        <v>431.3900146484375</v>
      </c>
      <c r="D147" s="12">
        <f>+B147/B148-1</f>
        <v>-3.7436849892023116E-2</v>
      </c>
      <c r="E147" s="12">
        <f>+C147/C148-1</f>
        <v>-1.6528359834683037E-2</v>
      </c>
    </row>
    <row r="148" spans="1:5" x14ac:dyDescent="0.25">
      <c r="A148" s="13">
        <v>45189</v>
      </c>
      <c r="B148" s="12">
        <v>302.91000366210938</v>
      </c>
      <c r="C148" s="12">
        <v>438.6400146484375</v>
      </c>
      <c r="D148" s="12">
        <f>+B148/B149-1</f>
        <v>1.270441809584022E-2</v>
      </c>
      <c r="E148" s="12">
        <f>+C148/C149-1</f>
        <v>-9.193324942280201E-3</v>
      </c>
    </row>
    <row r="149" spans="1:5" x14ac:dyDescent="0.25">
      <c r="A149" s="13">
        <v>45188</v>
      </c>
      <c r="B149" s="12">
        <v>299.1099853515625</v>
      </c>
      <c r="C149" s="12">
        <v>442.70999145507813</v>
      </c>
      <c r="D149" s="12">
        <f>+B149/B150-1</f>
        <v>-1.902053317371033E-3</v>
      </c>
      <c r="E149" s="12">
        <f>+C149/C150-1</f>
        <v>-2.0738304839804655E-3</v>
      </c>
    </row>
    <row r="150" spans="1:5" x14ac:dyDescent="0.25">
      <c r="A150" s="13">
        <v>45187</v>
      </c>
      <c r="B150" s="12">
        <v>299.67999267578119</v>
      </c>
      <c r="C150" s="12">
        <v>443.6300048828125</v>
      </c>
      <c r="D150" s="12">
        <f>+B150/B151-1</f>
        <v>-4.2530529493585156E-3</v>
      </c>
      <c r="E150" s="12">
        <f>+C150/C151-1</f>
        <v>5.8643969706673182E-4</v>
      </c>
    </row>
    <row r="151" spans="1:5" x14ac:dyDescent="0.25">
      <c r="A151" s="13">
        <v>45184</v>
      </c>
      <c r="B151" s="12">
        <v>300.95999145507813</v>
      </c>
      <c r="C151" s="12">
        <v>443.3699951171875</v>
      </c>
      <c r="D151" s="12">
        <f>+B151/B152-1</f>
        <v>-5.6497898595578855E-3</v>
      </c>
      <c r="E151" s="12">
        <f>+C151/C152-1</f>
        <v>-1.5520895420845227E-2</v>
      </c>
    </row>
    <row r="152" spans="1:5" x14ac:dyDescent="0.25">
      <c r="A152" s="13">
        <v>45183</v>
      </c>
      <c r="B152" s="12">
        <v>302.67001342773438</v>
      </c>
      <c r="C152" s="12">
        <v>450.3599853515625</v>
      </c>
      <c r="D152" s="12">
        <f>+B152/B153-1</f>
        <v>1.2105085378808722E-2</v>
      </c>
      <c r="E152" s="12">
        <f>+C152/C153-1</f>
        <v>8.6223724031593285E-3</v>
      </c>
    </row>
    <row r="153" spans="1:5" x14ac:dyDescent="0.25">
      <c r="A153" s="13">
        <v>45182</v>
      </c>
      <c r="B153" s="12">
        <v>299.04998779296881</v>
      </c>
      <c r="C153" s="12">
        <v>446.510009765625</v>
      </c>
      <c r="D153" s="12">
        <f>+B153/B154-1</f>
        <v>3.119524657900774E-3</v>
      </c>
      <c r="E153" s="12">
        <f>+C153/C154-1</f>
        <v>1.1659892433386609E-3</v>
      </c>
    </row>
    <row r="154" spans="1:5" x14ac:dyDescent="0.25">
      <c r="A154" s="13">
        <v>45181</v>
      </c>
      <c r="B154" s="12">
        <v>298.1199951171875</v>
      </c>
      <c r="C154" s="12">
        <v>445.989990234375</v>
      </c>
      <c r="D154" s="12">
        <f>+B154/B155-1</f>
        <v>-1.5065407919043317E-2</v>
      </c>
      <c r="E154" s="12">
        <f>+C154/C155-1</f>
        <v>-5.485610225650972E-3</v>
      </c>
    </row>
    <row r="155" spans="1:5" x14ac:dyDescent="0.25">
      <c r="A155" s="13">
        <v>45180</v>
      </c>
      <c r="B155" s="12">
        <v>302.67999267578119</v>
      </c>
      <c r="C155" s="12">
        <v>448.45001220703119</v>
      </c>
      <c r="D155" s="12">
        <f>+B155/B156-1</f>
        <v>1.8472997709461758E-2</v>
      </c>
      <c r="E155" s="12">
        <f>+C155/C156-1</f>
        <v>6.5766368863628966E-3</v>
      </c>
    </row>
    <row r="156" spans="1:5" x14ac:dyDescent="0.25">
      <c r="A156" s="13">
        <v>45177</v>
      </c>
      <c r="B156" s="12">
        <v>297.19000244140619</v>
      </c>
      <c r="C156" s="12">
        <v>445.51998901367188</v>
      </c>
      <c r="D156" s="12">
        <f>+B156/B157-1</f>
        <v>-5.3549518315808564E-3</v>
      </c>
      <c r="E156" s="12">
        <f>+C156/C157-1</f>
        <v>1.5060872225780564E-3</v>
      </c>
    </row>
    <row r="157" spans="1:5" x14ac:dyDescent="0.25">
      <c r="A157" s="13">
        <v>45176</v>
      </c>
      <c r="B157" s="12">
        <v>298.79000854492188</v>
      </c>
      <c r="C157" s="12">
        <v>444.85000610351563</v>
      </c>
      <c r="D157" s="12">
        <f>+B157/B158-1</f>
        <v>-1.229711778326037E-2</v>
      </c>
      <c r="E157" s="12">
        <f>+C157/C158-1</f>
        <v>-3.0702234625065161E-3</v>
      </c>
    </row>
    <row r="158" spans="1:5" x14ac:dyDescent="0.25">
      <c r="A158" s="13">
        <v>45175</v>
      </c>
      <c r="B158" s="12">
        <v>302.510009765625</v>
      </c>
      <c r="C158" s="12">
        <v>446.22000122070313</v>
      </c>
      <c r="D158" s="12">
        <f>+B158/B159-1</f>
        <v>-8.7164647411835938E-3</v>
      </c>
      <c r="E158" s="12">
        <f>+C158/C159-1</f>
        <v>-6.7224402976598929E-3</v>
      </c>
    </row>
    <row r="159" spans="1:5" x14ac:dyDescent="0.25">
      <c r="A159" s="13">
        <v>45174</v>
      </c>
      <c r="B159" s="12">
        <v>305.17001342773438</v>
      </c>
      <c r="C159" s="12">
        <v>449.239990234375</v>
      </c>
      <c r="D159" s="12">
        <f>+B159/B160-1</f>
        <v>-1.0216637978903487E-2</v>
      </c>
      <c r="E159" s="12">
        <f>+C159/C160-1</f>
        <v>-4.3219313293282324E-3</v>
      </c>
    </row>
    <row r="160" spans="1:5" x14ac:dyDescent="0.25">
      <c r="A160" s="13">
        <v>45170</v>
      </c>
      <c r="B160" s="12">
        <v>308.32000732421881</v>
      </c>
      <c r="C160" s="12">
        <v>451.19000244140619</v>
      </c>
      <c r="D160" s="12">
        <f>+B160/B161-1</f>
        <v>-2.9646828223314659E-2</v>
      </c>
      <c r="E160" s="12">
        <f>+C160/C161-1</f>
        <v>1.8652077861802674E-3</v>
      </c>
    </row>
    <row r="161" spans="1:5" x14ac:dyDescent="0.25">
      <c r="A161" s="13">
        <v>45169</v>
      </c>
      <c r="B161" s="12">
        <v>317.739990234375</v>
      </c>
      <c r="C161" s="12">
        <v>450.35000610351563</v>
      </c>
      <c r="D161" s="12">
        <f>+B161/B162-1</f>
        <v>-7.9615918152790011E-3</v>
      </c>
      <c r="E161" s="12">
        <f>+C161/C162-1</f>
        <v>-1.4633902747576144E-3</v>
      </c>
    </row>
    <row r="162" spans="1:5" x14ac:dyDescent="0.25">
      <c r="A162" s="13">
        <v>45168</v>
      </c>
      <c r="B162" s="12">
        <v>320.29000854492188</v>
      </c>
      <c r="C162" s="12">
        <v>451.010009765625</v>
      </c>
      <c r="D162" s="12">
        <f>+B162/B163-1</f>
        <v>-9.3573659938084308E-4</v>
      </c>
      <c r="E162" s="12">
        <f>+C162/C163-1</f>
        <v>4.1188130920652988E-3</v>
      </c>
    </row>
    <row r="163" spans="1:5" x14ac:dyDescent="0.25">
      <c r="A163" s="13">
        <v>45167</v>
      </c>
      <c r="B163" s="12">
        <v>320.58999633789063</v>
      </c>
      <c r="C163" s="12">
        <v>449.16000366210938</v>
      </c>
      <c r="D163" s="12">
        <f>+B163/B164-1</f>
        <v>2.3235769161612296E-2</v>
      </c>
      <c r="E163" s="12">
        <f>+C163/C164-1</f>
        <v>1.4454769525983568E-2</v>
      </c>
    </row>
    <row r="164" spans="1:5" x14ac:dyDescent="0.25">
      <c r="A164" s="13">
        <v>45166</v>
      </c>
      <c r="B164" s="12">
        <v>313.30999755859381</v>
      </c>
      <c r="C164" s="12">
        <v>442.760009765625</v>
      </c>
      <c r="D164" s="12">
        <f>+B164/B165-1</f>
        <v>6.5860943540816397E-3</v>
      </c>
      <c r="E164" s="12">
        <f>+C164/C165-1</f>
        <v>6.3413608591063042E-3</v>
      </c>
    </row>
    <row r="165" spans="1:5" x14ac:dyDescent="0.25">
      <c r="A165" s="13">
        <v>45163</v>
      </c>
      <c r="B165" s="12">
        <v>311.260009765625</v>
      </c>
      <c r="C165" s="12">
        <v>439.97000122070313</v>
      </c>
      <c r="D165" s="12">
        <f>+B165/B166-1</f>
        <v>1.212893376624713E-2</v>
      </c>
      <c r="E165" s="12">
        <f>+C165/C166-1</f>
        <v>7.0497985053379342E-3</v>
      </c>
    </row>
    <row r="166" spans="1:5" x14ac:dyDescent="0.25">
      <c r="A166" s="13">
        <v>45162</v>
      </c>
      <c r="B166" s="12">
        <v>307.52999877929688</v>
      </c>
      <c r="C166" s="12">
        <v>436.8900146484375</v>
      </c>
      <c r="D166" s="12">
        <f>+B166/B167-1</f>
        <v>-1.6816425147638814E-2</v>
      </c>
      <c r="E166" s="12">
        <f>+C166/C167-1</f>
        <v>-1.3859070825400499E-2</v>
      </c>
    </row>
    <row r="167" spans="1:5" x14ac:dyDescent="0.25">
      <c r="A167" s="13">
        <v>45161</v>
      </c>
      <c r="B167" s="12">
        <v>312.79000854492188</v>
      </c>
      <c r="C167" s="12">
        <v>443.02999877929688</v>
      </c>
      <c r="D167" s="12">
        <f>+B167/B168-1</f>
        <v>7.1806124544657735E-3</v>
      </c>
      <c r="E167" s="12">
        <f>+C167/C168-1</f>
        <v>1.1137749516813678E-2</v>
      </c>
    </row>
    <row r="168" spans="1:5" x14ac:dyDescent="0.25">
      <c r="A168" s="13">
        <v>45160</v>
      </c>
      <c r="B168" s="12">
        <v>310.55999755859381</v>
      </c>
      <c r="C168" s="12">
        <v>438.14999389648438</v>
      </c>
      <c r="D168" s="12">
        <f>+B168/B169-1</f>
        <v>-4.5196770734113878E-3</v>
      </c>
      <c r="E168" s="12">
        <f>+C168/C169-1</f>
        <v>-2.7086139466597769E-3</v>
      </c>
    </row>
    <row r="169" spans="1:5" x14ac:dyDescent="0.25">
      <c r="A169" s="13">
        <v>45159</v>
      </c>
      <c r="B169" s="12">
        <v>311.97000122070313</v>
      </c>
      <c r="C169" s="12">
        <v>439.33999633789063</v>
      </c>
      <c r="D169" s="12">
        <f>+B169/B170-1</f>
        <v>2.0343421817508256E-2</v>
      </c>
      <c r="E169" s="12">
        <f>+C169/C170-1</f>
        <v>6.5062917248353003E-3</v>
      </c>
    </row>
    <row r="170" spans="1:5" x14ac:dyDescent="0.25">
      <c r="A170" s="13">
        <v>45156</v>
      </c>
      <c r="B170" s="12">
        <v>305.75</v>
      </c>
      <c r="C170" s="12">
        <v>436.5</v>
      </c>
      <c r="D170" s="12">
        <f>+B170/B171-1</f>
        <v>-8.8225940580577422E-4</v>
      </c>
      <c r="E170" s="12">
        <f>+C170/C171-1</f>
        <v>4.8131162979969666E-4</v>
      </c>
    </row>
    <row r="171" spans="1:5" x14ac:dyDescent="0.25">
      <c r="A171" s="13">
        <v>45155</v>
      </c>
      <c r="B171" s="12">
        <v>306.01998901367188</v>
      </c>
      <c r="C171" s="12">
        <v>436.29000854492188</v>
      </c>
      <c r="D171" s="12">
        <f>+B171/B172-1</f>
        <v>-2.3361228728442374E-2</v>
      </c>
      <c r="E171" s="12">
        <f>+C171/C172-1</f>
        <v>-7.6198844324816273E-3</v>
      </c>
    </row>
    <row r="172" spans="1:5" x14ac:dyDescent="0.25">
      <c r="A172" s="13">
        <v>45154</v>
      </c>
      <c r="B172" s="12">
        <v>313.33999633789063</v>
      </c>
      <c r="C172" s="12">
        <v>439.6400146484375</v>
      </c>
      <c r="D172" s="12">
        <f>+B172/B173-1</f>
        <v>-7.6011717575048543E-3</v>
      </c>
      <c r="E172" s="12">
        <f>+C172/C173-1</f>
        <v>-7.3381649901947954E-3</v>
      </c>
    </row>
    <row r="173" spans="1:5" x14ac:dyDescent="0.25">
      <c r="A173" s="13">
        <v>45153</v>
      </c>
      <c r="B173" s="12">
        <v>315.739990234375</v>
      </c>
      <c r="C173" s="12">
        <v>442.8900146484375</v>
      </c>
      <c r="D173" s="12">
        <f>+B173/B174-1</f>
        <v>5.386535672307069E-4</v>
      </c>
      <c r="E173" s="12">
        <f>+C173/C174-1</f>
        <v>-1.1648860489082202E-2</v>
      </c>
    </row>
    <row r="174" spans="1:5" x14ac:dyDescent="0.25">
      <c r="A174" s="13">
        <v>45152</v>
      </c>
      <c r="B174" s="12">
        <v>315.57000732421881</v>
      </c>
      <c r="C174" s="12">
        <v>448.1099853515625</v>
      </c>
      <c r="D174" s="12">
        <f>+B174/B175-1</f>
        <v>1.4075017990455185E-2</v>
      </c>
      <c r="E174" s="12">
        <f>+C174/C175-1</f>
        <v>5.5200078284967091E-3</v>
      </c>
    </row>
    <row r="175" spans="1:5" x14ac:dyDescent="0.25">
      <c r="A175" s="13">
        <v>45149</v>
      </c>
      <c r="B175" s="12">
        <v>311.19000244140619</v>
      </c>
      <c r="C175" s="12">
        <v>445.64999389648438</v>
      </c>
      <c r="D175" s="12">
        <f>+B175/B176-1</f>
        <v>-1.1341997755296429E-2</v>
      </c>
      <c r="E175" s="12">
        <f>+C175/C176-1</f>
        <v>-5.8309919824539591E-4</v>
      </c>
    </row>
    <row r="176" spans="1:5" x14ac:dyDescent="0.25">
      <c r="A176" s="13">
        <v>45148</v>
      </c>
      <c r="B176" s="12">
        <v>314.760009765625</v>
      </c>
      <c r="C176" s="12">
        <v>445.91000366210938</v>
      </c>
      <c r="D176" s="12">
        <f>+B176/B177-1</f>
        <v>1.0108868656787839E-2</v>
      </c>
      <c r="E176" s="12">
        <f>+C176/C177-1</f>
        <v>3.5895381292072592E-4</v>
      </c>
    </row>
    <row r="177" spans="1:5" x14ac:dyDescent="0.25">
      <c r="A177" s="13">
        <v>45147</v>
      </c>
      <c r="B177" s="12">
        <v>311.6099853515625</v>
      </c>
      <c r="C177" s="12">
        <v>445.75</v>
      </c>
      <c r="D177" s="12">
        <f>+B177/B178-1</f>
        <v>2.0257712488860324E-3</v>
      </c>
      <c r="E177" s="12">
        <f>+C177/C178-1</f>
        <v>-6.6852367688022829E-3</v>
      </c>
    </row>
    <row r="178" spans="1:5" x14ac:dyDescent="0.25">
      <c r="A178" s="13">
        <v>45146</v>
      </c>
      <c r="B178" s="12">
        <v>310.98001098632813</v>
      </c>
      <c r="C178" s="12">
        <v>448.75</v>
      </c>
      <c r="D178" s="12">
        <f>+B178/B179-1</f>
        <v>-4.0352910820330434E-3</v>
      </c>
      <c r="E178" s="12">
        <f>+C178/C179-1</f>
        <v>-4.348675405997704E-3</v>
      </c>
    </row>
    <row r="179" spans="1:5" x14ac:dyDescent="0.25">
      <c r="A179" s="13">
        <v>45145</v>
      </c>
      <c r="B179" s="12">
        <v>312.239990234375</v>
      </c>
      <c r="C179" s="12">
        <v>450.70999145507813</v>
      </c>
      <c r="D179" s="12">
        <f>+B179/B180-1</f>
        <v>2.5364520673663016E-3</v>
      </c>
      <c r="E179" s="12">
        <f>+C179/C180-1</f>
        <v>8.7285287209197815E-3</v>
      </c>
    </row>
    <row r="180" spans="1:5" x14ac:dyDescent="0.25">
      <c r="A180" s="13">
        <v>45142</v>
      </c>
      <c r="B180" s="12">
        <v>311.45001220703119</v>
      </c>
      <c r="C180" s="12">
        <v>446.80999755859381</v>
      </c>
      <c r="D180" s="12">
        <f>+B180/B181-1</f>
        <v>-8.6261504440039438E-3</v>
      </c>
      <c r="E180" s="12">
        <f>+C180/C181-1</f>
        <v>-4.5227671238295963E-3</v>
      </c>
    </row>
    <row r="181" spans="1:5" x14ac:dyDescent="0.25">
      <c r="A181" s="13">
        <v>45141</v>
      </c>
      <c r="B181" s="12">
        <v>314.16000366210938</v>
      </c>
      <c r="C181" s="12">
        <v>448.83999633789063</v>
      </c>
      <c r="D181" s="12">
        <f>+B181/B182-1</f>
        <v>1.9135288563185693E-3</v>
      </c>
      <c r="E181" s="12">
        <f>+C181/C182-1</f>
        <v>-2.8658577098359395E-3</v>
      </c>
    </row>
    <row r="182" spans="1:5" x14ac:dyDescent="0.25">
      <c r="A182" s="13">
        <v>45140</v>
      </c>
      <c r="B182" s="12">
        <v>313.55999755859381</v>
      </c>
      <c r="C182" s="12">
        <v>450.1300048828125</v>
      </c>
      <c r="D182" s="12">
        <f>+B182/B183-1</f>
        <v>-1.2782562877049819E-2</v>
      </c>
      <c r="E182" s="12">
        <f>+C182/C183-1</f>
        <v>-1.3910808689727716E-2</v>
      </c>
    </row>
    <row r="183" spans="1:5" x14ac:dyDescent="0.25">
      <c r="A183" s="13">
        <v>45139</v>
      </c>
      <c r="B183" s="12">
        <v>317.6199951171875</v>
      </c>
      <c r="C183" s="12">
        <v>456.48001098632813</v>
      </c>
      <c r="D183" s="12">
        <f>+B183/B184-1</f>
        <v>-8.6457736028057175E-3</v>
      </c>
      <c r="E183" s="12">
        <f>+C183/C184-1</f>
        <v>-2.861568697747563E-3</v>
      </c>
    </row>
    <row r="184" spans="1:5" x14ac:dyDescent="0.25">
      <c r="A184" s="13">
        <v>45138</v>
      </c>
      <c r="B184" s="12">
        <v>320.3900146484375</v>
      </c>
      <c r="C184" s="12">
        <v>457.79000854492188</v>
      </c>
      <c r="D184" s="12">
        <f>+B184/B185-1</f>
        <v>-4.4434548605943869E-3</v>
      </c>
      <c r="E184" s="12">
        <f>+C184/C185-1</f>
        <v>1.9040424836307412E-3</v>
      </c>
    </row>
    <row r="185" spans="1:5" x14ac:dyDescent="0.25">
      <c r="A185" s="13">
        <v>45135</v>
      </c>
      <c r="B185" s="12">
        <v>321.82000732421881</v>
      </c>
      <c r="C185" s="12">
        <v>456.92001342773438</v>
      </c>
      <c r="D185" s="12">
        <f>+B185/B186-1</f>
        <v>1.4341155697366936E-2</v>
      </c>
      <c r="E185" s="12">
        <f>+C185/C186-1</f>
        <v>9.7903230766822613E-3</v>
      </c>
    </row>
    <row r="186" spans="1:5" x14ac:dyDescent="0.25">
      <c r="A186" s="13">
        <v>45134</v>
      </c>
      <c r="B186" s="12">
        <v>317.26998901367188</v>
      </c>
      <c r="C186" s="12">
        <v>452.489990234375</v>
      </c>
      <c r="D186" s="12">
        <f>+B186/B187-1</f>
        <v>-2.521414473131145E-4</v>
      </c>
      <c r="E186" s="12">
        <f>+C186/C187-1</f>
        <v>-6.629974021435614E-3</v>
      </c>
    </row>
    <row r="187" spans="1:5" x14ac:dyDescent="0.25">
      <c r="A187" s="13">
        <v>45133</v>
      </c>
      <c r="B187" s="12">
        <v>317.35000610351563</v>
      </c>
      <c r="C187" s="12">
        <v>455.510009765625</v>
      </c>
      <c r="D187" s="12">
        <f>+B187/B188-1</f>
        <v>3.9227509709129915E-3</v>
      </c>
      <c r="E187" s="12">
        <f>+C187/C188-1</f>
        <v>1.5371360408300561E-4</v>
      </c>
    </row>
    <row r="188" spans="1:5" x14ac:dyDescent="0.25">
      <c r="A188" s="13">
        <v>45132</v>
      </c>
      <c r="B188" s="12">
        <v>316.1099853515625</v>
      </c>
      <c r="C188" s="12">
        <v>455.44000244140619</v>
      </c>
      <c r="D188" s="12">
        <f>+B188/B189-1</f>
        <v>-3.310689552348256E-3</v>
      </c>
      <c r="E188" s="12">
        <f>+C188/C189-1</f>
        <v>2.7300532828031798E-3</v>
      </c>
    </row>
    <row r="189" spans="1:5" x14ac:dyDescent="0.25">
      <c r="A189" s="13">
        <v>45131</v>
      </c>
      <c r="B189" s="12">
        <v>317.16000366210938</v>
      </c>
      <c r="C189" s="12">
        <v>454.20001220703119</v>
      </c>
      <c r="D189" s="12">
        <f>+B189/B190-1</f>
        <v>-2.6728910330278133E-3</v>
      </c>
      <c r="E189" s="12">
        <f>+C189/C190-1</f>
        <v>4.4672908221712326E-3</v>
      </c>
    </row>
    <row r="190" spans="1:5" x14ac:dyDescent="0.25">
      <c r="A190" s="13">
        <v>45128</v>
      </c>
      <c r="B190" s="12">
        <v>318.010009765625</v>
      </c>
      <c r="C190" s="12">
        <v>452.17999267578119</v>
      </c>
      <c r="D190" s="12">
        <f>+B190/B191-1</f>
        <v>-2.0397724503059544E-3</v>
      </c>
      <c r="E190" s="12">
        <f>+C190/C191-1</f>
        <v>0</v>
      </c>
    </row>
    <row r="191" spans="1:5" x14ac:dyDescent="0.25">
      <c r="A191" s="13">
        <v>45127</v>
      </c>
      <c r="B191" s="12">
        <v>318.66000366210938</v>
      </c>
      <c r="C191" s="12">
        <v>452.17999267578119</v>
      </c>
      <c r="D191" s="12">
        <f>+B191/B192-1</f>
        <v>-7.5679488725775013E-3</v>
      </c>
      <c r="E191" s="12">
        <f>+C191/C192-1</f>
        <v>-6.6344891262358763E-3</v>
      </c>
    </row>
    <row r="192" spans="1:5" x14ac:dyDescent="0.25">
      <c r="A192" s="13">
        <v>45126</v>
      </c>
      <c r="B192" s="12">
        <v>321.08999633789063</v>
      </c>
      <c r="C192" s="12">
        <v>455.20001220703119</v>
      </c>
      <c r="D192" s="12">
        <f>+B192/B193-1</f>
        <v>-1.6027245859711714E-2</v>
      </c>
      <c r="E192" s="12">
        <f>+C192/C193-1</f>
        <v>2.2237604531052391E-3</v>
      </c>
    </row>
    <row r="193" spans="1:5" x14ac:dyDescent="0.25">
      <c r="A193" s="13">
        <v>45125</v>
      </c>
      <c r="B193" s="12">
        <v>326.32000732421881</v>
      </c>
      <c r="C193" s="12">
        <v>454.19000244140619</v>
      </c>
      <c r="D193" s="12">
        <f>+B193/B194-1</f>
        <v>-7.2707985549198551E-3</v>
      </c>
      <c r="E193" s="12">
        <f>+C193/C194-1</f>
        <v>7.4305876380249547E-3</v>
      </c>
    </row>
    <row r="194" spans="1:5" x14ac:dyDescent="0.25">
      <c r="A194" s="13">
        <v>45124</v>
      </c>
      <c r="B194" s="12">
        <v>328.70999145507813</v>
      </c>
      <c r="C194" s="12">
        <v>450.83999633789063</v>
      </c>
      <c r="D194" s="12">
        <f>+B194/B195-1</f>
        <v>-2.129306055072E-4</v>
      </c>
      <c r="E194" s="12">
        <f>+C194/C195-1</f>
        <v>3.4722167976146689E-3</v>
      </c>
    </row>
    <row r="195" spans="1:5" x14ac:dyDescent="0.25">
      <c r="A195" s="13">
        <v>45121</v>
      </c>
      <c r="B195" s="12">
        <v>328.77999877929688</v>
      </c>
      <c r="C195" s="12">
        <v>449.27999877929688</v>
      </c>
      <c r="D195" s="12">
        <f>+B195/B196-1</f>
        <v>1.6761546490799306E-2</v>
      </c>
      <c r="E195" s="12">
        <f>+C195/C196-1</f>
        <v>-6.228285007952028E-4</v>
      </c>
    </row>
    <row r="196" spans="1:5" x14ac:dyDescent="0.25">
      <c r="A196" s="13">
        <v>45120</v>
      </c>
      <c r="B196" s="12">
        <v>323.3599853515625</v>
      </c>
      <c r="C196" s="12">
        <v>449.55999755859381</v>
      </c>
      <c r="D196" s="12">
        <f>+B196/B197-1</f>
        <v>2.107328285657184E-3</v>
      </c>
      <c r="E196" s="12">
        <f>+C196/C197-1</f>
        <v>7.9368831714252686E-3</v>
      </c>
    </row>
    <row r="197" spans="1:5" x14ac:dyDescent="0.25">
      <c r="A197" s="13">
        <v>45119</v>
      </c>
      <c r="B197" s="12">
        <v>322.67999267578119</v>
      </c>
      <c r="C197" s="12">
        <v>446.01998901367188</v>
      </c>
      <c r="D197" s="12">
        <f>+B197/B198-1</f>
        <v>1.3473971638465532E-2</v>
      </c>
      <c r="E197" s="12">
        <f>+C197/C198-1</f>
        <v>8.045919692956538E-3</v>
      </c>
    </row>
    <row r="198" spans="1:5" x14ac:dyDescent="0.25">
      <c r="A198" s="13">
        <v>45118</v>
      </c>
      <c r="B198" s="12">
        <v>318.3900146484375</v>
      </c>
      <c r="C198" s="12">
        <v>442.45999145507813</v>
      </c>
      <c r="D198" s="12">
        <f>+B198/B199-1</f>
        <v>3.1419806098464953E-4</v>
      </c>
      <c r="E198" s="12">
        <f>+C198/C199-1</f>
        <v>6.3685297039677291E-3</v>
      </c>
    </row>
    <row r="199" spans="1:5" x14ac:dyDescent="0.25">
      <c r="A199" s="13">
        <v>45117</v>
      </c>
      <c r="B199" s="12">
        <v>318.29000854492188</v>
      </c>
      <c r="C199" s="12">
        <v>439.66000366210938</v>
      </c>
      <c r="D199" s="12">
        <f>+B199/B200-1</f>
        <v>1.2083113703284853E-2</v>
      </c>
      <c r="E199" s="12">
        <f>+C199/C200-1</f>
        <v>2.5311045491684947E-3</v>
      </c>
    </row>
    <row r="200" spans="1:5" x14ac:dyDescent="0.25">
      <c r="A200" s="13">
        <v>45114</v>
      </c>
      <c r="B200" s="12">
        <v>314.489990234375</v>
      </c>
      <c r="C200" s="12">
        <v>438.54998779296881</v>
      </c>
      <c r="D200" s="12">
        <f>+B200/B201-1</f>
        <v>3.061880709392284E-3</v>
      </c>
      <c r="E200" s="12">
        <f>+C200/C201-1</f>
        <v>-2.5247142334867689E-3</v>
      </c>
    </row>
    <row r="201" spans="1:5" x14ac:dyDescent="0.25">
      <c r="A201" s="13">
        <v>45113</v>
      </c>
      <c r="B201" s="12">
        <v>313.52999877929688</v>
      </c>
      <c r="C201" s="12">
        <v>439.66000366210938</v>
      </c>
      <c r="D201" s="12">
        <f>+B201/B202-1</f>
        <v>-2.0249400920533955E-2</v>
      </c>
      <c r="E201" s="12">
        <f>+C201/C202-1</f>
        <v>-7.8306618429523356E-3</v>
      </c>
    </row>
    <row r="202" spans="1:5" x14ac:dyDescent="0.25">
      <c r="A202" s="13">
        <v>45112</v>
      </c>
      <c r="B202" s="12">
        <v>320.010009765625</v>
      </c>
      <c r="C202" s="12">
        <v>443.1300048828125</v>
      </c>
      <c r="D202" s="12">
        <f>+B202/B203-1</f>
        <v>-1.7982586428232472E-2</v>
      </c>
      <c r="E202" s="12">
        <f>+C202/C203-1</f>
        <v>-1.4871981103706799E-3</v>
      </c>
    </row>
    <row r="203" spans="1:5" x14ac:dyDescent="0.25">
      <c r="A203" s="13">
        <v>45110</v>
      </c>
      <c r="B203" s="12">
        <v>325.8699951171875</v>
      </c>
      <c r="C203" s="12">
        <v>443.79000854492188</v>
      </c>
      <c r="D203" s="12">
        <f>+B203/B204-1</f>
        <v>2.0294692028259842E-3</v>
      </c>
      <c r="E203" s="12">
        <f>+C203/C204-1</f>
        <v>1.1505363811348257E-3</v>
      </c>
    </row>
    <row r="204" spans="1:5" x14ac:dyDescent="0.25">
      <c r="A204" s="13">
        <v>45107</v>
      </c>
      <c r="B204" s="12">
        <v>325.20999145507813</v>
      </c>
      <c r="C204" s="12">
        <v>443.27999877929688</v>
      </c>
      <c r="D204" s="12">
        <f>+B204/B205-1</f>
        <v>1.4157787873005701E-2</v>
      </c>
      <c r="E204" s="12">
        <f>+C204/C205-1</f>
        <v>1.1800720368392525E-2</v>
      </c>
    </row>
    <row r="205" spans="1:5" x14ac:dyDescent="0.25">
      <c r="A205" s="13">
        <v>45106</v>
      </c>
      <c r="B205" s="12">
        <v>320.67001342773438</v>
      </c>
      <c r="C205" s="12">
        <v>438.1099853515625</v>
      </c>
      <c r="D205" s="12">
        <f>+B205/B206-1</f>
        <v>8.523153998886368E-3</v>
      </c>
      <c r="E205" s="12">
        <f>+C205/C206-1</f>
        <v>3.9413612717758006E-3</v>
      </c>
    </row>
    <row r="206" spans="1:5" x14ac:dyDescent="0.25">
      <c r="A206" s="13">
        <v>45105</v>
      </c>
      <c r="B206" s="12">
        <v>317.95999145507813</v>
      </c>
      <c r="C206" s="12">
        <v>436.3900146484375</v>
      </c>
      <c r="D206" s="12">
        <f>+B206/B207-1</f>
        <v>1.2321293776654585E-2</v>
      </c>
      <c r="E206" s="12">
        <f>+C206/C207-1</f>
        <v>5.0439327310503046E-4</v>
      </c>
    </row>
    <row r="207" spans="1:5" x14ac:dyDescent="0.25">
      <c r="A207" s="13">
        <v>45104</v>
      </c>
      <c r="B207" s="12">
        <v>314.08999633789063</v>
      </c>
      <c r="C207" s="12">
        <v>436.17001342773438</v>
      </c>
      <c r="D207" s="12">
        <f>+B207/B208-1</f>
        <v>2.4796914567108308E-2</v>
      </c>
      <c r="E207" s="12">
        <f>+C207/C208-1</f>
        <v>1.096331114306115E-2</v>
      </c>
    </row>
    <row r="208" spans="1:5" x14ac:dyDescent="0.25">
      <c r="A208" s="13">
        <v>45103</v>
      </c>
      <c r="B208" s="12">
        <v>306.489990234375</v>
      </c>
      <c r="C208" s="12">
        <v>431.44000244140619</v>
      </c>
      <c r="D208" s="12">
        <f>+B208/B209-1</f>
        <v>-3.3493718005143114E-3</v>
      </c>
      <c r="E208" s="12">
        <f>+C208/C209-1</f>
        <v>-4.0857529802736936E-3</v>
      </c>
    </row>
    <row r="209" spans="1:5" x14ac:dyDescent="0.25">
      <c r="A209" s="13">
        <v>45100</v>
      </c>
      <c r="B209" s="12">
        <v>307.51998901367188</v>
      </c>
      <c r="C209" s="12">
        <v>433.20999145507813</v>
      </c>
      <c r="D209" s="12">
        <f>+B209/B210-1</f>
        <v>7.4841505533806973E-4</v>
      </c>
      <c r="E209" s="12">
        <f>+C209/C210-1</f>
        <v>-7.5600060404542591E-3</v>
      </c>
    </row>
    <row r="210" spans="1:5" x14ac:dyDescent="0.25">
      <c r="A210" s="13">
        <v>45099</v>
      </c>
      <c r="B210" s="12">
        <v>307.29000854492188</v>
      </c>
      <c r="C210" s="12">
        <v>436.510009765625</v>
      </c>
      <c r="D210" s="12">
        <f>+B210/B211-1</f>
        <v>-3.2759626598660718E-3</v>
      </c>
      <c r="E210" s="12">
        <f>+C210/C211-1</f>
        <v>3.6097101103740314E-3</v>
      </c>
    </row>
    <row r="211" spans="1:5" x14ac:dyDescent="0.25">
      <c r="A211" s="13">
        <v>45098</v>
      </c>
      <c r="B211" s="12">
        <v>308.29998779296881</v>
      </c>
      <c r="C211" s="12">
        <v>434.94000244140619</v>
      </c>
      <c r="D211" s="12">
        <f>+B211/B212-1</f>
        <v>6.989757333623503E-3</v>
      </c>
      <c r="E211" s="12">
        <f>+C211/C212-1</f>
        <v>-5.1237254035003676E-3</v>
      </c>
    </row>
    <row r="212" spans="1:5" x14ac:dyDescent="0.25">
      <c r="A212" s="13">
        <v>45097</v>
      </c>
      <c r="B212" s="12">
        <v>306.16000366210938</v>
      </c>
      <c r="C212" s="12">
        <v>437.17999267578119</v>
      </c>
      <c r="D212" s="12">
        <f>+B212/B213-1</f>
        <v>-6.0385215827013505E-3</v>
      </c>
      <c r="E212" s="12">
        <f>+C212/C213-1</f>
        <v>-5.1881828235323946E-3</v>
      </c>
    </row>
    <row r="213" spans="1:5" x14ac:dyDescent="0.25">
      <c r="A213" s="13">
        <v>45093</v>
      </c>
      <c r="B213" s="12">
        <v>308.01998901367188</v>
      </c>
      <c r="C213" s="12">
        <v>439.45999145507813</v>
      </c>
      <c r="D213" s="12">
        <f>+B213/B214-1</f>
        <v>6.2395993385049309E-3</v>
      </c>
      <c r="E213" s="12">
        <f>+C213/C214-1</f>
        <v>-7.0944749325265732E-3</v>
      </c>
    </row>
    <row r="214" spans="1:5" x14ac:dyDescent="0.25">
      <c r="A214" s="13">
        <v>45092</v>
      </c>
      <c r="B214" s="12">
        <v>306.1099853515625</v>
      </c>
      <c r="C214" s="12">
        <v>442.60000610351563</v>
      </c>
      <c r="D214" s="12">
        <f>+B214/B215-1</f>
        <v>1.0964618094880363E-2</v>
      </c>
      <c r="E214" s="12">
        <f>+C214/C215-1</f>
        <v>1.2397670338390787E-2</v>
      </c>
    </row>
    <row r="215" spans="1:5" x14ac:dyDescent="0.25">
      <c r="A215" s="13">
        <v>45091</v>
      </c>
      <c r="B215" s="12">
        <v>302.79000854492188</v>
      </c>
      <c r="C215" s="12">
        <v>437.17999267578119</v>
      </c>
      <c r="D215" s="12">
        <f>+B215/B216-1</f>
        <v>8.9301366971175078E-3</v>
      </c>
      <c r="E215" s="12">
        <f>+C215/C216-1</f>
        <v>1.1908327057914558E-3</v>
      </c>
    </row>
    <row r="216" spans="1:5" x14ac:dyDescent="0.25">
      <c r="A216" s="13">
        <v>45090</v>
      </c>
      <c r="B216" s="12">
        <v>300.1099853515625</v>
      </c>
      <c r="C216" s="12">
        <v>436.66000366210938</v>
      </c>
      <c r="D216" s="12">
        <f>+B216/B217-1</f>
        <v>-1.5636477533413906E-3</v>
      </c>
      <c r="E216" s="12">
        <f>+C216/C217-1</f>
        <v>6.5929367211174927E-3</v>
      </c>
    </row>
    <row r="217" spans="1:5" x14ac:dyDescent="0.25">
      <c r="A217" s="13">
        <v>45089</v>
      </c>
      <c r="B217" s="12">
        <v>300.57998657226563</v>
      </c>
      <c r="C217" s="12">
        <v>433.79998779296881</v>
      </c>
      <c r="D217" s="12">
        <f>+B217/B218-1</f>
        <v>9.3351205280420846E-3</v>
      </c>
      <c r="E217" s="12">
        <f>+C217/C218-1</f>
        <v>9.0718631120136894E-3</v>
      </c>
    </row>
    <row r="218" spans="1:5" x14ac:dyDescent="0.25">
      <c r="A218" s="13">
        <v>45086</v>
      </c>
      <c r="B218" s="12">
        <v>297.79998779296881</v>
      </c>
      <c r="C218" s="12">
        <v>429.89999389648438</v>
      </c>
      <c r="D218" s="12">
        <f>+B218/B219-1</f>
        <v>-1.4753301227659055E-3</v>
      </c>
      <c r="E218" s="12">
        <f>+C218/C219-1</f>
        <v>1.7943024372815142E-3</v>
      </c>
    </row>
    <row r="219" spans="1:5" x14ac:dyDescent="0.25">
      <c r="A219" s="13">
        <v>45085</v>
      </c>
      <c r="B219" s="12">
        <v>298.239990234375</v>
      </c>
      <c r="C219" s="12">
        <v>429.1300048828125</v>
      </c>
      <c r="D219" s="12">
        <f>+B219/B220-1</f>
        <v>1.2596310971562996E-2</v>
      </c>
      <c r="E219" s="12">
        <f>+C219/C220-1</f>
        <v>6.0485691329943414E-3</v>
      </c>
    </row>
    <row r="220" spans="1:5" x14ac:dyDescent="0.25">
      <c r="A220" s="13">
        <v>45084</v>
      </c>
      <c r="B220" s="12">
        <v>294.52999877929688</v>
      </c>
      <c r="C220" s="12">
        <v>426.54998779296881</v>
      </c>
      <c r="D220" s="12">
        <f>+B220/B221-1</f>
        <v>-8.7170045114907113E-3</v>
      </c>
      <c r="E220" s="12">
        <f>+C220/C221-1</f>
        <v>-3.4577272400273529E-3</v>
      </c>
    </row>
    <row r="221" spans="1:5" x14ac:dyDescent="0.25">
      <c r="A221" s="13">
        <v>45083</v>
      </c>
      <c r="B221" s="12">
        <v>297.1199951171875</v>
      </c>
      <c r="C221" s="12">
        <v>428.02999877929688</v>
      </c>
      <c r="D221" s="12">
        <f>+B221/B222-1</f>
        <v>2.3277079190868744E-3</v>
      </c>
      <c r="E221" s="12">
        <f>+C221/C222-1</f>
        <v>2.1774588210983215E-3</v>
      </c>
    </row>
    <row r="222" spans="1:5" x14ac:dyDescent="0.25">
      <c r="A222" s="13">
        <v>45082</v>
      </c>
      <c r="B222" s="12">
        <v>296.42999267578119</v>
      </c>
      <c r="C222" s="12">
        <v>427.10000610351563</v>
      </c>
      <c r="D222" s="12">
        <f>+B222/B223-1</f>
        <v>-7.2672919738057118E-3</v>
      </c>
      <c r="E222" s="12">
        <f>+C222/C223-1</f>
        <v>-1.9162630830240612E-3</v>
      </c>
    </row>
    <row r="223" spans="1:5" x14ac:dyDescent="0.25">
      <c r="A223" s="13">
        <v>45079</v>
      </c>
      <c r="B223" s="12">
        <v>298.60000610351563</v>
      </c>
      <c r="C223" s="12">
        <v>427.92001342773438</v>
      </c>
      <c r="D223" s="12">
        <f>+B223/B224-1</f>
        <v>1.8799719657687453E-2</v>
      </c>
      <c r="E223" s="12">
        <f>+C223/C224-1</f>
        <v>1.4461158782416383E-2</v>
      </c>
    </row>
    <row r="224" spans="1:5" x14ac:dyDescent="0.25">
      <c r="A224" s="13">
        <v>45078</v>
      </c>
      <c r="B224" s="12">
        <v>293.08999633789063</v>
      </c>
      <c r="C224" s="12">
        <v>421.82000732421881</v>
      </c>
      <c r="D224" s="12">
        <f>+B224/B225-1</f>
        <v>2.239502776517166E-2</v>
      </c>
      <c r="E224" s="12">
        <f>+C224/C225-1</f>
        <v>9.5010198940135293E-3</v>
      </c>
    </row>
    <row r="225" spans="1:5" x14ac:dyDescent="0.25">
      <c r="A225" s="13">
        <v>45077</v>
      </c>
      <c r="B225" s="12">
        <v>286.67001342773438</v>
      </c>
      <c r="C225" s="12">
        <v>417.85000610351563</v>
      </c>
      <c r="D225" s="12">
        <f>+B225/B226-1</f>
        <v>-2.4010716836027068E-3</v>
      </c>
      <c r="E225" s="12">
        <f>+C225/C226-1</f>
        <v>-5.5452106546716173E-3</v>
      </c>
    </row>
    <row r="226" spans="1:5" x14ac:dyDescent="0.25">
      <c r="A226" s="13">
        <v>45076</v>
      </c>
      <c r="B226" s="12">
        <v>287.3599853515625</v>
      </c>
      <c r="C226" s="12">
        <v>420.17999267578119</v>
      </c>
      <c r="D226" s="12">
        <f>+B226/B227-1</f>
        <v>-1.1693576488744695E-2</v>
      </c>
      <c r="E226" s="12">
        <f>+C226/C227-1</f>
        <v>3.8094297008361977E-4</v>
      </c>
    </row>
    <row r="227" spans="1:5" x14ac:dyDescent="0.25">
      <c r="A227" s="13">
        <v>45072</v>
      </c>
      <c r="B227" s="12">
        <v>290.760009765625</v>
      </c>
      <c r="C227" s="12">
        <v>420.01998901367188</v>
      </c>
      <c r="D227" s="12">
        <f>+B227/B228-1</f>
        <v>1.4515015957839328E-2</v>
      </c>
      <c r="E227" s="12">
        <f>+C227/C228-1</f>
        <v>1.2950669712364915E-2</v>
      </c>
    </row>
    <row r="228" spans="1:5" x14ac:dyDescent="0.25">
      <c r="A228" s="13">
        <v>45071</v>
      </c>
      <c r="B228" s="12">
        <v>286.60000610351563</v>
      </c>
      <c r="C228" s="12">
        <v>414.64999389648438</v>
      </c>
      <c r="D228" s="12">
        <f>+B228/B229-1</f>
        <v>-1.2544792385068559E-3</v>
      </c>
      <c r="E228" s="12">
        <f>+C228/C229-1</f>
        <v>8.659898295524604E-3</v>
      </c>
    </row>
    <row r="229" spans="1:5" x14ac:dyDescent="0.25">
      <c r="A229" s="13">
        <v>45070</v>
      </c>
      <c r="B229" s="12">
        <v>286.95999145507813</v>
      </c>
      <c r="C229" s="12">
        <v>411.08999633789063</v>
      </c>
      <c r="D229" s="12">
        <f>+B229/B230-1</f>
        <v>-1.0141436713710483E-2</v>
      </c>
      <c r="E229" s="12">
        <f>+C229/C230-1</f>
        <v>-7.244801918740551E-3</v>
      </c>
    </row>
    <row r="230" spans="1:5" x14ac:dyDescent="0.25">
      <c r="A230" s="13">
        <v>45069</v>
      </c>
      <c r="B230" s="12">
        <v>289.89999389648438</v>
      </c>
      <c r="C230" s="12">
        <v>414.08999633789063</v>
      </c>
      <c r="D230" s="12">
        <f>+B230/B231-1</f>
        <v>-3.8569976220923285E-2</v>
      </c>
      <c r="E230" s="12">
        <f>+C230/C231-1</f>
        <v>-1.1222837486886017E-2</v>
      </c>
    </row>
    <row r="231" spans="1:5" x14ac:dyDescent="0.25">
      <c r="A231" s="13">
        <v>45068</v>
      </c>
      <c r="B231" s="12">
        <v>301.52999877929688</v>
      </c>
      <c r="C231" s="12">
        <v>418.79000854492188</v>
      </c>
      <c r="D231" s="12">
        <f>+B231/B232-1</f>
        <v>1.1031413132545964E-2</v>
      </c>
      <c r="E231" s="12">
        <f>+C231/C232-1</f>
        <v>4.0612830184283411E-4</v>
      </c>
    </row>
    <row r="232" spans="1:5" x14ac:dyDescent="0.25">
      <c r="A232" s="13">
        <v>45065</v>
      </c>
      <c r="B232" s="12">
        <v>298.239990234375</v>
      </c>
      <c r="C232" s="12">
        <v>418.6199951171875</v>
      </c>
      <c r="D232" s="12">
        <f>+B232/B233-1</f>
        <v>1.043497267262361E-2</v>
      </c>
      <c r="E232" s="12">
        <f>+C232/C233-1</f>
        <v>-1.4550863563069782E-3</v>
      </c>
    </row>
    <row r="233" spans="1:5" x14ac:dyDescent="0.25">
      <c r="A233" s="13">
        <v>45064</v>
      </c>
      <c r="B233" s="12">
        <v>295.16000366210938</v>
      </c>
      <c r="C233" s="12">
        <v>419.23001098632813</v>
      </c>
      <c r="D233" s="12">
        <f>+B233/B234-1</f>
        <v>6.2387658051212824E-3</v>
      </c>
      <c r="E233" s="12">
        <f>+C233/C234-1</f>
        <v>9.6332150715658926E-3</v>
      </c>
    </row>
    <row r="234" spans="1:5" x14ac:dyDescent="0.25">
      <c r="A234" s="13">
        <v>45063</v>
      </c>
      <c r="B234" s="12">
        <v>293.32998657226563</v>
      </c>
      <c r="C234" s="12">
        <v>415.23001098632813</v>
      </c>
      <c r="D234" s="12">
        <f>+B234/B235-1</f>
        <v>2.4948067447809752E-3</v>
      </c>
      <c r="E234" s="12">
        <f>+C234/C235-1</f>
        <v>1.213896645052559E-2</v>
      </c>
    </row>
    <row r="235" spans="1:5" x14ac:dyDescent="0.25">
      <c r="A235" s="13">
        <v>45062</v>
      </c>
      <c r="B235" s="12">
        <v>292.60000610351563</v>
      </c>
      <c r="C235" s="12">
        <v>410.25</v>
      </c>
      <c r="D235" s="12">
        <f>+B235/B236-1</f>
        <v>-1.3651668821992313E-3</v>
      </c>
      <c r="E235" s="12">
        <f>+C235/C236-1</f>
        <v>-6.682670396272572E-3</v>
      </c>
    </row>
    <row r="236" spans="1:5" x14ac:dyDescent="0.25">
      <c r="A236" s="13">
        <v>45061</v>
      </c>
      <c r="B236" s="12">
        <v>293</v>
      </c>
      <c r="C236" s="12">
        <v>413.010009765625</v>
      </c>
      <c r="D236" s="12">
        <f>+B236/B237-1</f>
        <v>-1.1037192881257263E-2</v>
      </c>
      <c r="E236" s="12">
        <f>+C236/C237-1</f>
        <v>3.4500678839837207E-3</v>
      </c>
    </row>
    <row r="237" spans="1:5" x14ac:dyDescent="0.25">
      <c r="A237" s="13">
        <v>45058</v>
      </c>
      <c r="B237" s="12">
        <v>296.26998901367188</v>
      </c>
      <c r="C237" s="12">
        <v>411.58999633789063</v>
      </c>
      <c r="D237" s="12">
        <f>+B237/B238-1</f>
        <v>9.0596498580399754E-3</v>
      </c>
      <c r="E237" s="12">
        <f>+C237/C238-1</f>
        <v>-1.3102868961831771E-3</v>
      </c>
    </row>
    <row r="238" spans="1:5" x14ac:dyDescent="0.25">
      <c r="A238" s="13">
        <v>45057</v>
      </c>
      <c r="B238" s="12">
        <v>293.6099853515625</v>
      </c>
      <c r="C238" s="12">
        <v>412.1300048828125</v>
      </c>
      <c r="D238" s="12">
        <f>+B238/B239-1</f>
        <v>4.8942183298912312E-3</v>
      </c>
      <c r="E238" s="12">
        <f>+C238/C239-1</f>
        <v>-1.7439777402415979E-3</v>
      </c>
    </row>
    <row r="239" spans="1:5" x14ac:dyDescent="0.25">
      <c r="A239" s="13">
        <v>45056</v>
      </c>
      <c r="B239" s="12">
        <v>292.17999267578119</v>
      </c>
      <c r="C239" s="12">
        <v>412.85000610351563</v>
      </c>
      <c r="D239" s="12">
        <f>+B239/B240-1</f>
        <v>-6.832352387723728E-3</v>
      </c>
      <c r="E239" s="12">
        <f>+C239/C240-1</f>
        <v>4.6723613801762376E-3</v>
      </c>
    </row>
    <row r="240" spans="1:5" x14ac:dyDescent="0.25">
      <c r="A240" s="13">
        <v>45055</v>
      </c>
      <c r="B240" s="12">
        <v>294.19000244140619</v>
      </c>
      <c r="C240" s="12">
        <v>410.92999267578119</v>
      </c>
      <c r="D240" s="12">
        <f>+B240/B241-1</f>
        <v>-9.3612107885296947E-3</v>
      </c>
      <c r="E240" s="12">
        <f>+C240/C241-1</f>
        <v>-4.3853215133479173E-3</v>
      </c>
    </row>
    <row r="241" spans="1:5" x14ac:dyDescent="0.25">
      <c r="A241" s="13">
        <v>45054</v>
      </c>
      <c r="B241" s="12">
        <v>296.97000122070313</v>
      </c>
      <c r="C241" s="12">
        <v>412.739990234375</v>
      </c>
      <c r="D241" s="12">
        <f>+B241/B242-1</f>
        <v>5.390777380325229E-4</v>
      </c>
      <c r="E241" s="12">
        <f>+C241/C242-1</f>
        <v>2.6654714940987922E-4</v>
      </c>
    </row>
    <row r="242" spans="1:5" x14ac:dyDescent="0.25">
      <c r="A242" s="13">
        <v>45051</v>
      </c>
      <c r="B242" s="12">
        <v>296.80999755859381</v>
      </c>
      <c r="C242" s="12">
        <v>412.6300048828125</v>
      </c>
      <c r="D242" s="12">
        <f>+B242/B243-1</f>
        <v>1.7204115516858298E-2</v>
      </c>
      <c r="E242" s="12">
        <f>+C242/C243-1</f>
        <v>1.8512575986983304E-2</v>
      </c>
    </row>
    <row r="243" spans="1:5" x14ac:dyDescent="0.25">
      <c r="A243" s="13">
        <v>45050</v>
      </c>
      <c r="B243" s="12">
        <v>291.79000854492188</v>
      </c>
      <c r="C243" s="12">
        <v>405.1300048828125</v>
      </c>
      <c r="D243" s="12">
        <f>+B243/B244-1</f>
        <v>5.0965254105759472E-2</v>
      </c>
      <c r="E243" s="12">
        <f>+C243/C244-1</f>
        <v>-7.082947425800068E-3</v>
      </c>
    </row>
    <row r="244" spans="1:5" x14ac:dyDescent="0.25">
      <c r="A244" s="13">
        <v>45049</v>
      </c>
      <c r="B244" s="12">
        <v>277.6400146484375</v>
      </c>
      <c r="C244" s="12">
        <v>408.01998901367188</v>
      </c>
      <c r="D244" s="12">
        <f>+B244/B245-1</f>
        <v>6.744564063288605E-3</v>
      </c>
      <c r="E244" s="12">
        <f>+C244/C245-1</f>
        <v>-6.8640038685510163E-3</v>
      </c>
    </row>
    <row r="245" spans="1:5" x14ac:dyDescent="0.25">
      <c r="A245" s="13">
        <v>45048</v>
      </c>
      <c r="B245" s="12">
        <v>275.77999877929688</v>
      </c>
      <c r="C245" s="12">
        <v>410.83999633789063</v>
      </c>
      <c r="D245" s="12">
        <f>+B245/B246-1</f>
        <v>-1.2037026914154092E-2</v>
      </c>
      <c r="E245" s="12">
        <f>+C245/C246-1</f>
        <v>-1.1239232071373118E-2</v>
      </c>
    </row>
    <row r="246" spans="1:5" x14ac:dyDescent="0.25">
      <c r="A246" s="13">
        <v>45047</v>
      </c>
      <c r="B246" s="12">
        <v>279.1400146484375</v>
      </c>
      <c r="C246" s="12">
        <v>415.510009765625</v>
      </c>
      <c r="D246" s="12">
        <f>+B246/B247-1</f>
        <v>1.7944299946683895E-3</v>
      </c>
      <c r="E246" s="12">
        <f>+C246/C247-1</f>
        <v>-1.0097442299227266E-3</v>
      </c>
    </row>
    <row r="247" spans="1:5" x14ac:dyDescent="0.25">
      <c r="A247" s="13">
        <v>45044</v>
      </c>
      <c r="B247" s="12">
        <v>278.6400146484375</v>
      </c>
      <c r="C247" s="12">
        <v>415.92999267578119</v>
      </c>
      <c r="D247" s="12">
        <f>+B247/B248-1</f>
        <v>1.437695615664536E-3</v>
      </c>
      <c r="E247" s="12">
        <f>+C247/C248-1</f>
        <v>8.5351688426931194E-3</v>
      </c>
    </row>
    <row r="248" spans="1:5" x14ac:dyDescent="0.25">
      <c r="A248" s="13">
        <v>45043</v>
      </c>
      <c r="B248" s="12">
        <v>278.239990234375</v>
      </c>
      <c r="C248" s="12">
        <v>412.41000366210938</v>
      </c>
      <c r="D248" s="12">
        <f>+B248/B249-1</f>
        <v>1.0275540229604863E-2</v>
      </c>
      <c r="E248" s="12">
        <f>+C248/C249-1</f>
        <v>1.990804877378749E-2</v>
      </c>
    </row>
    <row r="249" spans="1:5" x14ac:dyDescent="0.25">
      <c r="A249" s="13">
        <v>45042</v>
      </c>
      <c r="B249" s="12">
        <v>275.41000366210938</v>
      </c>
      <c r="C249" s="12">
        <v>404.3599853515625</v>
      </c>
      <c r="D249" s="12">
        <f>+B249/B250-1</f>
        <v>-6.4932284133071283E-3</v>
      </c>
      <c r="E249" s="12">
        <f>+C249/C250-1</f>
        <v>-4.2356217434444954E-3</v>
      </c>
    </row>
    <row r="250" spans="1:5" x14ac:dyDescent="0.25">
      <c r="A250" s="13">
        <v>45041</v>
      </c>
      <c r="B250" s="12">
        <v>277.20999145507813</v>
      </c>
      <c r="C250" s="12">
        <v>406.07998657226563</v>
      </c>
      <c r="D250" s="12">
        <f>+B250/B251-1</f>
        <v>-1.063567921896591E-2</v>
      </c>
      <c r="E250" s="12">
        <f>+C250/C251-1</f>
        <v>-1.5873829418699414E-2</v>
      </c>
    </row>
    <row r="251" spans="1:5" x14ac:dyDescent="0.25">
      <c r="A251" s="13">
        <v>45040</v>
      </c>
      <c r="B251" s="12">
        <v>280.19000244140619</v>
      </c>
      <c r="C251" s="12">
        <v>412.6300048828125</v>
      </c>
      <c r="D251" s="12">
        <f>+B251/B252-1</f>
        <v>7.7689590029597078E-3</v>
      </c>
      <c r="E251" s="12">
        <f>+C251/C252-1</f>
        <v>1.0431651214153348E-3</v>
      </c>
    </row>
    <row r="252" spans="1:5" x14ac:dyDescent="0.25">
      <c r="A252" s="13">
        <v>45037</v>
      </c>
      <c r="B252" s="12">
        <v>278.02999877929688</v>
      </c>
      <c r="C252" s="12">
        <v>412.20001220703119</v>
      </c>
      <c r="D252" s="12">
        <f>+B252/B253-1</f>
        <v>7.3550680409306679E-3</v>
      </c>
      <c r="E252" s="12">
        <f>+C252/C253-1</f>
        <v>7.7694309125231342E-4</v>
      </c>
    </row>
    <row r="253" spans="1:5" x14ac:dyDescent="0.25">
      <c r="A253" s="13">
        <v>45036</v>
      </c>
      <c r="B253" s="12">
        <v>276</v>
      </c>
      <c r="C253" s="12">
        <v>411.8800048828125</v>
      </c>
      <c r="D253" s="12">
        <f>+B253/B254-1</f>
        <v>-9.4390583810908257E-3</v>
      </c>
      <c r="E253" s="12">
        <f>+C253/C254-1</f>
        <v>-5.4571151921736227E-3</v>
      </c>
    </row>
    <row r="254" spans="1:5" x14ac:dyDescent="0.25">
      <c r="A254" s="13">
        <v>45035</v>
      </c>
      <c r="B254" s="12">
        <v>278.6300048828125</v>
      </c>
      <c r="C254" s="12">
        <v>414.1400146484375</v>
      </c>
      <c r="D254" s="12">
        <f>+B254/B255-1</f>
        <v>-7.0206741904930148E-3</v>
      </c>
      <c r="E254" s="12">
        <f>+C254/C255-1</f>
        <v>-1.6894041207171639E-4</v>
      </c>
    </row>
    <row r="255" spans="1:5" x14ac:dyDescent="0.25">
      <c r="A255" s="13">
        <v>45034</v>
      </c>
      <c r="B255" s="12">
        <v>280.60000610351563</v>
      </c>
      <c r="C255" s="12">
        <v>414.20999145507813</v>
      </c>
      <c r="D255" s="12">
        <f>+B255/B256-1</f>
        <v>-1.5656220752495731E-3</v>
      </c>
      <c r="E255" s="12">
        <f>+C255/C256-1</f>
        <v>6.5224189998436266E-4</v>
      </c>
    </row>
    <row r="256" spans="1:5" x14ac:dyDescent="0.25">
      <c r="A256" s="13">
        <v>45033</v>
      </c>
      <c r="B256" s="12">
        <v>281.04000854492188</v>
      </c>
      <c r="C256" s="12">
        <v>413.94000244140619</v>
      </c>
      <c r="D256" s="12">
        <f>+B256/B257-1</f>
        <v>-1.5725108582533176E-2</v>
      </c>
      <c r="E256" s="12">
        <f>+C256/C257-1</f>
        <v>3.5882534475812911E-3</v>
      </c>
    </row>
    <row r="257" spans="1:5" x14ac:dyDescent="0.25">
      <c r="A257" s="13">
        <v>45030</v>
      </c>
      <c r="B257" s="12">
        <v>285.52999877929688</v>
      </c>
      <c r="C257" s="12">
        <v>412.45999145507813</v>
      </c>
      <c r="D257" s="12">
        <f>+B257/B258-1</f>
        <v>9.1538711936889339E-3</v>
      </c>
      <c r="E257" s="12">
        <f>+C257/C258-1</f>
        <v>-2.4427643181926806E-3</v>
      </c>
    </row>
    <row r="258" spans="1:5" x14ac:dyDescent="0.25">
      <c r="A258" s="13">
        <v>45029</v>
      </c>
      <c r="B258" s="12">
        <v>282.94000244140619</v>
      </c>
      <c r="C258" s="12">
        <v>413.47000122070313</v>
      </c>
      <c r="D258" s="12">
        <f>+B258/B259-1</f>
        <v>2.2810242732948627E-2</v>
      </c>
      <c r="E258" s="12">
        <f>+C258/C259-1</f>
        <v>1.3282719249790187E-2</v>
      </c>
    </row>
    <row r="259" spans="1:5" x14ac:dyDescent="0.25">
      <c r="A259" s="13">
        <v>45028</v>
      </c>
      <c r="B259" s="12">
        <v>276.6300048828125</v>
      </c>
      <c r="C259" s="12">
        <v>408.04998779296881</v>
      </c>
      <c r="D259" s="12">
        <f>+B259/B260-1</f>
        <v>8.7885772422913178E-3</v>
      </c>
      <c r="E259" s="12">
        <f>+C259/C260-1</f>
        <v>-4.0759870710698198E-3</v>
      </c>
    </row>
    <row r="260" spans="1:5" x14ac:dyDescent="0.25">
      <c r="A260" s="13">
        <v>45027</v>
      </c>
      <c r="B260" s="12">
        <v>274.22000122070313</v>
      </c>
      <c r="C260" s="12">
        <v>409.72000122070313</v>
      </c>
      <c r="D260" s="12">
        <f>+B260/B261-1</f>
        <v>4.5056999535848519E-3</v>
      </c>
      <c r="E260" s="12">
        <f>+C260/C261-1</f>
        <v>2.685868828276039E-4</v>
      </c>
    </row>
    <row r="261" spans="1:5" x14ac:dyDescent="0.25">
      <c r="A261" s="13">
        <v>45026</v>
      </c>
      <c r="B261" s="12">
        <v>272.989990234375</v>
      </c>
      <c r="C261" s="12">
        <v>409.6099853515625</v>
      </c>
      <c r="D261" s="12">
        <f>+B261/B262-1</f>
        <v>3.8611009176372502E-3</v>
      </c>
      <c r="E261" s="12">
        <f>+C261/C262-1</f>
        <v>1.0263762742259708E-3</v>
      </c>
    </row>
    <row r="262" spans="1:5" x14ac:dyDescent="0.25">
      <c r="A262" s="13">
        <v>45022</v>
      </c>
      <c r="B262" s="12">
        <v>271.94000244140619</v>
      </c>
      <c r="C262" s="12">
        <v>409.19000244140619</v>
      </c>
      <c r="D262" s="12">
        <f>+B262/B263-1</f>
        <v>5.137736873605192E-3</v>
      </c>
      <c r="E262" s="12">
        <f>+C262/C263-1</f>
        <v>3.9008741758623788E-3</v>
      </c>
    </row>
    <row r="263" spans="1:5" x14ac:dyDescent="0.25">
      <c r="A263" s="13">
        <v>45021</v>
      </c>
      <c r="B263" s="12">
        <v>270.54998779296881</v>
      </c>
      <c r="C263" s="12">
        <v>407.60000610351563</v>
      </c>
      <c r="D263" s="12">
        <f>+B263/B264-1</f>
        <v>-1.0338544222543433E-3</v>
      </c>
      <c r="E263" s="12">
        <f>+C263/C264-1</f>
        <v>-2.6182672793729767E-3</v>
      </c>
    </row>
    <row r="264" spans="1:5" x14ac:dyDescent="0.25">
      <c r="A264" s="13">
        <v>45020</v>
      </c>
      <c r="B264" s="12">
        <v>270.82998657226563</v>
      </c>
      <c r="C264" s="12">
        <v>408.67001342773438</v>
      </c>
      <c r="D264" s="12">
        <f>+B264/B265-1</f>
        <v>-4.060525140223703E-4</v>
      </c>
      <c r="E264" s="12">
        <f>+C264/C265-1</f>
        <v>-5.5481170740254715E-3</v>
      </c>
    </row>
    <row r="265" spans="1:5" x14ac:dyDescent="0.25">
      <c r="A265" s="13">
        <v>45019</v>
      </c>
      <c r="B265" s="12">
        <v>270.94000244140619</v>
      </c>
      <c r="C265" s="12">
        <v>410.95001220703119</v>
      </c>
      <c r="D265" s="12">
        <f>+B265/B266-1</f>
        <v>0</v>
      </c>
      <c r="E265" s="12">
        <f>+C265/C266-1</f>
        <v>3.8105412999223098E-3</v>
      </c>
    </row>
    <row r="266" spans="1:5" x14ac:dyDescent="0.25">
      <c r="A266" s="13">
        <v>45016</v>
      </c>
      <c r="B266" s="12">
        <v>270.94000244140619</v>
      </c>
      <c r="C266" s="12">
        <v>409.3900146484375</v>
      </c>
      <c r="D266" s="12">
        <f>+B266/B267-1</f>
        <v>7.5864953188029549E-3</v>
      </c>
      <c r="E266" s="12">
        <f>+C266/C267-1</f>
        <v>1.4094630342711634E-2</v>
      </c>
    </row>
    <row r="267" spans="1:5" x14ac:dyDescent="0.25">
      <c r="A267" s="13">
        <v>45015</v>
      </c>
      <c r="B267" s="12">
        <v>268.89999389648438</v>
      </c>
      <c r="C267" s="12">
        <v>403.70001220703119</v>
      </c>
      <c r="D267" s="12">
        <f>+B267/B268-1</f>
        <v>1.1157354796620389E-4</v>
      </c>
      <c r="E267" s="12">
        <f>+C267/C268-1</f>
        <v>5.8552536882470196E-3</v>
      </c>
    </row>
    <row r="268" spans="1:5" x14ac:dyDescent="0.25">
      <c r="A268" s="13">
        <v>45014</v>
      </c>
      <c r="B268" s="12">
        <v>268.8699951171875</v>
      </c>
      <c r="C268" s="12">
        <v>401.35000610351563</v>
      </c>
      <c r="D268" s="12">
        <f>+B268/B269-1</f>
        <v>9.6128481170911773E-3</v>
      </c>
      <c r="E268" s="12">
        <f>+C268/C269-1</f>
        <v>1.4534883496678752E-2</v>
      </c>
    </row>
    <row r="269" spans="1:5" x14ac:dyDescent="0.25">
      <c r="A269" s="13">
        <v>45013</v>
      </c>
      <c r="B269" s="12">
        <v>266.30999755859381</v>
      </c>
      <c r="C269" s="12">
        <v>395.60000610351563</v>
      </c>
      <c r="D269" s="12">
        <f>+B269/B270-1</f>
        <v>5.2591999022255642E-4</v>
      </c>
      <c r="E269" s="12">
        <f>+C269/C270-1</f>
        <v>-2.2446572493123318E-3</v>
      </c>
    </row>
    <row r="270" spans="1:5" x14ac:dyDescent="0.25">
      <c r="A270" s="13">
        <v>45012</v>
      </c>
      <c r="B270" s="12">
        <v>266.17001342773438</v>
      </c>
      <c r="C270" s="12">
        <v>396.489990234375</v>
      </c>
      <c r="D270" s="12">
        <f>+B270/B271-1</f>
        <v>3.0147278338441552E-3</v>
      </c>
      <c r="E270" s="12">
        <f>+C270/C271-1</f>
        <v>1.8698426642451693E-3</v>
      </c>
    </row>
    <row r="271" spans="1:5" x14ac:dyDescent="0.25">
      <c r="A271" s="13">
        <v>45009</v>
      </c>
      <c r="B271" s="12">
        <v>265.3699951171875</v>
      </c>
      <c r="C271" s="12">
        <v>395.75</v>
      </c>
      <c r="D271" s="12">
        <f>+B271/B272-1</f>
        <v>-2.8182775205212174E-3</v>
      </c>
      <c r="E271" s="12">
        <f>+C271/C272-1</f>
        <v>6.5620125751015834E-3</v>
      </c>
    </row>
    <row r="272" spans="1:5" x14ac:dyDescent="0.25">
      <c r="A272" s="13">
        <v>45008</v>
      </c>
      <c r="B272" s="12">
        <v>266.1199951171875</v>
      </c>
      <c r="C272" s="12">
        <v>393.17001342773438</v>
      </c>
      <c r="D272" s="12">
        <f>+B272/B273-1</f>
        <v>3.5825381504233089E-3</v>
      </c>
      <c r="E272" s="12">
        <f>+C272/C273-1</f>
        <v>2.7033947508923184E-3</v>
      </c>
    </row>
    <row r="273" spans="1:5" x14ac:dyDescent="0.25">
      <c r="A273" s="13">
        <v>45007</v>
      </c>
      <c r="B273" s="12">
        <v>265.17001342773438</v>
      </c>
      <c r="C273" s="12">
        <v>392.1099853515625</v>
      </c>
      <c r="D273" s="12">
        <f>+B273/B274-1</f>
        <v>-5.5130555803535319E-3</v>
      </c>
      <c r="E273" s="12">
        <f>+C273/C274-1</f>
        <v>-1.7046497325513887E-2</v>
      </c>
    </row>
    <row r="274" spans="1:5" x14ac:dyDescent="0.25">
      <c r="A274" s="13">
        <v>45006</v>
      </c>
      <c r="B274" s="12">
        <v>266.6400146484375</v>
      </c>
      <c r="C274" s="12">
        <v>398.91000366210938</v>
      </c>
      <c r="D274" s="12">
        <f>+B274/B275-1</f>
        <v>1.584883986585206E-2</v>
      </c>
      <c r="E274" s="12">
        <f>+C274/C275-1</f>
        <v>1.3130526631691453E-2</v>
      </c>
    </row>
    <row r="275" spans="1:5" x14ac:dyDescent="0.25">
      <c r="A275" s="13">
        <v>45005</v>
      </c>
      <c r="B275" s="12">
        <v>262.48001098632813</v>
      </c>
      <c r="C275" s="12">
        <v>393.739990234375</v>
      </c>
      <c r="D275" s="12">
        <f>+B275/B276-1</f>
        <v>1.2654315682196327E-2</v>
      </c>
      <c r="E275" s="12">
        <f>+C275/C276-1</f>
        <v>9.6156314108122309E-3</v>
      </c>
    </row>
    <row r="276" spans="1:5" x14ac:dyDescent="0.25">
      <c r="A276" s="13">
        <v>45002</v>
      </c>
      <c r="B276" s="12">
        <v>259.20001220703119</v>
      </c>
      <c r="C276" s="12">
        <v>389.989990234375</v>
      </c>
      <c r="D276" s="12">
        <f>+B276/B277-1</f>
        <v>-1.9518737443071199E-2</v>
      </c>
      <c r="E276" s="12">
        <f>+C276/C277-1</f>
        <v>-1.5450241961852518E-2</v>
      </c>
    </row>
    <row r="277" spans="1:5" x14ac:dyDescent="0.25">
      <c r="A277" s="13">
        <v>45001</v>
      </c>
      <c r="B277" s="12">
        <v>264.3599853515625</v>
      </c>
      <c r="C277" s="12">
        <v>396.1099853515625</v>
      </c>
      <c r="D277" s="12">
        <f>+B277/B278-1</f>
        <v>3.1487676216711113E-2</v>
      </c>
      <c r="E277" s="12">
        <f>+C277/C278-1</f>
        <v>1.7545177234081111E-2</v>
      </c>
    </row>
    <row r="278" spans="1:5" x14ac:dyDescent="0.25">
      <c r="A278" s="13">
        <v>45000</v>
      </c>
      <c r="B278" s="12">
        <v>256.29000854492188</v>
      </c>
      <c r="C278" s="12">
        <v>389.27999877929688</v>
      </c>
      <c r="D278" s="12">
        <f>+B278/B279-1</f>
        <v>-2.5142584652037447E-2</v>
      </c>
      <c r="E278" s="12">
        <f>+C278/C279-1</f>
        <v>-6.2543388004978606E-3</v>
      </c>
    </row>
    <row r="279" spans="1:5" x14ac:dyDescent="0.25">
      <c r="A279" s="13">
        <v>44999</v>
      </c>
      <c r="B279" s="12">
        <v>262.89999389648438</v>
      </c>
      <c r="C279" s="12">
        <v>391.73001098632813</v>
      </c>
      <c r="D279" s="12">
        <f>+B279/B280-1</f>
        <v>1.0920542815319623E-2</v>
      </c>
      <c r="E279" s="12">
        <f>+C279/C280-1</f>
        <v>1.6530065073970368E-2</v>
      </c>
    </row>
    <row r="280" spans="1:5" x14ac:dyDescent="0.25">
      <c r="A280" s="13">
        <v>44998</v>
      </c>
      <c r="B280" s="12">
        <v>260.05999755859381</v>
      </c>
      <c r="C280" s="12">
        <v>385.3599853515625</v>
      </c>
      <c r="D280" s="12">
        <f>+B280/B281-1</f>
        <v>-4.4788629886615139E-3</v>
      </c>
      <c r="E280" s="12">
        <f>+C280/C281-1</f>
        <v>-1.425250201672501E-3</v>
      </c>
    </row>
    <row r="281" spans="1:5" x14ac:dyDescent="0.25">
      <c r="A281" s="13">
        <v>44995</v>
      </c>
      <c r="B281" s="12">
        <v>261.23001098632813</v>
      </c>
      <c r="C281" s="12">
        <v>385.91000366210938</v>
      </c>
      <c r="D281" s="12">
        <f>+B281/B282-1</f>
        <v>-1.3034539009070922E-2</v>
      </c>
      <c r="E281" s="12">
        <f>+C281/C282-1</f>
        <v>-1.442944614289654E-2</v>
      </c>
    </row>
    <row r="282" spans="1:5" x14ac:dyDescent="0.25">
      <c r="A282" s="13">
        <v>44994</v>
      </c>
      <c r="B282" s="12">
        <v>264.67999267578119</v>
      </c>
      <c r="C282" s="12">
        <v>391.55999755859381</v>
      </c>
      <c r="D282" s="12">
        <f>+B282/B283-1</f>
        <v>-1.8467740557358558E-2</v>
      </c>
      <c r="E282" s="12">
        <f>+C282/C283-1</f>
        <v>-1.84498536583797E-2</v>
      </c>
    </row>
    <row r="283" spans="1:5" x14ac:dyDescent="0.25">
      <c r="A283" s="13">
        <v>44993</v>
      </c>
      <c r="B283" s="12">
        <v>269.66000366210938</v>
      </c>
      <c r="C283" s="12">
        <v>398.92001342773438</v>
      </c>
      <c r="D283" s="12">
        <f>+B283/B284-1</f>
        <v>3.684781274041482E-3</v>
      </c>
      <c r="E283" s="12">
        <f>+C283/C284-1</f>
        <v>1.6321199989792756E-3</v>
      </c>
    </row>
    <row r="284" spans="1:5" x14ac:dyDescent="0.25">
      <c r="A284" s="13">
        <v>44992</v>
      </c>
      <c r="B284" s="12">
        <v>268.67001342773438</v>
      </c>
      <c r="C284" s="12">
        <v>398.26998901367188</v>
      </c>
      <c r="D284" s="12">
        <f>+B284/B285-1</f>
        <v>-6.2508211843205208E-3</v>
      </c>
      <c r="E284" s="12">
        <f>+C284/C285-1</f>
        <v>-1.5328731891906533E-2</v>
      </c>
    </row>
    <row r="285" spans="1:5" x14ac:dyDescent="0.25">
      <c r="A285" s="13">
        <v>44991</v>
      </c>
      <c r="B285" s="12">
        <v>270.3599853515625</v>
      </c>
      <c r="C285" s="12">
        <v>404.47000122070313</v>
      </c>
      <c r="D285" s="12">
        <f>+B285/B286-1</f>
        <v>-4.0155712155111045E-3</v>
      </c>
      <c r="E285" s="12">
        <f>+C285/C286-1</f>
        <v>6.9274048740863847E-4</v>
      </c>
    </row>
    <row r="286" spans="1:5" x14ac:dyDescent="0.25">
      <c r="A286" s="13">
        <v>44988</v>
      </c>
      <c r="B286" s="12">
        <v>271.45001220703119</v>
      </c>
      <c r="C286" s="12">
        <v>404.19000244140619</v>
      </c>
      <c r="D286" s="12">
        <f>+B286/B287-1</f>
        <v>2.596577966372049E-2</v>
      </c>
      <c r="E286" s="12">
        <f>+C286/C287-1</f>
        <v>1.6037819365946504E-2</v>
      </c>
    </row>
    <row r="287" spans="1:5" x14ac:dyDescent="0.25">
      <c r="A287" s="13">
        <v>44987</v>
      </c>
      <c r="B287" s="12">
        <v>264.57998657226563</v>
      </c>
      <c r="C287" s="12">
        <v>397.80999755859381</v>
      </c>
      <c r="D287" s="12">
        <f>+B287/B288-1</f>
        <v>7.0797249654395156E-3</v>
      </c>
      <c r="E287" s="12">
        <f>+C287/C288-1</f>
        <v>7.7772898621089048E-3</v>
      </c>
    </row>
    <row r="288" spans="1:5" x14ac:dyDescent="0.25">
      <c r="A288" s="13">
        <v>44986</v>
      </c>
      <c r="B288" s="12">
        <v>262.72000122070313</v>
      </c>
      <c r="C288" s="12">
        <v>394.739990234375</v>
      </c>
      <c r="D288" s="12">
        <f>+B288/B289-1</f>
        <v>9.0256410015983057E-3</v>
      </c>
      <c r="E288" s="12">
        <f>+C288/C289-1</f>
        <v>-3.835914535380569E-3</v>
      </c>
    </row>
    <row r="289" spans="1:5" x14ac:dyDescent="0.25">
      <c r="A289" s="13">
        <v>44985</v>
      </c>
      <c r="B289" s="12">
        <v>260.3699951171875</v>
      </c>
      <c r="C289" s="12">
        <v>396.260009765625</v>
      </c>
      <c r="D289" s="12">
        <f>+B289/B290-1</f>
        <v>-3.7878416355255906E-3</v>
      </c>
      <c r="E289" s="12">
        <f>+C289/C290-1</f>
        <v>-3.6959776232566854E-3</v>
      </c>
    </row>
    <row r="290" spans="1:5" x14ac:dyDescent="0.25">
      <c r="A290" s="13">
        <v>44984</v>
      </c>
      <c r="B290" s="12">
        <v>261.3599853515625</v>
      </c>
      <c r="C290" s="12">
        <v>397.73001098632813</v>
      </c>
      <c r="D290" s="12">
        <f>+B290/B291-1</f>
        <v>8.683571175179372E-3</v>
      </c>
      <c r="E290" s="12">
        <f>+C290/C291-1</f>
        <v>3.4058380515806785E-3</v>
      </c>
    </row>
    <row r="291" spans="1:5" x14ac:dyDescent="0.25">
      <c r="A291" s="13">
        <v>44981</v>
      </c>
      <c r="B291" s="12">
        <v>259.1099853515625</v>
      </c>
      <c r="C291" s="12">
        <v>396.3800048828125</v>
      </c>
      <c r="D291" s="12">
        <f>+B291/B292-1</f>
        <v>-1.1596447132179888E-2</v>
      </c>
      <c r="E291" s="12">
        <f>+C291/C292-1</f>
        <v>-1.0682370938393859E-2</v>
      </c>
    </row>
    <row r="292" spans="1:5" x14ac:dyDescent="0.25">
      <c r="A292" s="13">
        <v>44980</v>
      </c>
      <c r="B292" s="12">
        <v>262.14999389648438</v>
      </c>
      <c r="C292" s="12">
        <v>400.66000366210938</v>
      </c>
      <c r="D292" s="12">
        <f>+B292/B293-1</f>
        <v>5.9477657585051968E-3</v>
      </c>
      <c r="E292" s="12">
        <f>+C292/C293-1</f>
        <v>5.3194035021166819E-3</v>
      </c>
    </row>
    <row r="293" spans="1:5" x14ac:dyDescent="0.25">
      <c r="A293" s="13">
        <v>44979</v>
      </c>
      <c r="B293" s="12">
        <v>260.60000610351563</v>
      </c>
      <c r="C293" s="12">
        <v>398.54000854492188</v>
      </c>
      <c r="D293" s="12">
        <f>+B293/B294-1</f>
        <v>-8.3713157977248764E-3</v>
      </c>
      <c r="E293" s="12">
        <f>+C293/C294-1</f>
        <v>-1.3781046831931043E-3</v>
      </c>
    </row>
    <row r="294" spans="1:5" x14ac:dyDescent="0.25">
      <c r="A294" s="13">
        <v>44978</v>
      </c>
      <c r="B294" s="12">
        <v>262.79998779296881</v>
      </c>
      <c r="C294" s="12">
        <v>399.08999633789063</v>
      </c>
      <c r="D294" s="12">
        <f>+B294/B295-1</f>
        <v>-1.5287833540153173E-2</v>
      </c>
      <c r="E294" s="12">
        <f>+C294/C295-1</f>
        <v>-2.0060927249980098E-2</v>
      </c>
    </row>
    <row r="295" spans="1:5" x14ac:dyDescent="0.25">
      <c r="A295" s="13">
        <v>44974</v>
      </c>
      <c r="B295" s="12">
        <v>266.8800048828125</v>
      </c>
      <c r="C295" s="12">
        <v>407.260009765625</v>
      </c>
      <c r="D295" s="12">
        <f>+B295/B296-1</f>
        <v>3.7610951618598509E-3</v>
      </c>
      <c r="E295" s="12">
        <f>+C295/C296-1</f>
        <v>-2.4982585890112041E-3</v>
      </c>
    </row>
    <row r="296" spans="1:5" x14ac:dyDescent="0.25">
      <c r="A296" s="13">
        <v>44973</v>
      </c>
      <c r="B296" s="12">
        <v>265.8800048828125</v>
      </c>
      <c r="C296" s="12">
        <v>408.27999877929688</v>
      </c>
      <c r="D296" s="12">
        <f>+B296/B297-1</f>
        <v>-5.0518506455650147E-3</v>
      </c>
      <c r="E296" s="12">
        <f>+C296/C297-1</f>
        <v>-1.3768810222142602E-2</v>
      </c>
    </row>
    <row r="297" spans="1:5" x14ac:dyDescent="0.25">
      <c r="A297" s="13">
        <v>44972</v>
      </c>
      <c r="B297" s="12">
        <v>267.23001098632813</v>
      </c>
      <c r="C297" s="12">
        <v>413.98001098632813</v>
      </c>
      <c r="D297" s="12">
        <f>+B297/B298-1</f>
        <v>6.0992648021924722E-3</v>
      </c>
      <c r="E297" s="12">
        <f>+C297/C298-1</f>
        <v>3.2473737163669636E-3</v>
      </c>
    </row>
    <row r="298" spans="1:5" x14ac:dyDescent="0.25">
      <c r="A298" s="13">
        <v>44971</v>
      </c>
      <c r="B298" s="12">
        <v>265.6099853515625</v>
      </c>
      <c r="C298" s="12">
        <v>412.6400146484375</v>
      </c>
      <c r="D298" s="12">
        <f>+B298/B299-1</f>
        <v>8.2371048058236251E-3</v>
      </c>
      <c r="E298" s="12">
        <f>+C298/C299-1</f>
        <v>-4.6016987623753725E-4</v>
      </c>
    </row>
    <row r="299" spans="1:5" x14ac:dyDescent="0.25">
      <c r="A299" s="13">
        <v>44970</v>
      </c>
      <c r="B299" s="12">
        <v>263.44000244140619</v>
      </c>
      <c r="C299" s="12">
        <v>412.82998657226563</v>
      </c>
      <c r="D299" s="12">
        <f>+B299/B300-1</f>
        <v>1.4479397226106361E-2</v>
      </c>
      <c r="E299" s="12">
        <f>+C299/C300-1</f>
        <v>1.1738991096546858E-2</v>
      </c>
    </row>
    <row r="300" spans="1:5" x14ac:dyDescent="0.25">
      <c r="A300" s="13">
        <v>44967</v>
      </c>
      <c r="B300" s="12">
        <v>259.67999267578119</v>
      </c>
      <c r="C300" s="12">
        <v>408.04000854492188</v>
      </c>
      <c r="D300" s="12">
        <f>+B300/B301-1</f>
        <v>-2.4895816693302653E-2</v>
      </c>
      <c r="E300" s="12">
        <f>+C300/C301-1</f>
        <v>2.3336663037101246E-3</v>
      </c>
    </row>
    <row r="301" spans="1:5" x14ac:dyDescent="0.25">
      <c r="A301" s="13">
        <v>44966</v>
      </c>
      <c r="B301" s="12">
        <v>266.30999755859381</v>
      </c>
      <c r="C301" s="12">
        <v>407.08999633789063</v>
      </c>
      <c r="D301" s="12">
        <f>+B301/B302-1</f>
        <v>-9.3787515864995896E-4</v>
      </c>
      <c r="E301" s="12">
        <f>+C301/C302-1</f>
        <v>-8.6691771861834299E-3</v>
      </c>
    </row>
    <row r="302" spans="1:5" x14ac:dyDescent="0.25">
      <c r="A302" s="13">
        <v>44965</v>
      </c>
      <c r="B302" s="12">
        <v>266.55999755859381</v>
      </c>
      <c r="C302" s="12">
        <v>410.64999389648438</v>
      </c>
      <c r="D302" s="12">
        <f>+B302/B303-1</f>
        <v>-1.3113262849400176E-3</v>
      </c>
      <c r="E302" s="12">
        <f>+C302/C303-1</f>
        <v>-1.0934773280246612E-2</v>
      </c>
    </row>
    <row r="303" spans="1:5" x14ac:dyDescent="0.25">
      <c r="A303" s="13">
        <v>44964</v>
      </c>
      <c r="B303" s="12">
        <v>266.91000366210938</v>
      </c>
      <c r="C303" s="12">
        <v>415.19000244140619</v>
      </c>
      <c r="D303" s="12">
        <f>+B303/B304-1</f>
        <v>2.1430508422318972E-2</v>
      </c>
      <c r="E303" s="12">
        <f>+C303/C304-1</f>
        <v>1.3078632712971272E-2</v>
      </c>
    </row>
    <row r="304" spans="1:5" x14ac:dyDescent="0.25">
      <c r="A304" s="13">
        <v>44963</v>
      </c>
      <c r="B304" s="12">
        <v>261.30999755859381</v>
      </c>
      <c r="C304" s="12">
        <v>409.82998657226563</v>
      </c>
      <c r="D304" s="12">
        <f>+B304/B305-1</f>
        <v>4.8838216118292088E-3</v>
      </c>
      <c r="E304" s="12">
        <f>+C304/C305-1</f>
        <v>-6.1113604800514532E-3</v>
      </c>
    </row>
    <row r="305" spans="1:5" x14ac:dyDescent="0.25">
      <c r="A305" s="13">
        <v>44960</v>
      </c>
      <c r="B305" s="12">
        <v>260.04000854492188</v>
      </c>
      <c r="C305" s="12">
        <v>412.35000610351563</v>
      </c>
      <c r="D305" s="12">
        <f>+B305/B306-1</f>
        <v>-2.0491194124918177E-2</v>
      </c>
      <c r="E305" s="12">
        <f>+C305/C306-1</f>
        <v>-1.0629091340170427E-2</v>
      </c>
    </row>
    <row r="306" spans="1:5" x14ac:dyDescent="0.25">
      <c r="A306" s="13">
        <v>44959</v>
      </c>
      <c r="B306" s="12">
        <v>265.48001098632813</v>
      </c>
      <c r="C306" s="12">
        <v>416.77999877929688</v>
      </c>
      <c r="D306" s="12">
        <f>+B306/B307-1</f>
        <v>4.8002539517322917E-2</v>
      </c>
      <c r="E306" s="12">
        <f>+C306/C307-1</f>
        <v>1.4556989201620407E-2</v>
      </c>
    </row>
    <row r="307" spans="1:5" x14ac:dyDescent="0.25">
      <c r="A307" s="13">
        <v>44958</v>
      </c>
      <c r="B307" s="12">
        <v>253.32000732421881</v>
      </c>
      <c r="C307" s="12">
        <v>410.79998779296881</v>
      </c>
      <c r="D307" s="12">
        <f>+B307/B308-1</f>
        <v>7.9981289449353454E-3</v>
      </c>
      <c r="E307" s="12">
        <f>+C307/C308-1</f>
        <v>1.0627771821197785E-2</v>
      </c>
    </row>
    <row r="308" spans="1:5" x14ac:dyDescent="0.25">
      <c r="A308" s="13">
        <v>44957</v>
      </c>
      <c r="B308" s="12">
        <v>251.30999755859381</v>
      </c>
      <c r="C308" s="12">
        <v>406.48001098632813</v>
      </c>
      <c r="D308" s="12">
        <f>+B308/B309-1</f>
        <v>2.3879625310962993E-4</v>
      </c>
      <c r="E308" s="12">
        <f>+C308/C309-1</f>
        <v>1.4703349315466685E-2</v>
      </c>
    </row>
    <row r="309" spans="1:5" x14ac:dyDescent="0.25">
      <c r="A309" s="13">
        <v>44956</v>
      </c>
      <c r="B309" s="12">
        <v>251.25</v>
      </c>
      <c r="C309" s="12">
        <v>400.58999633789063</v>
      </c>
      <c r="D309" s="12">
        <f>+B309/B310-1</f>
        <v>-9.7351458648091693E-3</v>
      </c>
      <c r="E309" s="12">
        <f>+C309/C310-1</f>
        <v>-1.2546826143231771E-2</v>
      </c>
    </row>
    <row r="310" spans="1:5" x14ac:dyDescent="0.25">
      <c r="A310" s="13">
        <v>44953</v>
      </c>
      <c r="B310" s="12">
        <v>253.7200012207031</v>
      </c>
      <c r="C310" s="12">
        <v>405.67999267578119</v>
      </c>
      <c r="D310" s="12">
        <f>+B310/B311-1</f>
        <v>2.4014193992987432E-2</v>
      </c>
      <c r="E310" s="12">
        <f>+C310/C311-1</f>
        <v>2.2976965430048235E-3</v>
      </c>
    </row>
    <row r="311" spans="1:5" x14ac:dyDescent="0.25">
      <c r="A311" s="13">
        <v>44952</v>
      </c>
      <c r="B311" s="12">
        <v>247.77000427246091</v>
      </c>
      <c r="C311" s="12">
        <v>404.75</v>
      </c>
      <c r="D311" s="12">
        <f>+B311/B312-1</f>
        <v>8.9176741798089321E-3</v>
      </c>
      <c r="E311" s="12">
        <f>+C311/C312-1</f>
        <v>1.0990368001509987E-2</v>
      </c>
    </row>
    <row r="312" spans="1:5" x14ac:dyDescent="0.25">
      <c r="A312" s="13">
        <v>44951</v>
      </c>
      <c r="B312" s="12">
        <v>245.58000183105469</v>
      </c>
      <c r="C312" s="12">
        <v>400.35000610351563</v>
      </c>
      <c r="D312" s="12">
        <f>+B312/B313-1</f>
        <v>6.3104760993673015E-3</v>
      </c>
      <c r="E312" s="12">
        <f>+C312/C313-1</f>
        <v>3.747973311076791E-4</v>
      </c>
    </row>
    <row r="313" spans="1:5" x14ac:dyDescent="0.25">
      <c r="A313" s="13">
        <v>44950</v>
      </c>
      <c r="B313" s="12">
        <v>244.03999328613281</v>
      </c>
      <c r="C313" s="12">
        <v>400.20001220703119</v>
      </c>
      <c r="D313" s="12">
        <f>+B313/B314-1</f>
        <v>1.6417414935414598E-3</v>
      </c>
      <c r="E313" s="12">
        <f>+C313/C314-1</f>
        <v>-1.0732912426444363E-3</v>
      </c>
    </row>
    <row r="314" spans="1:5" x14ac:dyDescent="0.25">
      <c r="A314" s="13">
        <v>44949</v>
      </c>
      <c r="B314" s="12">
        <v>243.63999938964841</v>
      </c>
      <c r="C314" s="12">
        <v>400.6300048828125</v>
      </c>
      <c r="D314" s="12">
        <f>+B314/B315-1</f>
        <v>5.1984259487292128E-3</v>
      </c>
      <c r="E314" s="12">
        <f>+C314/C315-1</f>
        <v>1.1998585281936869E-2</v>
      </c>
    </row>
    <row r="315" spans="1:5" x14ac:dyDescent="0.25">
      <c r="A315" s="13">
        <v>44946</v>
      </c>
      <c r="B315" s="12">
        <v>242.3800048828125</v>
      </c>
      <c r="C315" s="12">
        <v>395.8800048828125</v>
      </c>
      <c r="D315" s="12">
        <f>+B315/B316-1</f>
        <v>1.8446150209339374E-2</v>
      </c>
      <c r="E315" s="12">
        <f>+C315/C316-1</f>
        <v>1.8629039629190602E-2</v>
      </c>
    </row>
    <row r="316" spans="1:5" x14ac:dyDescent="0.25">
      <c r="A316" s="13">
        <v>44945</v>
      </c>
      <c r="B316" s="12">
        <v>237.99000549316409</v>
      </c>
      <c r="C316" s="12">
        <v>388.6400146484375</v>
      </c>
      <c r="D316" s="12">
        <f>+B316/B317-1</f>
        <v>-7.1753417568262146E-3</v>
      </c>
      <c r="E316" s="12">
        <f>+C316/C317-1</f>
        <v>-7.2798172546666429E-3</v>
      </c>
    </row>
    <row r="317" spans="1:5" x14ac:dyDescent="0.25">
      <c r="A317" s="13">
        <v>44944</v>
      </c>
      <c r="B317" s="12">
        <v>239.71000671386719</v>
      </c>
      <c r="C317" s="12">
        <v>391.489990234375</v>
      </c>
      <c r="D317" s="12">
        <f>+B317/B318-1</f>
        <v>7.7777099922999859E-3</v>
      </c>
      <c r="E317" s="12">
        <f>+C317/C318-1</f>
        <v>-1.5788015568668268E-2</v>
      </c>
    </row>
    <row r="318" spans="1:5" x14ac:dyDescent="0.25">
      <c r="A318" s="13">
        <v>44943</v>
      </c>
      <c r="B318" s="12">
        <v>237.86000061035159</v>
      </c>
      <c r="C318" s="12">
        <v>397.76998901367188</v>
      </c>
      <c r="D318" s="12">
        <f>+B318/B319-1</f>
        <v>8.2231368958260997E-3</v>
      </c>
      <c r="E318" s="12">
        <f>+C318/C319-1</f>
        <v>-1.8318970798698597E-3</v>
      </c>
    </row>
    <row r="319" spans="1:5" x14ac:dyDescent="0.25">
      <c r="A319" s="13">
        <v>44939</v>
      </c>
      <c r="B319" s="12">
        <v>235.91999816894531</v>
      </c>
      <c r="C319" s="12">
        <v>398.5</v>
      </c>
      <c r="D319" s="12">
        <f>+B319/B320-1</f>
        <v>3.3922079501769176E-4</v>
      </c>
      <c r="E319" s="12">
        <f>+C319/C320-1</f>
        <v>3.8795056884117773E-3</v>
      </c>
    </row>
    <row r="320" spans="1:5" x14ac:dyDescent="0.25">
      <c r="A320" s="13">
        <v>44938</v>
      </c>
      <c r="B320" s="12">
        <v>235.8399963378906</v>
      </c>
      <c r="C320" s="12">
        <v>396.95999145507813</v>
      </c>
      <c r="D320" s="12">
        <f>+B320/B321-1</f>
        <v>9.1138143974776042E-3</v>
      </c>
      <c r="E320" s="12">
        <f>+C320/C321-1</f>
        <v>3.6407829728082319E-3</v>
      </c>
    </row>
    <row r="321" spans="1:5" x14ac:dyDescent="0.25">
      <c r="A321" s="13">
        <v>44937</v>
      </c>
      <c r="B321" s="12">
        <v>233.71000671386719</v>
      </c>
      <c r="C321" s="12">
        <v>395.51998901367188</v>
      </c>
      <c r="D321" s="12">
        <f>+B321/B322-1</f>
        <v>7.5878844094907638E-3</v>
      </c>
      <c r="E321" s="12">
        <f>+C321/C322-1</f>
        <v>1.264786371867066E-2</v>
      </c>
    </row>
    <row r="322" spans="1:5" x14ac:dyDescent="0.25">
      <c r="A322" s="13">
        <v>44936</v>
      </c>
      <c r="B322" s="12">
        <v>231.94999694824219</v>
      </c>
      <c r="C322" s="12">
        <v>390.57998657226563</v>
      </c>
      <c r="D322" s="12">
        <f>+B322/B323-1</f>
        <v>1.3900391731400008E-2</v>
      </c>
      <c r="E322" s="12">
        <f>+C322/C323-1</f>
        <v>7.0128430965563648E-3</v>
      </c>
    </row>
    <row r="323" spans="1:5" x14ac:dyDescent="0.25">
      <c r="A323" s="13">
        <v>44935</v>
      </c>
      <c r="B323" s="12">
        <v>228.77000427246091</v>
      </c>
      <c r="C323" s="12">
        <v>387.8599853515625</v>
      </c>
      <c r="D323" s="12">
        <f>+B323/B324-1</f>
        <v>2.0930035715289952E-2</v>
      </c>
      <c r="E323" s="12">
        <f>+C323/C324-1</f>
        <v>-5.668965891446609E-4</v>
      </c>
    </row>
    <row r="324" spans="1:5" x14ac:dyDescent="0.25">
      <c r="A324" s="13">
        <v>44932</v>
      </c>
      <c r="B324" s="12">
        <v>224.08000183105469</v>
      </c>
      <c r="C324" s="12">
        <v>388.07998657226563</v>
      </c>
      <c r="D324" s="12">
        <f>+B324/B325-1</f>
        <v>3.7023324380823119E-2</v>
      </c>
      <c r="E324" s="12">
        <f>+C324/C325-1</f>
        <v>2.2932103899730993E-2</v>
      </c>
    </row>
    <row r="325" spans="1:5" x14ac:dyDescent="0.25">
      <c r="A325" s="13">
        <v>44931</v>
      </c>
      <c r="B325" s="12">
        <v>216.08000183105469</v>
      </c>
      <c r="C325" s="12">
        <v>379.3800048828125</v>
      </c>
      <c r="D325" s="12">
        <f>+B325/B326-1</f>
        <v>-1.634267932724065E-2</v>
      </c>
      <c r="E325" s="12">
        <f>+C325/C326-1</f>
        <v>-1.1413395797773451E-2</v>
      </c>
    </row>
    <row r="326" spans="1:5" x14ac:dyDescent="0.25">
      <c r="A326" s="13">
        <v>44930</v>
      </c>
      <c r="B326" s="12">
        <v>219.66999816894531</v>
      </c>
      <c r="C326" s="12">
        <v>383.760009765625</v>
      </c>
      <c r="D326" s="12">
        <f>+B326/B327-1</f>
        <v>1.9965655148100225E-2</v>
      </c>
      <c r="E326" s="12">
        <f>+C326/C327-1</f>
        <v>7.7201890259488426E-3</v>
      </c>
    </row>
    <row r="327" spans="1:5" x14ac:dyDescent="0.25">
      <c r="A327" s="13">
        <v>44929</v>
      </c>
      <c r="B327" s="12">
        <v>215.3699951171875</v>
      </c>
      <c r="C327" s="12">
        <v>380.82000732421881</v>
      </c>
      <c r="D327" s="12">
        <f>+B327/B328-1</f>
        <v>5.3682844269038466E-3</v>
      </c>
      <c r="E327" s="12">
        <f>+C327/C328-1</f>
        <v>-4.2098825468621648E-3</v>
      </c>
    </row>
    <row r="328" spans="1:5" x14ac:dyDescent="0.25">
      <c r="A328" s="13">
        <v>44925</v>
      </c>
      <c r="B328" s="12">
        <v>214.2200012207031</v>
      </c>
      <c r="C328" s="12">
        <v>382.42999267578119</v>
      </c>
      <c r="D328" s="12">
        <f>+B328/B329-1</f>
        <v>-1.09423110820418E-2</v>
      </c>
      <c r="E328" s="12">
        <f>+C328/C329-1</f>
        <v>-2.6340751074330759E-3</v>
      </c>
    </row>
    <row r="329" spans="1:5" x14ac:dyDescent="0.25">
      <c r="A329" s="13">
        <v>44924</v>
      </c>
      <c r="B329" s="12">
        <v>216.5899963378906</v>
      </c>
      <c r="C329" s="12">
        <v>383.44000244140619</v>
      </c>
      <c r="D329" s="12">
        <f>+B329/B330-1</f>
        <v>3.0154560465591507E-2</v>
      </c>
      <c r="E329" s="12">
        <f>+C329/C330-1</f>
        <v>1.8000315173837711E-2</v>
      </c>
    </row>
    <row r="330" spans="1:5" x14ac:dyDescent="0.25">
      <c r="A330" s="13">
        <v>44923</v>
      </c>
      <c r="B330" s="12">
        <v>210.25</v>
      </c>
      <c r="C330" s="12">
        <v>376.66000366210938</v>
      </c>
      <c r="D330" s="12">
        <f>+B330/B331-1</f>
        <v>-8.2547169811321153E-3</v>
      </c>
      <c r="E330" s="12">
        <f>+C330/C331-1</f>
        <v>-1.2427871814967739E-2</v>
      </c>
    </row>
    <row r="331" spans="1:5" x14ac:dyDescent="0.25">
      <c r="A331" s="13">
        <v>44922</v>
      </c>
      <c r="B331" s="12">
        <v>212</v>
      </c>
      <c r="C331" s="12">
        <v>381.39999389648438</v>
      </c>
      <c r="D331" s="12">
        <f>+B331/B332-1</f>
        <v>4.6917469263856315E-3</v>
      </c>
      <c r="E331" s="12">
        <f>+C331/C332-1</f>
        <v>-3.9435108803203001E-3</v>
      </c>
    </row>
    <row r="332" spans="1:5" x14ac:dyDescent="0.25">
      <c r="A332" s="13">
        <v>44918</v>
      </c>
      <c r="B332" s="12">
        <v>211.00999450683591</v>
      </c>
      <c r="C332" s="12">
        <v>382.91000366210938</v>
      </c>
      <c r="D332" s="12">
        <f>+B332/B333-1</f>
        <v>-7.2920731537486905E-3</v>
      </c>
      <c r="E332" s="12">
        <f>+C332/C333-1</f>
        <v>5.7522652720751744E-3</v>
      </c>
    </row>
    <row r="333" spans="1:5" x14ac:dyDescent="0.25">
      <c r="A333" s="13">
        <v>44917</v>
      </c>
      <c r="B333" s="12">
        <v>212.55999755859381</v>
      </c>
      <c r="C333" s="12">
        <v>380.72000122070313</v>
      </c>
      <c r="D333" s="12">
        <f>+B333/B334-1</f>
        <v>-6.2645926887641146E-3</v>
      </c>
      <c r="E333" s="12">
        <f>+C333/C334-1</f>
        <v>-1.4266135745262032E-2</v>
      </c>
    </row>
    <row r="334" spans="1:5" x14ac:dyDescent="0.25">
      <c r="A334" s="13">
        <v>44916</v>
      </c>
      <c r="B334" s="12">
        <v>213.8999938964844</v>
      </c>
      <c r="C334" s="12">
        <v>386.23001098632813</v>
      </c>
      <c r="D334" s="12">
        <f>+B334/B335-1</f>
        <v>-8.8748864802778993E-4</v>
      </c>
      <c r="E334" s="12">
        <f>+C334/C335-1</f>
        <v>1.4952442091866303E-2</v>
      </c>
    </row>
    <row r="335" spans="1:5" x14ac:dyDescent="0.25">
      <c r="A335" s="13">
        <v>44915</v>
      </c>
      <c r="B335" s="12">
        <v>214.0899963378906</v>
      </c>
      <c r="C335" s="12">
        <v>380.54000854492188</v>
      </c>
      <c r="D335" s="12">
        <f>+B335/B336-1</f>
        <v>-9.438803029815368E-3</v>
      </c>
      <c r="E335" s="12">
        <f>+C335/C336-1</f>
        <v>1.3684004691429941E-3</v>
      </c>
    </row>
    <row r="336" spans="1:5" x14ac:dyDescent="0.25">
      <c r="A336" s="13">
        <v>44914</v>
      </c>
      <c r="B336" s="12">
        <v>216.1300048828125</v>
      </c>
      <c r="C336" s="12">
        <v>380.01998901367188</v>
      </c>
      <c r="D336" s="12">
        <f>+B336/B337-1</f>
        <v>-9.0779685571424906E-3</v>
      </c>
      <c r="E336" s="12">
        <f>+C336/C337-1</f>
        <v>-8.4796621002435346E-3</v>
      </c>
    </row>
    <row r="337" spans="1:5" x14ac:dyDescent="0.25">
      <c r="A337" s="13">
        <v>44911</v>
      </c>
      <c r="B337" s="12">
        <v>218.11000061035159</v>
      </c>
      <c r="C337" s="12">
        <v>383.26998901367188</v>
      </c>
      <c r="D337" s="12">
        <f>+B337/B338-1</f>
        <v>-1.9289538686451446E-2</v>
      </c>
      <c r="E337" s="12">
        <f>+C337/C338-1</f>
        <v>-1.632321892420352E-2</v>
      </c>
    </row>
    <row r="338" spans="1:5" x14ac:dyDescent="0.25">
      <c r="A338" s="13">
        <v>44910</v>
      </c>
      <c r="B338" s="12">
        <v>222.3999938964844</v>
      </c>
      <c r="C338" s="12">
        <v>389.6300048828125</v>
      </c>
      <c r="D338" s="12">
        <f>+B338/B339-1</f>
        <v>-1.2345673992891104E-2</v>
      </c>
      <c r="E338" s="12">
        <f>+C338/C339-1</f>
        <v>-2.4461665405543398E-2</v>
      </c>
    </row>
    <row r="339" spans="1:5" x14ac:dyDescent="0.25">
      <c r="A339" s="13">
        <v>44909</v>
      </c>
      <c r="B339" s="12">
        <v>225.17999267578119</v>
      </c>
      <c r="C339" s="12">
        <v>399.39999389648438</v>
      </c>
      <c r="D339" s="12">
        <f>+B339/B340-1</f>
        <v>-1.3748406130235091E-3</v>
      </c>
      <c r="E339" s="12">
        <f>+C339/C340-1</f>
        <v>-6.3935301550218648E-3</v>
      </c>
    </row>
    <row r="340" spans="1:5" x14ac:dyDescent="0.25">
      <c r="A340" s="13">
        <v>44908</v>
      </c>
      <c r="B340" s="12">
        <v>225.49000549316409</v>
      </c>
      <c r="C340" s="12">
        <v>401.97000122070313</v>
      </c>
      <c r="D340" s="12">
        <f>+B340/B341-1</f>
        <v>1.3301607559001116E-2</v>
      </c>
      <c r="E340" s="12">
        <f>+C340/C341-1</f>
        <v>7.5698431414128464E-3</v>
      </c>
    </row>
    <row r="341" spans="1:5" x14ac:dyDescent="0.25">
      <c r="A341" s="13">
        <v>44907</v>
      </c>
      <c r="B341" s="12">
        <v>222.5299987792969</v>
      </c>
      <c r="C341" s="12">
        <v>398.95001220703119</v>
      </c>
      <c r="D341" s="12">
        <f>+B341/B342-1</f>
        <v>8.2004238337418656E-3</v>
      </c>
      <c r="E341" s="12">
        <f>+C341/C342-1</f>
        <v>1.4417243300786975E-2</v>
      </c>
    </row>
    <row r="342" spans="1:5" x14ac:dyDescent="0.25">
      <c r="A342" s="13">
        <v>44904</v>
      </c>
      <c r="B342" s="12">
        <v>220.7200012207031</v>
      </c>
      <c r="C342" s="12">
        <v>393.27999877929688</v>
      </c>
      <c r="D342" s="12">
        <f>+B342/B343-1</f>
        <v>1.7700693796001143E-3</v>
      </c>
      <c r="E342" s="12">
        <f>+C342/C343-1</f>
        <v>-7.4701986877379056E-3</v>
      </c>
    </row>
    <row r="343" spans="1:5" x14ac:dyDescent="0.25">
      <c r="A343" s="13">
        <v>44903</v>
      </c>
      <c r="B343" s="12">
        <v>220.33000183105469</v>
      </c>
      <c r="C343" s="12">
        <v>396.239990234375</v>
      </c>
      <c r="D343" s="12">
        <f>+B343/B344-1</f>
        <v>1.1359505539805248E-3</v>
      </c>
      <c r="E343" s="12">
        <f>+C343/C344-1</f>
        <v>7.8339265021287741E-3</v>
      </c>
    </row>
    <row r="344" spans="1:5" x14ac:dyDescent="0.25">
      <c r="A344" s="13">
        <v>44902</v>
      </c>
      <c r="B344" s="12">
        <v>220.08000183105469</v>
      </c>
      <c r="C344" s="12">
        <v>393.16000366210938</v>
      </c>
      <c r="D344" s="12">
        <f>+B344/B345-1</f>
        <v>-4.6133163469175287E-3</v>
      </c>
      <c r="E344" s="12">
        <f>+C344/C345-1</f>
        <v>-1.7011983165312605E-3</v>
      </c>
    </row>
    <row r="345" spans="1:5" x14ac:dyDescent="0.25">
      <c r="A345" s="13">
        <v>44901</v>
      </c>
      <c r="B345" s="12">
        <v>221.1000061035156</v>
      </c>
      <c r="C345" s="12">
        <v>393.82998657226563</v>
      </c>
      <c r="D345" s="12">
        <f>+B345/B346-1</f>
        <v>-1.1534275110627434E-2</v>
      </c>
      <c r="E345" s="12">
        <f>+C345/C346-1</f>
        <v>-1.4414799715742554E-2</v>
      </c>
    </row>
    <row r="346" spans="1:5" x14ac:dyDescent="0.25">
      <c r="A346" s="13">
        <v>44900</v>
      </c>
      <c r="B346" s="12">
        <v>223.67999267578119</v>
      </c>
      <c r="C346" s="12">
        <v>399.58999633789063</v>
      </c>
      <c r="D346" s="12">
        <f>+B346/B347-1</f>
        <v>-1.2799051689636021E-2</v>
      </c>
      <c r="E346" s="12">
        <f>+C346/C347-1</f>
        <v>-1.7989253786685366E-2</v>
      </c>
    </row>
    <row r="347" spans="1:5" x14ac:dyDescent="0.25">
      <c r="A347" s="13">
        <v>44897</v>
      </c>
      <c r="B347" s="12">
        <v>226.58000183105469</v>
      </c>
      <c r="C347" s="12">
        <v>406.91000366210938</v>
      </c>
      <c r="D347" s="12">
        <f>+B347/B348-1</f>
        <v>-6.5766397227192686E-3</v>
      </c>
      <c r="E347" s="12">
        <f>+C347/C348-1</f>
        <v>-1.1537169597666264E-3</v>
      </c>
    </row>
    <row r="348" spans="1:5" x14ac:dyDescent="0.25">
      <c r="A348" s="13">
        <v>44896</v>
      </c>
      <c r="B348" s="12">
        <v>228.08000183105469</v>
      </c>
      <c r="C348" s="12">
        <v>407.3800048828125</v>
      </c>
      <c r="D348" s="12">
        <f>+B348/B349-1</f>
        <v>2.2550991752865679E-2</v>
      </c>
      <c r="E348" s="12">
        <f>+C348/C349-1</f>
        <v>-7.3584134212656416E-4</v>
      </c>
    </row>
    <row r="349" spans="1:5" x14ac:dyDescent="0.25">
      <c r="A349" s="13">
        <v>44895</v>
      </c>
      <c r="B349" s="12">
        <v>223.05000305175781</v>
      </c>
      <c r="C349" s="12">
        <v>407.67999267578119</v>
      </c>
      <c r="D349" s="12">
        <f>+B349/B350-1</f>
        <v>3.6381385496904839E-2</v>
      </c>
      <c r="E349" s="12">
        <f>+C349/C350-1</f>
        <v>3.150059798946736E-2</v>
      </c>
    </row>
    <row r="350" spans="1:5" x14ac:dyDescent="0.25">
      <c r="A350" s="13">
        <v>44894</v>
      </c>
      <c r="B350" s="12">
        <v>215.2200012207031</v>
      </c>
      <c r="C350" s="12">
        <v>395.23001098632813</v>
      </c>
      <c r="D350" s="12">
        <f>+B350/B351-1</f>
        <v>-3.3803923957176352E-3</v>
      </c>
      <c r="E350" s="12">
        <f>+C350/C351-1</f>
        <v>-1.7175435565947028E-3</v>
      </c>
    </row>
    <row r="351" spans="1:5" x14ac:dyDescent="0.25">
      <c r="A351" s="13">
        <v>44893</v>
      </c>
      <c r="B351" s="12">
        <v>215.94999694824219</v>
      </c>
      <c r="C351" s="12">
        <v>395.91000366210938</v>
      </c>
      <c r="D351" s="12">
        <f>+B351/B352-1</f>
        <v>-1.0039435442989908E-2</v>
      </c>
      <c r="E351" s="12">
        <f>+C351/C352-1</f>
        <v>-1.5957008238070003E-2</v>
      </c>
    </row>
    <row r="352" spans="1:5" x14ac:dyDescent="0.25">
      <c r="A352" s="13">
        <v>44890</v>
      </c>
      <c r="B352" s="12">
        <v>218.13999938964841</v>
      </c>
      <c r="C352" s="12">
        <v>402.32998657226563</v>
      </c>
      <c r="D352" s="12">
        <f>+B352/B353-1</f>
        <v>2.5277037594306773E-3</v>
      </c>
      <c r="E352" s="12">
        <f>+C352/C353-1</f>
        <v>-2.2371366349782651E-4</v>
      </c>
    </row>
    <row r="353" spans="1:5" x14ac:dyDescent="0.25">
      <c r="A353" s="13">
        <v>44888</v>
      </c>
      <c r="B353" s="12">
        <v>217.5899963378906</v>
      </c>
      <c r="C353" s="12">
        <v>402.42001342773438</v>
      </c>
      <c r="D353" s="12">
        <f>+B353/B354-1</f>
        <v>5.6849497322479792E-3</v>
      </c>
      <c r="E353" s="12">
        <f>+C353/C354-1</f>
        <v>6.3016243303628539E-3</v>
      </c>
    </row>
    <row r="354" spans="1:5" x14ac:dyDescent="0.25">
      <c r="A354" s="13">
        <v>44887</v>
      </c>
      <c r="B354" s="12">
        <v>216.36000061035159</v>
      </c>
      <c r="C354" s="12">
        <v>399.89999389648438</v>
      </c>
      <c r="D354" s="12">
        <f>+B354/B355-1</f>
        <v>1.0461449394009836E-2</v>
      </c>
      <c r="E354" s="12">
        <f>+C354/C355-1</f>
        <v>1.345699994392846E-2</v>
      </c>
    </row>
    <row r="355" spans="1:5" x14ac:dyDescent="0.25">
      <c r="A355" s="13">
        <v>44886</v>
      </c>
      <c r="B355" s="12">
        <v>214.1199951171875</v>
      </c>
      <c r="C355" s="12">
        <v>394.58999633789063</v>
      </c>
      <c r="D355" s="12">
        <f>+B355/B356-1</f>
        <v>-1.02159048451963E-2</v>
      </c>
      <c r="E355" s="12">
        <f>+C355/C356-1</f>
        <v>-3.6360943510462818E-3</v>
      </c>
    </row>
    <row r="356" spans="1:5" x14ac:dyDescent="0.25">
      <c r="A356" s="13">
        <v>44883</v>
      </c>
      <c r="B356" s="12">
        <v>216.33000183105469</v>
      </c>
      <c r="C356" s="12">
        <v>396.02999877929688</v>
      </c>
      <c r="D356" s="12">
        <f>+B356/B357-1</f>
        <v>1.3018022662463213E-2</v>
      </c>
      <c r="E356" s="12">
        <f>+C356/C357-1</f>
        <v>4.5404032803919581E-3</v>
      </c>
    </row>
    <row r="357" spans="1:5" x14ac:dyDescent="0.25">
      <c r="A357" s="13">
        <v>44882</v>
      </c>
      <c r="B357" s="12">
        <v>213.55000305175781</v>
      </c>
      <c r="C357" s="12">
        <v>394.239990234375</v>
      </c>
      <c r="D357" s="12">
        <f>+B357/B358-1</f>
        <v>-1.8229381377855569E-3</v>
      </c>
      <c r="E357" s="12">
        <f>+C357/C358-1</f>
        <v>-3.0598607543416145E-3</v>
      </c>
    </row>
    <row r="358" spans="1:5" x14ac:dyDescent="0.25">
      <c r="A358" s="13">
        <v>44881</v>
      </c>
      <c r="B358" s="12">
        <v>213.94000244140619</v>
      </c>
      <c r="C358" s="12">
        <v>395.45001220703119</v>
      </c>
      <c r="D358" s="12">
        <f>+B358/B359-1</f>
        <v>-6.9624952794361539E-3</v>
      </c>
      <c r="E358" s="12">
        <f>+C358/C359-1</f>
        <v>-7.628743762310819E-3</v>
      </c>
    </row>
    <row r="359" spans="1:5" x14ac:dyDescent="0.25">
      <c r="A359" s="13">
        <v>44880</v>
      </c>
      <c r="B359" s="12">
        <v>215.44000244140619</v>
      </c>
      <c r="C359" s="12">
        <v>398.489990234375</v>
      </c>
      <c r="D359" s="12">
        <f>+B359/B360-1</f>
        <v>1.2596390316621076E-2</v>
      </c>
      <c r="E359" s="12">
        <f>+C359/C360-1</f>
        <v>8.5290422120702925E-3</v>
      </c>
    </row>
    <row r="360" spans="1:5" x14ac:dyDescent="0.25">
      <c r="A360" s="13">
        <v>44879</v>
      </c>
      <c r="B360" s="12">
        <v>212.75999450683591</v>
      </c>
      <c r="C360" s="12">
        <v>395.1199951171875</v>
      </c>
      <c r="D360" s="12">
        <f>+B360/B361-1</f>
        <v>-1.890623486109122E-2</v>
      </c>
      <c r="E360" s="12">
        <f>+C360/C361-1</f>
        <v>-8.5067239601616107E-3</v>
      </c>
    </row>
    <row r="361" spans="1:5" x14ac:dyDescent="0.25">
      <c r="A361" s="13">
        <v>44876</v>
      </c>
      <c r="B361" s="12">
        <v>216.86000061035159</v>
      </c>
      <c r="C361" s="12">
        <v>398.510009765625</v>
      </c>
      <c r="D361" s="12">
        <f>+B361/B362-1</f>
        <v>1.9078935622037108E-2</v>
      </c>
      <c r="E361" s="12">
        <f>+C361/C362-1</f>
        <v>9.6785003435344574E-3</v>
      </c>
    </row>
    <row r="362" spans="1:5" x14ac:dyDescent="0.25">
      <c r="A362" s="13">
        <v>44875</v>
      </c>
      <c r="B362" s="12">
        <v>212.80000305175781</v>
      </c>
      <c r="C362" s="12">
        <v>394.69000244140619</v>
      </c>
      <c r="D362" s="12">
        <f>+B362/B363-1</f>
        <v>5.6131804309159206E-2</v>
      </c>
      <c r="E362" s="12">
        <f>+C362/C363-1</f>
        <v>5.4954153075836842E-2</v>
      </c>
    </row>
    <row r="363" spans="1:5" x14ac:dyDescent="0.25">
      <c r="A363" s="13">
        <v>44874</v>
      </c>
      <c r="B363" s="12">
        <v>201.49000549316409</v>
      </c>
      <c r="C363" s="12">
        <v>374.1300048828125</v>
      </c>
      <c r="D363" s="12">
        <f>+B363/B364-1</f>
        <v>-1.3754270761718201E-2</v>
      </c>
      <c r="E363" s="12">
        <f>+C363/C364-1</f>
        <v>-2.0602081458605981E-2</v>
      </c>
    </row>
    <row r="364" spans="1:5" x14ac:dyDescent="0.25">
      <c r="A364" s="13">
        <v>44873</v>
      </c>
      <c r="B364" s="12">
        <v>204.30000305175781</v>
      </c>
      <c r="C364" s="12">
        <v>382</v>
      </c>
      <c r="D364" s="12">
        <f>+B364/B365-1</f>
        <v>2.2062152561784343E-2</v>
      </c>
      <c r="E364" s="12">
        <f>+C364/C365-1</f>
        <v>5.3954144679742022E-3</v>
      </c>
    </row>
    <row r="365" spans="1:5" x14ac:dyDescent="0.25">
      <c r="A365" s="13">
        <v>44872</v>
      </c>
      <c r="B365" s="12">
        <v>199.88999938964841</v>
      </c>
      <c r="C365" s="12">
        <v>379.95001220703119</v>
      </c>
      <c r="D365" s="12">
        <f>+B365/B366-1</f>
        <v>3.4638677308087562E-3</v>
      </c>
      <c r="E365" s="12">
        <f>+C365/C366-1</f>
        <v>9.565580032235621E-3</v>
      </c>
    </row>
    <row r="366" spans="1:5" x14ac:dyDescent="0.25">
      <c r="A366" s="13">
        <v>44869</v>
      </c>
      <c r="B366" s="12">
        <v>199.19999694824219</v>
      </c>
      <c r="C366" s="12">
        <v>376.35000610351563</v>
      </c>
      <c r="D366" s="12">
        <f>+B366/B367-1</f>
        <v>3.4697654932146715E-2</v>
      </c>
      <c r="E366" s="12">
        <f>+C366/C367-1</f>
        <v>1.4393132792465568E-2</v>
      </c>
    </row>
    <row r="367" spans="1:5" x14ac:dyDescent="0.25">
      <c r="A367" s="13">
        <v>44868</v>
      </c>
      <c r="B367" s="12">
        <v>192.52000427246091</v>
      </c>
      <c r="C367" s="12">
        <v>371.010009765625</v>
      </c>
      <c r="D367" s="12">
        <f>+B367/B368-1</f>
        <v>4.8541570663749312E-3</v>
      </c>
      <c r="E367" s="12">
        <f>+C367/C368-1</f>
        <v>-1.0296863984421645E-2</v>
      </c>
    </row>
    <row r="368" spans="1:5" x14ac:dyDescent="0.25">
      <c r="A368" s="13">
        <v>44867</v>
      </c>
      <c r="B368" s="12">
        <v>191.5899963378906</v>
      </c>
      <c r="C368" s="12">
        <v>374.8699951171875</v>
      </c>
      <c r="D368" s="12">
        <f>+B368/B369-1</f>
        <v>-2.7264470922657158E-2</v>
      </c>
      <c r="E368" s="12">
        <f>+C368/C369-1</f>
        <v>-2.5096208707478307E-2</v>
      </c>
    </row>
    <row r="369" spans="1:5" x14ac:dyDescent="0.25">
      <c r="A369" s="13">
        <v>44866</v>
      </c>
      <c r="B369" s="12">
        <v>196.96000671386719</v>
      </c>
      <c r="C369" s="12">
        <v>384.51998901367188</v>
      </c>
      <c r="D369" s="12">
        <f>+B369/B370-1</f>
        <v>9.6560673517687157E-4</v>
      </c>
      <c r="E369" s="12">
        <f>+C369/C370-1</f>
        <v>-4.3758641122645381E-3</v>
      </c>
    </row>
    <row r="370" spans="1:5" x14ac:dyDescent="0.25">
      <c r="A370" s="13">
        <v>44865</v>
      </c>
      <c r="B370" s="12">
        <v>196.77000427246091</v>
      </c>
      <c r="C370" s="12">
        <v>386.20999145507813</v>
      </c>
      <c r="D370" s="12">
        <f>+B370/B371-1</f>
        <v>-9.4638292564114268E-3</v>
      </c>
      <c r="E370" s="12">
        <f>+C370/C371-1</f>
        <v>-7.223272936998093E-3</v>
      </c>
    </row>
    <row r="371" spans="1:5" x14ac:dyDescent="0.25">
      <c r="A371" s="13">
        <v>44862</v>
      </c>
      <c r="B371" s="12">
        <v>198.6499938964844</v>
      </c>
      <c r="C371" s="12">
        <v>389.01998901367188</v>
      </c>
      <c r="D371" s="12">
        <f>+B371/B372-1</f>
        <v>1.2023030674372714E-2</v>
      </c>
      <c r="E371" s="12">
        <f>+C371/C372-1</f>
        <v>2.3790667313994707E-2</v>
      </c>
    </row>
    <row r="372" spans="1:5" x14ac:dyDescent="0.25">
      <c r="A372" s="13">
        <v>44861</v>
      </c>
      <c r="B372" s="12">
        <v>196.28999328613281</v>
      </c>
      <c r="C372" s="12">
        <v>379.98001098632813</v>
      </c>
      <c r="D372" s="12">
        <f>+B372/B373-1</f>
        <v>-4.5136394294921223E-3</v>
      </c>
      <c r="E372" s="12">
        <f>+C372/C373-1</f>
        <v>-5.3399771897033599E-3</v>
      </c>
    </row>
    <row r="373" spans="1:5" x14ac:dyDescent="0.25">
      <c r="A373" s="13">
        <v>44860</v>
      </c>
      <c r="B373" s="12">
        <v>197.17999267578119</v>
      </c>
      <c r="C373" s="12">
        <v>382.01998901367188</v>
      </c>
      <c r="D373" s="12">
        <f>+B373/B374-1</f>
        <v>3.4094864774014688E-3</v>
      </c>
      <c r="E373" s="12">
        <f>+C373/C374-1</f>
        <v>-7.5340962093335406E-3</v>
      </c>
    </row>
    <row r="374" spans="1:5" x14ac:dyDescent="0.25">
      <c r="A374" s="13">
        <v>44859</v>
      </c>
      <c r="B374" s="12">
        <v>196.50999450683591</v>
      </c>
      <c r="C374" s="12">
        <v>384.92001342773438</v>
      </c>
      <c r="D374" s="12">
        <f>+B374/B375-1</f>
        <v>2.4930886589542789E-2</v>
      </c>
      <c r="E374" s="12">
        <f>+C374/C375-1</f>
        <v>1.5968586556123432E-2</v>
      </c>
    </row>
    <row r="375" spans="1:5" x14ac:dyDescent="0.25">
      <c r="A375" s="13">
        <v>44858</v>
      </c>
      <c r="B375" s="12">
        <v>191.72999572753909</v>
      </c>
      <c r="C375" s="12">
        <v>378.8699951171875</v>
      </c>
      <c r="D375" s="12">
        <f>+B375/B376-1</f>
        <v>1.7837238931079691E-2</v>
      </c>
      <c r="E375" s="12">
        <f>+C375/C376-1</f>
        <v>1.2236464954195947E-2</v>
      </c>
    </row>
    <row r="376" spans="1:5" x14ac:dyDescent="0.25">
      <c r="A376" s="13">
        <v>44855</v>
      </c>
      <c r="B376" s="12">
        <v>188.3699951171875</v>
      </c>
      <c r="C376" s="12">
        <v>374.29000854492188</v>
      </c>
      <c r="D376" s="12">
        <f>+B376/B377-1</f>
        <v>9.1609955080333982E-3</v>
      </c>
      <c r="E376" s="12">
        <f>+C376/C377-1</f>
        <v>2.4301482701124311E-2</v>
      </c>
    </row>
    <row r="377" spans="1:5" x14ac:dyDescent="0.25">
      <c r="A377" s="13">
        <v>44854</v>
      </c>
      <c r="B377" s="12">
        <v>186.6600036621094</v>
      </c>
      <c r="C377" s="12">
        <v>365.41000366210938</v>
      </c>
      <c r="D377" s="12">
        <f>+B377/B378-1</f>
        <v>-4.8515414329352025E-3</v>
      </c>
      <c r="E377" s="12">
        <f>+C377/C378-1</f>
        <v>-8.3853360594047244E-3</v>
      </c>
    </row>
    <row r="378" spans="1:5" x14ac:dyDescent="0.25">
      <c r="A378" s="13">
        <v>44853</v>
      </c>
      <c r="B378" s="12">
        <v>187.57000732421881</v>
      </c>
      <c r="C378" s="12">
        <v>368.5</v>
      </c>
      <c r="D378" s="12">
        <f>+B378/B379-1</f>
        <v>-1.8060919647563289E-2</v>
      </c>
      <c r="E378" s="12">
        <f>+C378/C379-1</f>
        <v>-7.0864787223090531E-3</v>
      </c>
    </row>
    <row r="379" spans="1:5" x14ac:dyDescent="0.25">
      <c r="A379" s="13">
        <v>44852</v>
      </c>
      <c r="B379" s="12">
        <v>191.02000427246091</v>
      </c>
      <c r="C379" s="12">
        <v>371.1300048828125</v>
      </c>
      <c r="D379" s="12">
        <f>+B379/B380-1</f>
        <v>1.2885136973100897E-2</v>
      </c>
      <c r="E379" s="12">
        <f>+C379/C380-1</f>
        <v>1.1749625081884485E-2</v>
      </c>
    </row>
    <row r="380" spans="1:5" x14ac:dyDescent="0.25">
      <c r="A380" s="13">
        <v>44851</v>
      </c>
      <c r="B380" s="12">
        <v>188.5899963378906</v>
      </c>
      <c r="C380" s="12">
        <v>366.82000732421881</v>
      </c>
      <c r="D380" s="12">
        <f>+B380/B381-1</f>
        <v>4.4067935779785294E-2</v>
      </c>
      <c r="E380" s="12">
        <f>+C380/C381-1</f>
        <v>2.5696955836850721E-2</v>
      </c>
    </row>
    <row r="381" spans="1:5" x14ac:dyDescent="0.25">
      <c r="A381" s="13">
        <v>44848</v>
      </c>
      <c r="B381" s="12">
        <v>180.6300048828125</v>
      </c>
      <c r="C381" s="12">
        <v>357.6300048828125</v>
      </c>
      <c r="D381" s="12">
        <f>+B381/B382-1</f>
        <v>-1.5371992980873772E-2</v>
      </c>
      <c r="E381" s="12">
        <f>+C381/C382-1</f>
        <v>-2.2788743093893893E-2</v>
      </c>
    </row>
    <row r="382" spans="1:5" x14ac:dyDescent="0.25">
      <c r="A382" s="13">
        <v>44847</v>
      </c>
      <c r="B382" s="12">
        <v>183.44999694824219</v>
      </c>
      <c r="C382" s="12">
        <v>365.97000122070313</v>
      </c>
      <c r="D382" s="12">
        <f>+B382/B383-1</f>
        <v>5.2054627300941458E-3</v>
      </c>
      <c r="E382" s="12">
        <f>+C382/C383-1</f>
        <v>2.639108067798035E-2</v>
      </c>
    </row>
    <row r="383" spans="1:5" x14ac:dyDescent="0.25">
      <c r="A383" s="13">
        <v>44846</v>
      </c>
      <c r="B383" s="12">
        <v>182.5</v>
      </c>
      <c r="C383" s="12">
        <v>356.55999755859381</v>
      </c>
      <c r="D383" s="12">
        <f>+B383/B384-1</f>
        <v>-3.5489703420452656E-3</v>
      </c>
      <c r="E383" s="12">
        <f>+C383/C384-1</f>
        <v>-3.2984645496526577E-3</v>
      </c>
    </row>
    <row r="384" spans="1:5" x14ac:dyDescent="0.25">
      <c r="A384" s="13">
        <v>44845</v>
      </c>
      <c r="B384" s="12">
        <v>183.1499938964844</v>
      </c>
      <c r="C384" s="12">
        <v>357.739990234375</v>
      </c>
      <c r="D384" s="12">
        <f>+B384/B385-1</f>
        <v>5.710797225013664E-3</v>
      </c>
      <c r="E384" s="12">
        <f>+C384/C385-1</f>
        <v>-6.3329783036305543E-3</v>
      </c>
    </row>
    <row r="385" spans="1:5" x14ac:dyDescent="0.25">
      <c r="A385" s="13">
        <v>44844</v>
      </c>
      <c r="B385" s="12">
        <v>182.11000061035159</v>
      </c>
      <c r="C385" s="12">
        <v>360.01998901367188</v>
      </c>
      <c r="D385" s="12">
        <f>+B385/B386-1</f>
        <v>-1.5621618322423814E-2</v>
      </c>
      <c r="E385" s="12">
        <f>+C385/C386-1</f>
        <v>-7.6353247498739396E-3</v>
      </c>
    </row>
    <row r="386" spans="1:5" x14ac:dyDescent="0.25">
      <c r="A386" s="13">
        <v>44841</v>
      </c>
      <c r="B386" s="12">
        <v>185</v>
      </c>
      <c r="C386" s="12">
        <v>362.79000854492188</v>
      </c>
      <c r="D386" s="12">
        <f>+B386/B387-1</f>
        <v>-3.0804718841150658E-2</v>
      </c>
      <c r="E386" s="12">
        <f>+C386/C387-1</f>
        <v>-2.7893899575583081E-2</v>
      </c>
    </row>
    <row r="387" spans="1:5" x14ac:dyDescent="0.25">
      <c r="A387" s="13">
        <v>44840</v>
      </c>
      <c r="B387" s="12">
        <v>190.8800048828125</v>
      </c>
      <c r="C387" s="12">
        <v>373.20001220703119</v>
      </c>
      <c r="D387" s="12">
        <f>+B387/B388-1</f>
        <v>-1.3641997371659276E-2</v>
      </c>
      <c r="E387" s="12">
        <f>+C387/C388-1</f>
        <v>-1.0315797736977994E-2</v>
      </c>
    </row>
    <row r="388" spans="1:5" x14ac:dyDescent="0.25">
      <c r="A388" s="13">
        <v>44839</v>
      </c>
      <c r="B388" s="12">
        <v>193.52000427246091</v>
      </c>
      <c r="C388" s="12">
        <v>377.08999633789063</v>
      </c>
      <c r="D388" s="12">
        <f>+B388/B389-1</f>
        <v>-1.3416993935071453E-3</v>
      </c>
      <c r="E388" s="12">
        <f>+C388/C389-1</f>
        <v>-2.3282400189708063E-3</v>
      </c>
    </row>
    <row r="389" spans="1:5" x14ac:dyDescent="0.25">
      <c r="A389" s="13">
        <v>44838</v>
      </c>
      <c r="B389" s="12">
        <v>193.7799987792969</v>
      </c>
      <c r="C389" s="12">
        <v>377.97000122070313</v>
      </c>
      <c r="D389" s="12">
        <f>+B389/B390-1</f>
        <v>3.7921810105960851E-2</v>
      </c>
      <c r="E389" s="12">
        <f>+C389/C390-1</f>
        <v>3.0986651545366062E-2</v>
      </c>
    </row>
    <row r="390" spans="1:5" x14ac:dyDescent="0.25">
      <c r="A390" s="13">
        <v>44837</v>
      </c>
      <c r="B390" s="12">
        <v>186.69999694824219</v>
      </c>
      <c r="C390" s="12">
        <v>366.6099853515625</v>
      </c>
      <c r="D390" s="12">
        <f>+B390/B391-1</f>
        <v>9.1891726932009643E-3</v>
      </c>
      <c r="E390" s="12">
        <f>+C390/C391-1</f>
        <v>2.6401234305251542E-2</v>
      </c>
    </row>
    <row r="391" spans="1:5" x14ac:dyDescent="0.25">
      <c r="A391" s="13">
        <v>44834</v>
      </c>
      <c r="B391" s="12">
        <v>185</v>
      </c>
      <c r="C391" s="12">
        <v>357.17999267578119</v>
      </c>
      <c r="D391" s="12">
        <f>+B391/B392-1</f>
        <v>-7.617198706645345E-3</v>
      </c>
      <c r="E391" s="12">
        <f>+C391/C392-1</f>
        <v>-1.5463534653672895E-2</v>
      </c>
    </row>
    <row r="392" spans="1:5" x14ac:dyDescent="0.25">
      <c r="A392" s="13">
        <v>44833</v>
      </c>
      <c r="B392" s="12">
        <v>186.41999816894531</v>
      </c>
      <c r="C392" s="12">
        <v>362.79000854492188</v>
      </c>
      <c r="D392" s="12">
        <f>+B392/B393-1</f>
        <v>-2.5152944967101187E-2</v>
      </c>
      <c r="E392" s="12">
        <f>+C392/C393-1</f>
        <v>-2.0888970555351105E-2</v>
      </c>
    </row>
    <row r="393" spans="1:5" x14ac:dyDescent="0.25">
      <c r="A393" s="13">
        <v>44832</v>
      </c>
      <c r="B393" s="12">
        <v>191.22999572753909</v>
      </c>
      <c r="C393" s="12">
        <v>370.52999877929688</v>
      </c>
      <c r="D393" s="12">
        <f>+B393/B394-1</f>
        <v>1.0782775304232661E-2</v>
      </c>
      <c r="E393" s="12">
        <f>+C393/C394-1</f>
        <v>1.9676354781243965E-2</v>
      </c>
    </row>
    <row r="394" spans="1:5" x14ac:dyDescent="0.25">
      <c r="A394" s="13">
        <v>44831</v>
      </c>
      <c r="B394" s="12">
        <v>189.19000244140619</v>
      </c>
      <c r="C394" s="12">
        <v>363.3800048828125</v>
      </c>
      <c r="D394" s="12">
        <f>+B394/B395-1</f>
        <v>1.4804537220708403E-2</v>
      </c>
      <c r="E394" s="12">
        <f>+C394/C395-1</f>
        <v>-2.5527509044868113E-3</v>
      </c>
    </row>
    <row r="395" spans="1:5" x14ac:dyDescent="0.25">
      <c r="A395" s="13">
        <v>44830</v>
      </c>
      <c r="B395" s="12">
        <v>186.42999267578119</v>
      </c>
      <c r="C395" s="12">
        <v>364.30999755859381</v>
      </c>
      <c r="D395" s="12">
        <f>+B395/B396-1</f>
        <v>9.6640362835542781E-4</v>
      </c>
      <c r="E395" s="12">
        <f>+C395/C396-1</f>
        <v>-9.892687940418643E-3</v>
      </c>
    </row>
    <row r="396" spans="1:5" x14ac:dyDescent="0.25">
      <c r="A396" s="13">
        <v>44827</v>
      </c>
      <c r="B396" s="12">
        <v>186.25</v>
      </c>
      <c r="C396" s="12">
        <v>367.95001220703119</v>
      </c>
      <c r="D396" s="12">
        <f>+B396/B397-1</f>
        <v>-1.5227646637015591E-2</v>
      </c>
      <c r="E396" s="12">
        <f>+C396/C397-1</f>
        <v>-1.6754820675589976E-2</v>
      </c>
    </row>
    <row r="397" spans="1:5" x14ac:dyDescent="0.25">
      <c r="A397" s="13">
        <v>44826</v>
      </c>
      <c r="B397" s="12">
        <v>189.1300048828125</v>
      </c>
      <c r="C397" s="12">
        <v>374.22000122070313</v>
      </c>
      <c r="D397" s="12">
        <f>+B397/B398-1</f>
        <v>-1.7404358474054638E-2</v>
      </c>
      <c r="E397" s="12">
        <f>+C397/C398-1</f>
        <v>-8.3998338713000553E-3</v>
      </c>
    </row>
    <row r="398" spans="1:5" x14ac:dyDescent="0.25">
      <c r="A398" s="13">
        <v>44825</v>
      </c>
      <c r="B398" s="12">
        <v>192.47999572753909</v>
      </c>
      <c r="C398" s="12">
        <v>377.3900146484375</v>
      </c>
      <c r="D398" s="12">
        <f>+B398/B399-1</f>
        <v>-7.8350735693861751E-3</v>
      </c>
      <c r="E398" s="12">
        <f>+C398/C399-1</f>
        <v>-1.7443780763191308E-2</v>
      </c>
    </row>
    <row r="399" spans="1:5" x14ac:dyDescent="0.25">
      <c r="A399" s="13">
        <v>44824</v>
      </c>
      <c r="B399" s="12">
        <v>194</v>
      </c>
      <c r="C399" s="12">
        <v>384.08999633789063</v>
      </c>
      <c r="D399" s="12">
        <f>+B399/B400-1</f>
        <v>-2.2374533293594401E-2</v>
      </c>
      <c r="E399" s="12">
        <f>+C399/C400-1</f>
        <v>-1.1478552554876398E-2</v>
      </c>
    </row>
    <row r="400" spans="1:5" x14ac:dyDescent="0.25">
      <c r="A400" s="13">
        <v>44823</v>
      </c>
      <c r="B400" s="12">
        <v>198.44000244140619</v>
      </c>
      <c r="C400" s="12">
        <v>388.54998779296881</v>
      </c>
      <c r="D400" s="12">
        <f>+B400/B401-1</f>
        <v>7.8212726899899998E-3</v>
      </c>
      <c r="E400" s="12">
        <f>+C400/C401-1</f>
        <v>7.7549285540718937E-3</v>
      </c>
    </row>
    <row r="401" spans="1:5" x14ac:dyDescent="0.25">
      <c r="A401" s="13">
        <v>44820</v>
      </c>
      <c r="B401" s="12">
        <v>196.8999938964844</v>
      </c>
      <c r="C401" s="12">
        <v>385.55999755859381</v>
      </c>
      <c r="D401" s="12">
        <f>+B401/B402-1</f>
        <v>1.3221852504221587E-3</v>
      </c>
      <c r="E401" s="12">
        <f>+C401/C402-1</f>
        <v>-1.1688705054002435E-2</v>
      </c>
    </row>
    <row r="402" spans="1:5" x14ac:dyDescent="0.25">
      <c r="A402" s="13">
        <v>44819</v>
      </c>
      <c r="B402" s="12">
        <v>196.63999938964841</v>
      </c>
      <c r="C402" s="12">
        <v>390.1199951171875</v>
      </c>
      <c r="D402" s="12">
        <f>+B402/B403-1</f>
        <v>-1.4928342853578802E-2</v>
      </c>
      <c r="E402" s="12">
        <f>+C402/C403-1</f>
        <v>-1.1353296799374357E-2</v>
      </c>
    </row>
    <row r="403" spans="1:5" x14ac:dyDescent="0.25">
      <c r="A403" s="13">
        <v>44818</v>
      </c>
      <c r="B403" s="12">
        <v>199.6199951171875</v>
      </c>
      <c r="C403" s="12">
        <v>394.60000610351563</v>
      </c>
      <c r="D403" s="12">
        <f>+B403/B404-1</f>
        <v>2.0969674484116574E-2</v>
      </c>
      <c r="E403" s="12">
        <f>+C403/C404-1</f>
        <v>3.8158228865685651E-3</v>
      </c>
    </row>
    <row r="404" spans="1:5" x14ac:dyDescent="0.25">
      <c r="A404" s="13">
        <v>44817</v>
      </c>
      <c r="B404" s="12">
        <v>195.52000427246091</v>
      </c>
      <c r="C404" s="12">
        <v>393.10000610351563</v>
      </c>
      <c r="D404" s="12">
        <f>+B404/B405-1</f>
        <v>-3.1935420652861923E-2</v>
      </c>
      <c r="E404" s="12">
        <f>+C404/C405-1</f>
        <v>-4.3482480629019826E-2</v>
      </c>
    </row>
    <row r="405" spans="1:5" x14ac:dyDescent="0.25">
      <c r="A405" s="13">
        <v>44816</v>
      </c>
      <c r="B405" s="12">
        <v>201.9700012207031</v>
      </c>
      <c r="C405" s="12">
        <v>410.97000122070313</v>
      </c>
      <c r="D405" s="12">
        <f>+B405/B406-1</f>
        <v>3.1511736837482651E-2</v>
      </c>
      <c r="E405" s="12">
        <f>+C405/C406-1</f>
        <v>1.0747651381183054E-2</v>
      </c>
    </row>
    <row r="406" spans="1:5" x14ac:dyDescent="0.25">
      <c r="A406" s="13">
        <v>44813</v>
      </c>
      <c r="B406" s="12">
        <v>195.80000305175781</v>
      </c>
      <c r="C406" s="12">
        <v>406.60000610351563</v>
      </c>
      <c r="D406" s="12">
        <f>+B406/B407-1</f>
        <v>1.0789304968523483E-2</v>
      </c>
      <c r="E406" s="12">
        <f>+C406/C407-1</f>
        <v>1.553524437995768E-2</v>
      </c>
    </row>
    <row r="407" spans="1:5" x14ac:dyDescent="0.25">
      <c r="A407" s="13">
        <v>44812</v>
      </c>
      <c r="B407" s="12">
        <v>193.71000671386719</v>
      </c>
      <c r="C407" s="12">
        <v>400.3800048828125</v>
      </c>
      <c r="D407" s="12">
        <f>+B407/B408-1</f>
        <v>-7.9889257154778237E-3</v>
      </c>
      <c r="E407" s="12">
        <f>+C407/C408-1</f>
        <v>6.5362916976583474E-3</v>
      </c>
    </row>
    <row r="408" spans="1:5" x14ac:dyDescent="0.25">
      <c r="A408" s="13">
        <v>44811</v>
      </c>
      <c r="B408" s="12">
        <v>195.27000427246091</v>
      </c>
      <c r="C408" s="12">
        <v>397.77999877929688</v>
      </c>
      <c r="D408" s="12">
        <f>+B408/B409-1</f>
        <v>2.5847113271274313E-2</v>
      </c>
      <c r="E408" s="12">
        <f>+C408/C409-1</f>
        <v>1.7964962734754897E-2</v>
      </c>
    </row>
    <row r="409" spans="1:5" x14ac:dyDescent="0.25">
      <c r="A409" s="13">
        <v>44810</v>
      </c>
      <c r="B409" s="12">
        <v>190.3500061035156</v>
      </c>
      <c r="C409" s="12">
        <v>390.760009765625</v>
      </c>
      <c r="D409" s="12">
        <f>+B409/B410-1</f>
        <v>-4.3413882417767669E-3</v>
      </c>
      <c r="E409" s="12">
        <f>+C409/C410-1</f>
        <v>-3.7731503813919209E-3</v>
      </c>
    </row>
    <row r="410" spans="1:5" x14ac:dyDescent="0.25">
      <c r="A410" s="13">
        <v>44806</v>
      </c>
      <c r="B410" s="12">
        <v>191.17999267578119</v>
      </c>
      <c r="C410" s="12">
        <v>392.239990234375</v>
      </c>
      <c r="D410" s="12">
        <f>+B410/B411-1</f>
        <v>-1.3773605074371864E-2</v>
      </c>
      <c r="E410" s="12">
        <f>+C410/C411-1</f>
        <v>-1.0544430280438832E-2</v>
      </c>
    </row>
    <row r="411" spans="1:5" x14ac:dyDescent="0.25">
      <c r="A411" s="13">
        <v>44805</v>
      </c>
      <c r="B411" s="12">
        <v>193.8500061035156</v>
      </c>
      <c r="C411" s="12">
        <v>396.42001342773438</v>
      </c>
      <c r="D411" s="12">
        <f>+B411/B412-1</f>
        <v>-4.1610887874008462E-3</v>
      </c>
      <c r="E411" s="12">
        <f>+C411/C412-1</f>
        <v>3.1378631887635233E-3</v>
      </c>
    </row>
    <row r="412" spans="1:5" x14ac:dyDescent="0.25">
      <c r="A412" s="13">
        <v>44804</v>
      </c>
      <c r="B412" s="12">
        <v>194.6600036621094</v>
      </c>
      <c r="C412" s="12">
        <v>395.17999267578119</v>
      </c>
      <c r="D412" s="12">
        <f>+B412/B413-1</f>
        <v>-3.9399736096250582E-3</v>
      </c>
      <c r="E412" s="12">
        <f>+C412/C413-1</f>
        <v>-7.6090475987937722E-3</v>
      </c>
    </row>
    <row r="413" spans="1:5" x14ac:dyDescent="0.25">
      <c r="A413" s="13">
        <v>44803</v>
      </c>
      <c r="B413" s="12">
        <v>195.42999267578119</v>
      </c>
      <c r="C413" s="12">
        <v>398.20999145507813</v>
      </c>
      <c r="D413" s="12">
        <f>+B413/B414-1</f>
        <v>-1.789041016688242E-2</v>
      </c>
      <c r="E413" s="12">
        <f>+C413/C414-1</f>
        <v>-1.0977854044983193E-2</v>
      </c>
    </row>
    <row r="414" spans="1:5" x14ac:dyDescent="0.25">
      <c r="A414" s="13">
        <v>44802</v>
      </c>
      <c r="B414" s="12">
        <v>198.99000549316409</v>
      </c>
      <c r="C414" s="12">
        <v>402.6300048828125</v>
      </c>
      <c r="D414" s="12">
        <f>+B414/B415-1</f>
        <v>6.0671027239243003E-3</v>
      </c>
      <c r="E414" s="12">
        <f>+C414/C415-1</f>
        <v>-6.6122047122557648E-3</v>
      </c>
    </row>
    <row r="415" spans="1:5" x14ac:dyDescent="0.25">
      <c r="A415" s="13">
        <v>44799</v>
      </c>
      <c r="B415" s="12">
        <v>197.78999328613281</v>
      </c>
      <c r="C415" s="12">
        <v>405.30999755859381</v>
      </c>
      <c r="D415" s="12">
        <f>+B415/B416-1</f>
        <v>-4.4123356676999737E-2</v>
      </c>
      <c r="E415" s="12">
        <f>+C415/C416-1</f>
        <v>-3.3849042636585835E-2</v>
      </c>
    </row>
    <row r="416" spans="1:5" x14ac:dyDescent="0.25">
      <c r="A416" s="13">
        <v>44798</v>
      </c>
      <c r="B416" s="12">
        <v>206.91999816894531</v>
      </c>
      <c r="C416" s="12">
        <v>419.510009765625</v>
      </c>
      <c r="D416" s="12">
        <f>+B416/B417-1</f>
        <v>1.6306443840388374E-2</v>
      </c>
      <c r="E416" s="12">
        <f>+C416/C417-1</f>
        <v>1.4117523988503633E-2</v>
      </c>
    </row>
    <row r="417" spans="1:5" x14ac:dyDescent="0.25">
      <c r="A417" s="13">
        <v>44797</v>
      </c>
      <c r="B417" s="12">
        <v>203.6000061035156</v>
      </c>
      <c r="C417" s="12">
        <v>413.67001342773438</v>
      </c>
      <c r="D417" s="12">
        <f>+B417/B418-1</f>
        <v>8.420070621214526E-3</v>
      </c>
      <c r="E417" s="12">
        <f>+C417/C418-1</f>
        <v>3.2011817744155291E-3</v>
      </c>
    </row>
    <row r="418" spans="1:5" x14ac:dyDescent="0.25">
      <c r="A418" s="13">
        <v>44796</v>
      </c>
      <c r="B418" s="12">
        <v>201.8999938964844</v>
      </c>
      <c r="C418" s="12">
        <v>412.35000610351563</v>
      </c>
      <c r="D418" s="12">
        <f>+B418/B419-1</f>
        <v>6.6812742032424932E-3</v>
      </c>
      <c r="E418" s="12">
        <f>+C418/C419-1</f>
        <v>-2.4192572522898637E-3</v>
      </c>
    </row>
    <row r="419" spans="1:5" x14ac:dyDescent="0.25">
      <c r="A419" s="13">
        <v>44795</v>
      </c>
      <c r="B419" s="12">
        <v>200.55999755859381</v>
      </c>
      <c r="C419" s="12">
        <v>413.35000610351563</v>
      </c>
      <c r="D419" s="12">
        <f>+B419/B420-1</f>
        <v>-3.1298280224456687E-2</v>
      </c>
      <c r="E419" s="12">
        <f>+C419/C420-1</f>
        <v>-2.0822495475209313E-2</v>
      </c>
    </row>
    <row r="420" spans="1:5" x14ac:dyDescent="0.25">
      <c r="A420" s="13">
        <v>44792</v>
      </c>
      <c r="B420" s="12">
        <v>207.03999328613281</v>
      </c>
      <c r="C420" s="12">
        <v>422.1400146484375</v>
      </c>
      <c r="D420" s="12">
        <f>+B420/B421-1</f>
        <v>-2.5097716031464601E-2</v>
      </c>
      <c r="E420" s="12">
        <f>+C420/C421-1</f>
        <v>-1.3438032679318979E-2</v>
      </c>
    </row>
    <row r="421" spans="1:5" x14ac:dyDescent="0.25">
      <c r="A421" s="13">
        <v>44791</v>
      </c>
      <c r="B421" s="12">
        <v>212.3699951171875</v>
      </c>
      <c r="C421" s="12">
        <v>427.8900146484375</v>
      </c>
      <c r="D421" s="12">
        <f>+B421/B422-1</f>
        <v>4.6834620659785831E-3</v>
      </c>
      <c r="E421" s="12">
        <f>+C421/C422-1</f>
        <v>2.9064122106936541E-3</v>
      </c>
    </row>
    <row r="422" spans="1:5" x14ac:dyDescent="0.25">
      <c r="A422" s="13">
        <v>44790</v>
      </c>
      <c r="B422" s="12">
        <v>211.3800048828125</v>
      </c>
      <c r="C422" s="12">
        <v>426.64999389648438</v>
      </c>
      <c r="D422" s="12">
        <f>+B422/B423-1</f>
        <v>-3.67646477108452E-3</v>
      </c>
      <c r="E422" s="12">
        <f>+C422/C423-1</f>
        <v>-7.0980177423809465E-3</v>
      </c>
    </row>
    <row r="423" spans="1:5" x14ac:dyDescent="0.25">
      <c r="A423" s="13">
        <v>44789</v>
      </c>
      <c r="B423" s="12">
        <v>212.1600036621094</v>
      </c>
      <c r="C423" s="12">
        <v>429.70001220703119</v>
      </c>
      <c r="D423" s="12">
        <f>+B423/B424-1</f>
        <v>-1.1646324221326276E-2</v>
      </c>
      <c r="E423" s="12">
        <f>+C423/C424-1</f>
        <v>1.9587438421890813E-3</v>
      </c>
    </row>
    <row r="424" spans="1:5" x14ac:dyDescent="0.25">
      <c r="A424" s="13">
        <v>44788</v>
      </c>
      <c r="B424" s="12">
        <v>214.6600036621094</v>
      </c>
      <c r="C424" s="12">
        <v>428.8599853515625</v>
      </c>
      <c r="D424" s="12">
        <f>+B424/B425-1</f>
        <v>-5.3287331888883793E-3</v>
      </c>
      <c r="E424" s="12">
        <f>+C424/C425-1</f>
        <v>4.1207661505402449E-3</v>
      </c>
    </row>
    <row r="425" spans="1:5" x14ac:dyDescent="0.25">
      <c r="A425" s="13">
        <v>44785</v>
      </c>
      <c r="B425" s="12">
        <v>215.80999755859381</v>
      </c>
      <c r="C425" s="12">
        <v>427.10000610351563</v>
      </c>
      <c r="D425" s="12">
        <f>+B425/B426-1</f>
        <v>2.5084464877394019E-3</v>
      </c>
      <c r="E425" s="12">
        <f>+C425/C426-1</f>
        <v>1.6929012677594724E-2</v>
      </c>
    </row>
    <row r="426" spans="1:5" x14ac:dyDescent="0.25">
      <c r="A426" s="13">
        <v>44784</v>
      </c>
      <c r="B426" s="12">
        <v>215.27000427246091</v>
      </c>
      <c r="C426" s="12">
        <v>419.989990234375</v>
      </c>
      <c r="D426" s="12">
        <f>+B426/B427-1</f>
        <v>1.2558338253996215E-3</v>
      </c>
      <c r="E426" s="12">
        <f>+C426/C427-1</f>
        <v>0</v>
      </c>
    </row>
    <row r="427" spans="1:5" x14ac:dyDescent="0.25">
      <c r="A427" s="13">
        <v>44783</v>
      </c>
      <c r="B427" s="12">
        <v>215</v>
      </c>
      <c r="C427" s="12">
        <v>419.989990234375</v>
      </c>
      <c r="D427" s="12">
        <f>+B427/B428-1</f>
        <v>2.1523251546649913E-2</v>
      </c>
      <c r="E427" s="12">
        <f>+C427/C428-1</f>
        <v>2.1003972292843898E-2</v>
      </c>
    </row>
    <row r="428" spans="1:5" x14ac:dyDescent="0.25">
      <c r="A428" s="13">
        <v>44782</v>
      </c>
      <c r="B428" s="12">
        <v>210.4700012207031</v>
      </c>
      <c r="C428" s="12">
        <v>411.35000610351563</v>
      </c>
      <c r="D428" s="12">
        <f>+B428/B429-1</f>
        <v>-1.4468984703199905E-2</v>
      </c>
      <c r="E428" s="12">
        <f>+C428/C429-1</f>
        <v>-3.9710021299272924E-3</v>
      </c>
    </row>
    <row r="429" spans="1:5" x14ac:dyDescent="0.25">
      <c r="A429" s="13">
        <v>44781</v>
      </c>
      <c r="B429" s="12">
        <v>213.55999755859381</v>
      </c>
      <c r="C429" s="12">
        <v>412.989990234375</v>
      </c>
      <c r="D429" s="12">
        <f>+B429/B430-1</f>
        <v>7.643649610863168E-3</v>
      </c>
      <c r="E429" s="12">
        <f>+C429/C430-1</f>
        <v>-1.1609330420851993E-3</v>
      </c>
    </row>
    <row r="430" spans="1:5" x14ac:dyDescent="0.25">
      <c r="A430" s="13">
        <v>44778</v>
      </c>
      <c r="B430" s="12">
        <v>211.94000244140619</v>
      </c>
      <c r="C430" s="12">
        <v>413.47000122070313</v>
      </c>
      <c r="D430" s="12">
        <f>+B430/B431-1</f>
        <v>-1.8796284993489842E-2</v>
      </c>
      <c r="E430" s="12">
        <f>+C430/C431-1</f>
        <v>-1.6901566611204899E-3</v>
      </c>
    </row>
    <row r="431" spans="1:5" x14ac:dyDescent="0.25">
      <c r="A431" s="13">
        <v>44777</v>
      </c>
      <c r="B431" s="12">
        <v>216</v>
      </c>
      <c r="C431" s="12">
        <v>414.17001342773438</v>
      </c>
      <c r="D431" s="12">
        <f>+B431/B432-1</f>
        <v>1.390834751981096E-3</v>
      </c>
      <c r="E431" s="12">
        <f>+C431/C432-1</f>
        <v>-6.7559119568072479E-4</v>
      </c>
    </row>
    <row r="432" spans="1:5" x14ac:dyDescent="0.25">
      <c r="A432" s="13">
        <v>44776</v>
      </c>
      <c r="B432" s="12">
        <v>215.69999694824219</v>
      </c>
      <c r="C432" s="12">
        <v>414.45001220703119</v>
      </c>
      <c r="D432" s="12">
        <f>+B432/B433-1</f>
        <v>2.2081140117319986E-2</v>
      </c>
      <c r="E432" s="12">
        <f>+C432/C433-1</f>
        <v>1.5659497835290415E-2</v>
      </c>
    </row>
    <row r="433" spans="1:5" x14ac:dyDescent="0.25">
      <c r="A433" s="13">
        <v>44775</v>
      </c>
      <c r="B433" s="12">
        <v>211.03999328613281</v>
      </c>
      <c r="C433" s="12">
        <v>408.05999755859381</v>
      </c>
      <c r="D433" s="12">
        <f>+B433/B434-1</f>
        <v>-1.0177821675352194E-2</v>
      </c>
      <c r="E433" s="12">
        <f>+C433/C434-1</f>
        <v>-6.5973452967807988E-3</v>
      </c>
    </row>
    <row r="434" spans="1:5" x14ac:dyDescent="0.25">
      <c r="A434" s="13">
        <v>44774</v>
      </c>
      <c r="B434" s="12">
        <v>213.21000671386719</v>
      </c>
      <c r="C434" s="12">
        <v>410.76998901367188</v>
      </c>
      <c r="D434" s="12">
        <f>+B434/B435-1</f>
        <v>9.3737207138047118E-3</v>
      </c>
      <c r="E434" s="12">
        <f>+C434/C435-1</f>
        <v>-2.961239956361772E-3</v>
      </c>
    </row>
    <row r="435" spans="1:5" x14ac:dyDescent="0.25">
      <c r="A435" s="13">
        <v>44771</v>
      </c>
      <c r="B435" s="12">
        <v>211.22999572753909</v>
      </c>
      <c r="C435" s="12">
        <v>411.989990234375</v>
      </c>
      <c r="D435" s="12">
        <f>+B435/B436-1</f>
        <v>1.8024917515837791E-2</v>
      </c>
      <c r="E435" s="12">
        <f>+C435/C436-1</f>
        <v>1.4578724858715031E-2</v>
      </c>
    </row>
    <row r="436" spans="1:5" x14ac:dyDescent="0.25">
      <c r="A436" s="13">
        <v>44770</v>
      </c>
      <c r="B436" s="12">
        <v>207.49000549316409</v>
      </c>
      <c r="C436" s="12">
        <v>406.07000732421881</v>
      </c>
      <c r="D436" s="12">
        <f>+B436/B437-1</f>
        <v>3.3677128030235703E-2</v>
      </c>
      <c r="E436" s="12">
        <f>+C436/C437-1</f>
        <v>1.2542386475471901E-2</v>
      </c>
    </row>
    <row r="437" spans="1:5" x14ac:dyDescent="0.25">
      <c r="A437" s="13">
        <v>44769</v>
      </c>
      <c r="B437" s="12">
        <v>200.72999572753909</v>
      </c>
      <c r="C437" s="12">
        <v>401.04000854492188</v>
      </c>
      <c r="D437" s="12">
        <f>+B437/B438-1</f>
        <v>2.5964743110303612E-2</v>
      </c>
      <c r="E437" s="12">
        <f>+C437/C438-1</f>
        <v>2.5966367817333857E-2</v>
      </c>
    </row>
    <row r="438" spans="1:5" x14ac:dyDescent="0.25">
      <c r="A438" s="13">
        <v>44768</v>
      </c>
      <c r="B438" s="12">
        <v>195.6499938964844</v>
      </c>
      <c r="C438" s="12">
        <v>390.8900146484375</v>
      </c>
      <c r="D438" s="12">
        <f>+B438/B439-1</f>
        <v>-2.9562058904935018E-2</v>
      </c>
      <c r="E438" s="12">
        <f>+C438/C439-1</f>
        <v>-1.1831009907547041E-2</v>
      </c>
    </row>
    <row r="439" spans="1:5" x14ac:dyDescent="0.25">
      <c r="A439" s="13">
        <v>44767</v>
      </c>
      <c r="B439" s="12">
        <v>201.61000061035159</v>
      </c>
      <c r="C439" s="12">
        <v>395.57000732421881</v>
      </c>
      <c r="D439" s="12">
        <f>+B439/B440-1</f>
        <v>5.8873820171174707E-3</v>
      </c>
      <c r="E439" s="12">
        <f>+C439/C440-1</f>
        <v>1.2149408761989999E-3</v>
      </c>
    </row>
    <row r="440" spans="1:5" x14ac:dyDescent="0.25">
      <c r="A440" s="13">
        <v>44764</v>
      </c>
      <c r="B440" s="12">
        <v>200.42999267578119</v>
      </c>
      <c r="C440" s="12">
        <v>395.08999633789063</v>
      </c>
      <c r="D440" s="12">
        <f>+B440/B441-1</f>
        <v>-7.9687223512797667E-3</v>
      </c>
      <c r="E440" s="12">
        <f>+C440/C441-1</f>
        <v>-9.2780965614750466E-3</v>
      </c>
    </row>
    <row r="441" spans="1:5" x14ac:dyDescent="0.25">
      <c r="A441" s="13">
        <v>44763</v>
      </c>
      <c r="B441" s="12">
        <v>202.03999328613281</v>
      </c>
      <c r="C441" s="12">
        <v>398.79000854492188</v>
      </c>
      <c r="D441" s="12">
        <f>+B441/B442-1</f>
        <v>3.2977131085475175E-2</v>
      </c>
      <c r="E441" s="12">
        <f>+C441/C442-1</f>
        <v>1.0183194374258298E-2</v>
      </c>
    </row>
    <row r="442" spans="1:5" x14ac:dyDescent="0.25">
      <c r="A442" s="13">
        <v>44762</v>
      </c>
      <c r="B442" s="12">
        <v>195.5899963378906</v>
      </c>
      <c r="C442" s="12">
        <v>394.76998901367188</v>
      </c>
      <c r="D442" s="12">
        <f>+B442/B443-1</f>
        <v>-1.703688542787174E-2</v>
      </c>
      <c r="E442" s="12">
        <f>+C442/C443-1</f>
        <v>6.373161521445958E-3</v>
      </c>
    </row>
    <row r="443" spans="1:5" x14ac:dyDescent="0.25">
      <c r="A443" s="13">
        <v>44761</v>
      </c>
      <c r="B443" s="12">
        <v>198.97999572753909</v>
      </c>
      <c r="C443" s="12">
        <v>392.26998901367188</v>
      </c>
      <c r="D443" s="12">
        <f>+B443/B444-1</f>
        <v>1.9991766761730423E-2</v>
      </c>
      <c r="E443" s="12">
        <f>+C443/C444-1</f>
        <v>2.7019181769385225E-2</v>
      </c>
    </row>
    <row r="444" spans="1:5" x14ac:dyDescent="0.25">
      <c r="A444" s="13">
        <v>44760</v>
      </c>
      <c r="B444" s="12">
        <v>195.08000183105469</v>
      </c>
      <c r="C444" s="12">
        <v>381.95001220703119</v>
      </c>
      <c r="D444" s="12">
        <f>+B444/B445-1</f>
        <v>8.3217067255556554E-3</v>
      </c>
      <c r="E444" s="12">
        <f>+C444/C445-1</f>
        <v>-8.2569330757517045E-3</v>
      </c>
    </row>
    <row r="445" spans="1:5" x14ac:dyDescent="0.25">
      <c r="A445" s="13">
        <v>44757</v>
      </c>
      <c r="B445" s="12">
        <v>193.4700012207031</v>
      </c>
      <c r="C445" s="12">
        <v>385.1300048828125</v>
      </c>
      <c r="D445" s="12">
        <f>+B445/B446-1</f>
        <v>2.5006628983857526E-2</v>
      </c>
      <c r="E445" s="12">
        <f>+C445/C446-1</f>
        <v>1.9105080973613298E-2</v>
      </c>
    </row>
    <row r="446" spans="1:5" x14ac:dyDescent="0.25">
      <c r="A446" s="13">
        <v>44756</v>
      </c>
      <c r="B446" s="12">
        <v>188.75</v>
      </c>
      <c r="C446" s="12">
        <v>377.91000366210938</v>
      </c>
      <c r="D446" s="12">
        <f>+B446/B447-1</f>
        <v>-1.2400560787657611E-2</v>
      </c>
      <c r="E446" s="12">
        <f>+C446/C447-1</f>
        <v>-2.4284849213771498E-3</v>
      </c>
    </row>
    <row r="447" spans="1:5" x14ac:dyDescent="0.25">
      <c r="A447" s="13">
        <v>44755</v>
      </c>
      <c r="B447" s="12">
        <v>191.1199951171875</v>
      </c>
      <c r="C447" s="12">
        <v>378.82998657226563</v>
      </c>
      <c r="D447" s="12">
        <f>+B447/B448-1</f>
        <v>1.1966506933877685E-2</v>
      </c>
      <c r="E447" s="12">
        <f>+C447/C448-1</f>
        <v>-5.251687289652196E-3</v>
      </c>
    </row>
    <row r="448" spans="1:5" x14ac:dyDescent="0.25">
      <c r="A448" s="13">
        <v>44754</v>
      </c>
      <c r="B448" s="12">
        <v>188.86000061035159</v>
      </c>
      <c r="C448" s="12">
        <v>380.82998657226563</v>
      </c>
      <c r="D448" s="12">
        <f>+B448/B449-1</f>
        <v>-9.5447458324806611E-3</v>
      </c>
      <c r="E448" s="12">
        <f>+C448/C449-1</f>
        <v>-8.8489298515088688E-3</v>
      </c>
    </row>
    <row r="449" spans="1:5" x14ac:dyDescent="0.25">
      <c r="A449" s="13">
        <v>44753</v>
      </c>
      <c r="B449" s="12">
        <v>190.67999267578119</v>
      </c>
      <c r="C449" s="12">
        <v>384.23001098632813</v>
      </c>
      <c r="D449" s="12">
        <f>+B449/B450-1</f>
        <v>-1.5235305131643728E-2</v>
      </c>
      <c r="E449" s="12">
        <f>+C449/C450-1</f>
        <v>-1.14235785834087E-2</v>
      </c>
    </row>
    <row r="450" spans="1:5" x14ac:dyDescent="0.25">
      <c r="A450" s="13">
        <v>44750</v>
      </c>
      <c r="B450" s="12">
        <v>193.6300048828125</v>
      </c>
      <c r="C450" s="12">
        <v>388.67001342773438</v>
      </c>
      <c r="D450" s="12">
        <f>+B450/B451-1</f>
        <v>5.5044789857074949E-3</v>
      </c>
      <c r="E450" s="12">
        <f>+C450/C451-1</f>
        <v>-8.2258365169718406E-4</v>
      </c>
    </row>
    <row r="451" spans="1:5" x14ac:dyDescent="0.25">
      <c r="A451" s="13">
        <v>44749</v>
      </c>
      <c r="B451" s="12">
        <v>192.57000732421881</v>
      </c>
      <c r="C451" s="12">
        <v>388.989990234375</v>
      </c>
      <c r="D451" s="12">
        <f>+B451/B452-1</f>
        <v>1.4540908282626219E-2</v>
      </c>
      <c r="E451" s="12">
        <f>+C451/C452-1</f>
        <v>1.4977143468688947E-2</v>
      </c>
    </row>
    <row r="452" spans="1:5" x14ac:dyDescent="0.25">
      <c r="A452" s="13">
        <v>44748</v>
      </c>
      <c r="B452" s="12">
        <v>189.80999755859381</v>
      </c>
      <c r="C452" s="12">
        <v>383.25</v>
      </c>
      <c r="D452" s="12">
        <f>+B452/B453-1</f>
        <v>-8.9482141682484251E-4</v>
      </c>
      <c r="E452" s="12">
        <f>+C452/C453-1</f>
        <v>3.3773394433473936E-3</v>
      </c>
    </row>
    <row r="453" spans="1:5" x14ac:dyDescent="0.25">
      <c r="A453" s="13">
        <v>44747</v>
      </c>
      <c r="B453" s="12">
        <v>189.97999572753909</v>
      </c>
      <c r="C453" s="12">
        <v>381.95999145507813</v>
      </c>
      <c r="D453" s="12">
        <f>+B453/B454-1</f>
        <v>1.0854492176400221E-2</v>
      </c>
      <c r="E453" s="12">
        <f>+C453/C454-1</f>
        <v>1.8885773768393399E-3</v>
      </c>
    </row>
    <row r="454" spans="1:5" x14ac:dyDescent="0.25">
      <c r="A454" s="13">
        <v>44743</v>
      </c>
      <c r="B454" s="12">
        <v>187.94000244140619</v>
      </c>
      <c r="C454" s="12">
        <v>381.239990234375</v>
      </c>
      <c r="D454" s="12">
        <f>+B454/B455-1</f>
        <v>2.4307863623945325E-2</v>
      </c>
      <c r="E454" s="12">
        <f>+C454/C455-1</f>
        <v>1.0576514869118592E-2</v>
      </c>
    </row>
    <row r="455" spans="1:5" x14ac:dyDescent="0.25">
      <c r="A455" s="13">
        <v>44742</v>
      </c>
      <c r="B455" s="12">
        <v>183.47999572753909</v>
      </c>
      <c r="C455" s="12">
        <v>377.25</v>
      </c>
      <c r="D455" s="12">
        <f>+B455/B456-1</f>
        <v>-7.1428966581186248E-3</v>
      </c>
      <c r="E455" s="12">
        <f>+C455/C456-1</f>
        <v>-8.1243002777585671E-3</v>
      </c>
    </row>
    <row r="456" spans="1:5" x14ac:dyDescent="0.25">
      <c r="A456" s="13">
        <v>44741</v>
      </c>
      <c r="B456" s="12">
        <v>184.80000305175781</v>
      </c>
      <c r="C456" s="12">
        <v>380.33999633789063</v>
      </c>
      <c r="D456" s="12">
        <f>+B456/B457-1</f>
        <v>-1.4589304683387816E-3</v>
      </c>
      <c r="E456" s="12">
        <f>+C456/C457-1</f>
        <v>-8.1439002644001501E-4</v>
      </c>
    </row>
    <row r="457" spans="1:5" x14ac:dyDescent="0.25">
      <c r="A457" s="13">
        <v>44740</v>
      </c>
      <c r="B457" s="12">
        <v>185.07000732421881</v>
      </c>
      <c r="C457" s="12">
        <v>380.64999389648438</v>
      </c>
      <c r="D457" s="12">
        <f>+B457/B458-1</f>
        <v>-7.4546784275375533E-3</v>
      </c>
      <c r="E457" s="12">
        <f>+C457/C458-1</f>
        <v>-2.0432853434812048E-2</v>
      </c>
    </row>
    <row r="458" spans="1:5" x14ac:dyDescent="0.25">
      <c r="A458" s="13">
        <v>44739</v>
      </c>
      <c r="B458" s="12">
        <v>186.46000671386719</v>
      </c>
      <c r="C458" s="12">
        <v>388.58999633789063</v>
      </c>
      <c r="D458" s="12">
        <f>+B458/B459-1</f>
        <v>-2.8550566103133668E-2</v>
      </c>
      <c r="E458" s="12">
        <f>+C458/C459-1</f>
        <v>-3.8197043828572808E-3</v>
      </c>
    </row>
    <row r="459" spans="1:5" x14ac:dyDescent="0.25">
      <c r="A459" s="13">
        <v>44736</v>
      </c>
      <c r="B459" s="12">
        <v>191.94000244140619</v>
      </c>
      <c r="C459" s="12">
        <v>390.07998657226563</v>
      </c>
      <c r="D459" s="12">
        <f>+B459/B460-1</f>
        <v>3.410377571380474E-2</v>
      </c>
      <c r="E459" s="12">
        <f>+C459/C460-1</f>
        <v>3.179386629448655E-2</v>
      </c>
    </row>
    <row r="460" spans="1:5" x14ac:dyDescent="0.25">
      <c r="A460" s="13">
        <v>44735</v>
      </c>
      <c r="B460" s="12">
        <v>185.61000061035159</v>
      </c>
      <c r="C460" s="12">
        <v>378.05999755859381</v>
      </c>
      <c r="D460" s="12">
        <f>+B460/B461-1</f>
        <v>1.0122452301233098E-2</v>
      </c>
      <c r="E460" s="12">
        <f>+C460/C461-1</f>
        <v>9.8025662185530216E-3</v>
      </c>
    </row>
    <row r="461" spans="1:5" x14ac:dyDescent="0.25">
      <c r="A461" s="13">
        <v>44734</v>
      </c>
      <c r="B461" s="12">
        <v>183.75</v>
      </c>
      <c r="C461" s="12">
        <v>374.3900146484375</v>
      </c>
      <c r="D461" s="12">
        <f>+B461/B462-1</f>
        <v>-3.6869961654045769E-3</v>
      </c>
      <c r="E461" s="12">
        <f>+C461/C462-1</f>
        <v>-1.8129753446094465E-3</v>
      </c>
    </row>
    <row r="462" spans="1:5" x14ac:dyDescent="0.25">
      <c r="A462" s="13">
        <v>44733</v>
      </c>
      <c r="B462" s="12">
        <v>184.42999267578119</v>
      </c>
      <c r="C462" s="12">
        <v>375.07000732421881</v>
      </c>
      <c r="D462" s="12">
        <f>+B462/B463-1</f>
        <v>4.7719104440919979E-2</v>
      </c>
      <c r="E462" s="12">
        <f>+C462/C463-1</f>
        <v>2.5173624723693777E-2</v>
      </c>
    </row>
    <row r="463" spans="1:5" x14ac:dyDescent="0.25">
      <c r="A463" s="13">
        <v>44729</v>
      </c>
      <c r="B463" s="12">
        <v>176.0299987792969</v>
      </c>
      <c r="C463" s="12">
        <v>365.8599853515625</v>
      </c>
      <c r="D463" s="12">
        <f>+B463/B464-1</f>
        <v>1.1317943515654294E-2</v>
      </c>
      <c r="E463" s="12">
        <f>+C463/C464-1</f>
        <v>-2.1546667341413306E-3</v>
      </c>
    </row>
    <row r="464" spans="1:5" x14ac:dyDescent="0.25">
      <c r="A464" s="13">
        <v>44728</v>
      </c>
      <c r="B464" s="12">
        <v>174.05999755859381</v>
      </c>
      <c r="C464" s="12">
        <v>366.64999389648438</v>
      </c>
      <c r="D464" s="12">
        <f>+B464/B465-1</f>
        <v>-1.5887361543329592E-2</v>
      </c>
      <c r="E464" s="12">
        <f>+C464/C465-1</f>
        <v>-3.3096038783076098E-2</v>
      </c>
    </row>
    <row r="465" spans="1:5" x14ac:dyDescent="0.25">
      <c r="A465" s="13">
        <v>44727</v>
      </c>
      <c r="B465" s="12">
        <v>176.8699951171875</v>
      </c>
      <c r="C465" s="12">
        <v>379.20001220703119</v>
      </c>
      <c r="D465" s="12">
        <f>+B465/B466-1</f>
        <v>4.8118489583333313E-2</v>
      </c>
      <c r="E465" s="12">
        <f>+C465/C466-1</f>
        <v>1.4256338190961282E-2</v>
      </c>
    </row>
    <row r="466" spans="1:5" x14ac:dyDescent="0.25">
      <c r="A466" s="13">
        <v>44726</v>
      </c>
      <c r="B466" s="12">
        <v>168.75</v>
      </c>
      <c r="C466" s="12">
        <v>373.8699951171875</v>
      </c>
      <c r="D466" s="12">
        <f>+B466/B467-1</f>
        <v>-1.6092324618002918E-2</v>
      </c>
      <c r="E466" s="12">
        <f>+C466/C467-1</f>
        <v>-3.0133463541666128E-3</v>
      </c>
    </row>
    <row r="467" spans="1:5" x14ac:dyDescent="0.25">
      <c r="A467" s="13">
        <v>44725</v>
      </c>
      <c r="B467" s="12">
        <v>171.50999450683591</v>
      </c>
      <c r="C467" s="12">
        <v>375</v>
      </c>
      <c r="D467" s="12">
        <f>+B467/B468-1</f>
        <v>-5.6704501166355281E-2</v>
      </c>
      <c r="E467" s="12">
        <f>+C467/C468-1</f>
        <v>-3.7968158687653464E-2</v>
      </c>
    </row>
    <row r="468" spans="1:5" x14ac:dyDescent="0.25">
      <c r="A468" s="13">
        <v>44722</v>
      </c>
      <c r="B468" s="12">
        <v>181.82000732421881</v>
      </c>
      <c r="C468" s="12">
        <v>389.79998779296881</v>
      </c>
      <c r="D468" s="12">
        <f>+B468/B469-1</f>
        <v>-3.0034621049249255E-2</v>
      </c>
      <c r="E468" s="12">
        <f>+C468/C469-1</f>
        <v>-2.8995652096570401E-2</v>
      </c>
    </row>
    <row r="469" spans="1:5" x14ac:dyDescent="0.25">
      <c r="A469" s="13">
        <v>44721</v>
      </c>
      <c r="B469" s="12">
        <v>187.44999694824219</v>
      </c>
      <c r="C469" s="12">
        <v>401.44000244140619</v>
      </c>
      <c r="D469" s="12">
        <f>+B469/B470-1</f>
        <v>-2.3036421959805264E-2</v>
      </c>
      <c r="E469" s="12">
        <f>+C469/C470-1</f>
        <v>-2.3782886898169098E-2</v>
      </c>
    </row>
    <row r="470" spans="1:5" x14ac:dyDescent="0.25">
      <c r="A470" s="13">
        <v>44720</v>
      </c>
      <c r="B470" s="12">
        <v>191.8699951171875</v>
      </c>
      <c r="C470" s="12">
        <v>411.22000122070313</v>
      </c>
      <c r="D470" s="12">
        <f>+B470/B471-1</f>
        <v>3.7141213720264243E-3</v>
      </c>
      <c r="E470" s="12">
        <f>+C470/C471-1</f>
        <v>-1.0872153557139663E-2</v>
      </c>
    </row>
    <row r="471" spans="1:5" x14ac:dyDescent="0.25">
      <c r="A471" s="13">
        <v>44719</v>
      </c>
      <c r="B471" s="12">
        <v>191.1600036621094</v>
      </c>
      <c r="C471" s="12">
        <v>415.739990234375</v>
      </c>
      <c r="D471" s="12">
        <f>+B471/B472-1</f>
        <v>-1.0917372399790182E-2</v>
      </c>
      <c r="E471" s="12">
        <f>+C471/C472-1</f>
        <v>9.5922232387584128E-3</v>
      </c>
    </row>
    <row r="472" spans="1:5" x14ac:dyDescent="0.25">
      <c r="A472" s="13">
        <v>44718</v>
      </c>
      <c r="B472" s="12">
        <v>193.27000427246091</v>
      </c>
      <c r="C472" s="12">
        <v>411.79000854492188</v>
      </c>
      <c r="D472" s="12">
        <f>+B472/B473-1</f>
        <v>1.8765470626771696E-2</v>
      </c>
      <c r="E472" s="12">
        <f>+C472/C473-1</f>
        <v>3.044770239154948E-3</v>
      </c>
    </row>
    <row r="473" spans="1:5" x14ac:dyDescent="0.25">
      <c r="A473" s="13">
        <v>44715</v>
      </c>
      <c r="B473" s="12">
        <v>189.71000671386719</v>
      </c>
      <c r="C473" s="12">
        <v>410.54000854492188</v>
      </c>
      <c r="D473" s="12">
        <f>+B473/B474-1</f>
        <v>-4.1287638808093385E-2</v>
      </c>
      <c r="E473" s="12">
        <f>+C473/C474-1</f>
        <v>-1.6411523666384986E-2</v>
      </c>
    </row>
    <row r="474" spans="1:5" x14ac:dyDescent="0.25">
      <c r="A474" s="13">
        <v>44714</v>
      </c>
      <c r="B474" s="12">
        <v>197.8800048828125</v>
      </c>
      <c r="C474" s="12">
        <v>417.3900146484375</v>
      </c>
      <c r="D474" s="12">
        <f>+B474/B475-1</f>
        <v>4.6043277465639187E-2</v>
      </c>
      <c r="E474" s="12">
        <f>+C474/C475-1</f>
        <v>1.9043478552421167E-2</v>
      </c>
    </row>
    <row r="475" spans="1:5" x14ac:dyDescent="0.25">
      <c r="A475" s="13">
        <v>44713</v>
      </c>
      <c r="B475" s="12">
        <v>189.16999816894531</v>
      </c>
      <c r="C475" s="12">
        <v>409.58999633789063</v>
      </c>
      <c r="D475" s="12">
        <f>+B475/B476-1</f>
        <v>-2.9748181850767219E-2</v>
      </c>
      <c r="E475" s="12">
        <f>+C475/C476-1</f>
        <v>-8.0885292837350464E-3</v>
      </c>
    </row>
    <row r="476" spans="1:5" x14ac:dyDescent="0.25">
      <c r="A476" s="13">
        <v>44712</v>
      </c>
      <c r="B476" s="12">
        <v>194.9700012207031</v>
      </c>
      <c r="C476" s="12">
        <v>412.92999267578119</v>
      </c>
      <c r="D476" s="12">
        <f>+B476/B477-1</f>
        <v>-3.4132563998888532E-2</v>
      </c>
      <c r="E476" s="12">
        <f>+C476/C477-1</f>
        <v>-5.6109835646318551E-3</v>
      </c>
    </row>
    <row r="477" spans="1:5" x14ac:dyDescent="0.25">
      <c r="A477" s="13">
        <v>44708</v>
      </c>
      <c r="B477" s="12">
        <v>201.86000061035159</v>
      </c>
      <c r="C477" s="12">
        <v>415.260009765625</v>
      </c>
      <c r="D477" s="12">
        <f>+B477/B478-1</f>
        <v>2.4566014784962675E-2</v>
      </c>
      <c r="E477" s="12">
        <f>+C477/C478-1</f>
        <v>2.4549140822988758E-2</v>
      </c>
    </row>
    <row r="478" spans="1:5" x14ac:dyDescent="0.25">
      <c r="A478" s="13">
        <v>44707</v>
      </c>
      <c r="B478" s="12">
        <v>197.02000427246091</v>
      </c>
      <c r="C478" s="12">
        <v>405.30999755859381</v>
      </c>
      <c r="D478" s="12">
        <f>+B478/B479-1</f>
        <v>3.1302403666709999E-2</v>
      </c>
      <c r="E478" s="12">
        <f>+C478/C479-1</f>
        <v>1.9981383946879872E-2</v>
      </c>
    </row>
    <row r="479" spans="1:5" x14ac:dyDescent="0.25">
      <c r="A479" s="13">
        <v>44706</v>
      </c>
      <c r="B479" s="12">
        <v>191.03999328613281</v>
      </c>
      <c r="C479" s="12">
        <v>397.3699951171875</v>
      </c>
      <c r="D479" s="12">
        <f>+B479/B480-1</f>
        <v>2.7293145182185619E-3</v>
      </c>
      <c r="E479" s="12">
        <f>+C479/C480-1</f>
        <v>8.8349040070385687E-3</v>
      </c>
    </row>
    <row r="480" spans="1:5" x14ac:dyDescent="0.25">
      <c r="A480" s="13">
        <v>44705</v>
      </c>
      <c r="B480" s="12">
        <v>190.52000427246091</v>
      </c>
      <c r="C480" s="12">
        <v>393.8900146484375</v>
      </c>
      <c r="D480" s="12">
        <f>+B480/B481-1</f>
        <v>4.5344331632706236E-3</v>
      </c>
      <c r="E480" s="12">
        <f>+C480/C481-1</f>
        <v>-7.6337767731344819E-3</v>
      </c>
    </row>
    <row r="481" spans="1:5" x14ac:dyDescent="0.25">
      <c r="A481" s="13">
        <v>44704</v>
      </c>
      <c r="B481" s="12">
        <v>189.6600036621094</v>
      </c>
      <c r="C481" s="12">
        <v>396.92001342773438</v>
      </c>
      <c r="D481" s="12">
        <f>+B481/B482-1</f>
        <v>9.5001023131313644E-4</v>
      </c>
      <c r="E481" s="12">
        <f>+C481/C482-1</f>
        <v>1.871007995678986E-2</v>
      </c>
    </row>
    <row r="482" spans="1:5" x14ac:dyDescent="0.25">
      <c r="A482" s="13">
        <v>44701</v>
      </c>
      <c r="B482" s="12">
        <v>189.47999572753909</v>
      </c>
      <c r="C482" s="12">
        <v>389.6300048828125</v>
      </c>
      <c r="D482" s="12">
        <f>+B482/B483-1</f>
        <v>5.5189623894018602E-3</v>
      </c>
      <c r="E482" s="12">
        <f>+C482/C483-1</f>
        <v>4.3653631044149321E-4</v>
      </c>
    </row>
    <row r="483" spans="1:5" x14ac:dyDescent="0.25">
      <c r="A483" s="13">
        <v>44700</v>
      </c>
      <c r="B483" s="12">
        <v>188.44000244140619</v>
      </c>
      <c r="C483" s="12">
        <v>389.45999145507813</v>
      </c>
      <c r="D483" s="12">
        <f>+B483/B484-1</f>
        <v>2.8771110581112369E-2</v>
      </c>
      <c r="E483" s="12">
        <f>+C483/C484-1</f>
        <v>-6.1246210029104464E-3</v>
      </c>
    </row>
    <row r="484" spans="1:5" x14ac:dyDescent="0.25">
      <c r="A484" s="13">
        <v>44699</v>
      </c>
      <c r="B484" s="12">
        <v>183.16999816894531</v>
      </c>
      <c r="C484" s="12">
        <v>391.8599853515625</v>
      </c>
      <c r="D484" s="12">
        <f>+B484/B485-1</f>
        <v>-4.7824490210324977E-2</v>
      </c>
      <c r="E484" s="12">
        <f>+C484/C485-1</f>
        <v>-4.0311573465432793E-2</v>
      </c>
    </row>
    <row r="485" spans="1:5" x14ac:dyDescent="0.25">
      <c r="A485" s="13">
        <v>44698</v>
      </c>
      <c r="B485" s="12">
        <v>192.3699951171875</v>
      </c>
      <c r="C485" s="12">
        <v>408.32000732421881</v>
      </c>
      <c r="D485" s="12">
        <f>+B485/B486-1</f>
        <v>2.5371752525719327E-2</v>
      </c>
      <c r="E485" s="12">
        <f>+C485/C486-1</f>
        <v>2.0570399314302268E-2</v>
      </c>
    </row>
    <row r="486" spans="1:5" x14ac:dyDescent="0.25">
      <c r="A486" s="13">
        <v>44697</v>
      </c>
      <c r="B486" s="12">
        <v>187.61000061035159</v>
      </c>
      <c r="C486" s="12">
        <v>400.08999633789063</v>
      </c>
      <c r="D486" s="12">
        <f>+B486/B487-1</f>
        <v>-3.2489314283834725E-2</v>
      </c>
      <c r="E486" s="12">
        <f>+C486/C487-1</f>
        <v>-4.0575646665822473E-3</v>
      </c>
    </row>
    <row r="487" spans="1:5" x14ac:dyDescent="0.25">
      <c r="A487" s="13">
        <v>44694</v>
      </c>
      <c r="B487" s="12">
        <v>193.9100036621094</v>
      </c>
      <c r="C487" s="12">
        <v>401.72000122070313</v>
      </c>
      <c r="D487" s="12">
        <f>+B487/B488-1</f>
        <v>2.6033113000376584E-2</v>
      </c>
      <c r="E487" s="12">
        <f>+C487/C488-1</f>
        <v>2.390784770955201E-2</v>
      </c>
    </row>
    <row r="488" spans="1:5" x14ac:dyDescent="0.25">
      <c r="A488" s="13">
        <v>44693</v>
      </c>
      <c r="B488" s="12">
        <v>188.99000549316409</v>
      </c>
      <c r="C488" s="12">
        <v>392.33999633789063</v>
      </c>
      <c r="D488" s="12">
        <f>+B488/B489-1</f>
        <v>2.5994986374753282E-3</v>
      </c>
      <c r="E488" s="12">
        <f>+C488/C489-1</f>
        <v>-1.0439303936584654E-3</v>
      </c>
    </row>
    <row r="489" spans="1:5" x14ac:dyDescent="0.25">
      <c r="A489" s="13">
        <v>44692</v>
      </c>
      <c r="B489" s="12">
        <v>188.5</v>
      </c>
      <c r="C489" s="12">
        <v>392.75</v>
      </c>
      <c r="D489" s="12">
        <f>+B489/B490-1</f>
        <v>-1.158831018858375E-2</v>
      </c>
      <c r="E489" s="12">
        <f>+C489/C490-1</f>
        <v>-1.5886131940332726E-2</v>
      </c>
    </row>
    <row r="490" spans="1:5" x14ac:dyDescent="0.25">
      <c r="A490" s="13">
        <v>44691</v>
      </c>
      <c r="B490" s="12">
        <v>190.71000671386719</v>
      </c>
      <c r="C490" s="12">
        <v>399.08999633789063</v>
      </c>
      <c r="D490" s="12">
        <f>+B490/B491-1</f>
        <v>7.8720170652424315E-4</v>
      </c>
      <c r="E490" s="12">
        <f>+C490/C491-1</f>
        <v>2.3105278627999493E-3</v>
      </c>
    </row>
    <row r="491" spans="1:5" x14ac:dyDescent="0.25">
      <c r="A491" s="13">
        <v>44690</v>
      </c>
      <c r="B491" s="12">
        <v>190.55999755859381</v>
      </c>
      <c r="C491" s="12">
        <v>398.17001342773438</v>
      </c>
      <c r="D491" s="12">
        <f>+B491/B492-1</f>
        <v>-3.6894789392696858E-2</v>
      </c>
      <c r="E491" s="12">
        <f>+C491/C492-1</f>
        <v>-3.2017268020146372E-2</v>
      </c>
    </row>
    <row r="492" spans="1:5" x14ac:dyDescent="0.25">
      <c r="A492" s="13">
        <v>44687</v>
      </c>
      <c r="B492" s="12">
        <v>197.86000061035159</v>
      </c>
      <c r="C492" s="12">
        <v>411.33999633789063</v>
      </c>
      <c r="D492" s="12">
        <f>+B492/B493-1</f>
        <v>-2.0785890324601652E-2</v>
      </c>
      <c r="E492" s="12">
        <f>+C492/C493-1</f>
        <v>-5.9689259207746925E-3</v>
      </c>
    </row>
    <row r="493" spans="1:5" x14ac:dyDescent="0.25">
      <c r="A493" s="13">
        <v>44686</v>
      </c>
      <c r="B493" s="12">
        <v>202.05999755859381</v>
      </c>
      <c r="C493" s="12">
        <v>413.80999755859381</v>
      </c>
      <c r="D493" s="12">
        <f>+B493/B494-1</f>
        <v>-4.5761522745719874E-2</v>
      </c>
      <c r="E493" s="12">
        <f>+C493/C494-1</f>
        <v>-3.5542814727018257E-2</v>
      </c>
    </row>
    <row r="494" spans="1:5" x14ac:dyDescent="0.25">
      <c r="A494" s="13">
        <v>44685</v>
      </c>
      <c r="B494" s="12">
        <v>211.75</v>
      </c>
      <c r="C494" s="12">
        <v>429.05999755859381</v>
      </c>
      <c r="D494" s="12">
        <f>+B494/B495-1</f>
        <v>-1.1576323470095184E-2</v>
      </c>
      <c r="E494" s="12">
        <f>+C494/C495-1</f>
        <v>3.045293368337898E-2</v>
      </c>
    </row>
    <row r="495" spans="1:5" x14ac:dyDescent="0.25">
      <c r="A495" s="13">
        <v>44684</v>
      </c>
      <c r="B495" s="12">
        <v>214.22999572753909</v>
      </c>
      <c r="C495" s="12">
        <v>416.3800048828125</v>
      </c>
      <c r="D495" s="12">
        <f>+B495/B496-1</f>
        <v>1.7429702752176368E-2</v>
      </c>
      <c r="E495" s="12">
        <f>+C495/C496-1</f>
        <v>4.5840422846037399E-3</v>
      </c>
    </row>
    <row r="496" spans="1:5" x14ac:dyDescent="0.25">
      <c r="A496" s="13">
        <v>44683</v>
      </c>
      <c r="B496" s="12">
        <v>210.55999755859381</v>
      </c>
      <c r="C496" s="12">
        <v>414.48001098632813</v>
      </c>
      <c r="D496" s="12">
        <f>+B496/B497-1</f>
        <v>3.9095644319340206E-3</v>
      </c>
      <c r="E496" s="12">
        <f>+C496/C497-1</f>
        <v>6.0194441415730715E-3</v>
      </c>
    </row>
    <row r="497" spans="1:5" x14ac:dyDescent="0.25">
      <c r="A497" s="13">
        <v>44680</v>
      </c>
      <c r="B497" s="12">
        <v>209.74000549316409</v>
      </c>
      <c r="C497" s="12">
        <v>412</v>
      </c>
      <c r="D497" s="12">
        <f>+B497/B498-1</f>
        <v>-2.008964645789546E-2</v>
      </c>
      <c r="E497" s="12">
        <f>+C497/C498-1</f>
        <v>-3.695565238965326E-2</v>
      </c>
    </row>
    <row r="498" spans="1:5" x14ac:dyDescent="0.25">
      <c r="A498" s="13">
        <v>44679</v>
      </c>
      <c r="B498" s="12">
        <v>214.03999328613281</v>
      </c>
      <c r="C498" s="12">
        <v>427.80999755859381</v>
      </c>
      <c r="D498" s="12">
        <f>+B498/B499-1</f>
        <v>2.958292325047096E-2</v>
      </c>
      <c r="E498" s="12">
        <f>+C498/C499-1</f>
        <v>2.5259445496753852E-2</v>
      </c>
    </row>
    <row r="499" spans="1:5" x14ac:dyDescent="0.25">
      <c r="A499" s="13">
        <v>44678</v>
      </c>
      <c r="B499" s="12">
        <v>207.88999938964841</v>
      </c>
      <c r="C499" s="12">
        <v>417.26998901367188</v>
      </c>
      <c r="D499" s="12">
        <f>+B499/B500-1</f>
        <v>1.0204607473774052E-2</v>
      </c>
      <c r="E499" s="12">
        <f>+C499/C500-1</f>
        <v>2.811782968023202E-3</v>
      </c>
    </row>
    <row r="500" spans="1:5" x14ac:dyDescent="0.25">
      <c r="A500" s="13">
        <v>44677</v>
      </c>
      <c r="B500" s="12">
        <v>205.78999328613281</v>
      </c>
      <c r="C500" s="12">
        <v>416.10000610351563</v>
      </c>
      <c r="D500" s="12">
        <f>+B500/B501-1</f>
        <v>-3.5525153510415519E-2</v>
      </c>
      <c r="E500" s="12">
        <f>+C500/C501-1</f>
        <v>-2.8960825603343676E-2</v>
      </c>
    </row>
    <row r="501" spans="1:5" x14ac:dyDescent="0.25">
      <c r="A501" s="13">
        <v>44676</v>
      </c>
      <c r="B501" s="12">
        <v>213.3699951171875</v>
      </c>
      <c r="C501" s="12">
        <v>428.510009765625</v>
      </c>
      <c r="D501" s="12">
        <f>+B501/B502-1</f>
        <v>1.3826799916796695E-2</v>
      </c>
      <c r="E501" s="12">
        <f>+C501/C502-1</f>
        <v>5.7975804411869447E-3</v>
      </c>
    </row>
    <row r="502" spans="1:5" x14ac:dyDescent="0.25">
      <c r="A502" s="13">
        <v>44673</v>
      </c>
      <c r="B502" s="12">
        <v>210.46000671386719</v>
      </c>
      <c r="C502" s="12">
        <v>426.04000854492188</v>
      </c>
      <c r="D502" s="12">
        <f>+B502/B503-1</f>
        <v>-2.9646330830724876E-2</v>
      </c>
      <c r="E502" s="12">
        <f>+C502/C503-1</f>
        <v>-2.7439138658316264E-2</v>
      </c>
    </row>
    <row r="503" spans="1:5" x14ac:dyDescent="0.25">
      <c r="A503" s="13">
        <v>44672</v>
      </c>
      <c r="B503" s="12">
        <v>216.88999938964841</v>
      </c>
      <c r="C503" s="12">
        <v>438.05999755859381</v>
      </c>
      <c r="D503" s="12">
        <f>+B503/B504-1</f>
        <v>-2.143114967100046E-2</v>
      </c>
      <c r="E503" s="12">
        <f>+C503/C504-1</f>
        <v>-1.4953551807382892E-2</v>
      </c>
    </row>
    <row r="504" spans="1:5" x14ac:dyDescent="0.25">
      <c r="A504" s="13">
        <v>44671</v>
      </c>
      <c r="B504" s="12">
        <v>221.63999938964841</v>
      </c>
      <c r="C504" s="12">
        <v>444.70999145507813</v>
      </c>
      <c r="D504" s="12">
        <f>+B504/B505-1</f>
        <v>-5.4296911856719365E-3</v>
      </c>
      <c r="E504" s="12">
        <f>+C504/C505-1</f>
        <v>-7.4154476790244672E-4</v>
      </c>
    </row>
    <row r="505" spans="1:5" x14ac:dyDescent="0.25">
      <c r="A505" s="13">
        <v>44670</v>
      </c>
      <c r="B505" s="12">
        <v>222.8500061035156</v>
      </c>
      <c r="C505" s="12">
        <v>445.04000854492188</v>
      </c>
      <c r="D505" s="12">
        <f>+B505/B506-1</f>
        <v>1.0657624052224923E-2</v>
      </c>
      <c r="E505" s="12">
        <f>+C505/C506-1</f>
        <v>1.6142674851047589E-2</v>
      </c>
    </row>
    <row r="506" spans="1:5" x14ac:dyDescent="0.25">
      <c r="A506" s="13">
        <v>44669</v>
      </c>
      <c r="B506" s="12">
        <v>220.5</v>
      </c>
      <c r="C506" s="12">
        <v>437.97000122070313</v>
      </c>
      <c r="D506" s="12">
        <f>+B506/B507-1</f>
        <v>2.3182621669226577E-3</v>
      </c>
      <c r="E506" s="12">
        <f>+C506/C507-1</f>
        <v>4.1113929570824048E-4</v>
      </c>
    </row>
    <row r="507" spans="1:5" x14ac:dyDescent="0.25">
      <c r="A507" s="13">
        <v>44665</v>
      </c>
      <c r="B507" s="12">
        <v>219.99000549316409</v>
      </c>
      <c r="C507" s="12">
        <v>437.79000854492188</v>
      </c>
      <c r="D507" s="12">
        <f>+B507/B508-1</f>
        <v>-1.557254087139015E-2</v>
      </c>
      <c r="E507" s="12">
        <f>+C507/C508-1</f>
        <v>-1.2451758462637241E-2</v>
      </c>
    </row>
    <row r="508" spans="1:5" x14ac:dyDescent="0.25">
      <c r="A508" s="13">
        <v>44664</v>
      </c>
      <c r="B508" s="12">
        <v>223.4700012207031</v>
      </c>
      <c r="C508" s="12">
        <v>443.30999755859381</v>
      </c>
      <c r="D508" s="12">
        <f>+B508/B509-1</f>
        <v>7.9382727596382097E-3</v>
      </c>
      <c r="E508" s="12">
        <f>+C508/C509-1</f>
        <v>1.1453578488676452E-2</v>
      </c>
    </row>
    <row r="509" spans="1:5" x14ac:dyDescent="0.25">
      <c r="A509" s="13">
        <v>44663</v>
      </c>
      <c r="B509" s="12">
        <v>221.71000671386719</v>
      </c>
      <c r="C509" s="12">
        <v>438.29000854492188</v>
      </c>
      <c r="D509" s="12">
        <f>+B509/B510-1</f>
        <v>4.3033712206486108E-3</v>
      </c>
      <c r="E509" s="12">
        <f>+C509/C510-1</f>
        <v>-3.7052301169749891E-3</v>
      </c>
    </row>
    <row r="510" spans="1:5" x14ac:dyDescent="0.25">
      <c r="A510" s="13">
        <v>44662</v>
      </c>
      <c r="B510" s="12">
        <v>220.75999450683591</v>
      </c>
      <c r="C510" s="12">
        <v>439.92001342773438</v>
      </c>
      <c r="D510" s="12">
        <f>+B510/B511-1</f>
        <v>5.6945015319613823E-3</v>
      </c>
      <c r="E510" s="12">
        <f>+C510/C511-1</f>
        <v>-1.7092284494708787E-2</v>
      </c>
    </row>
    <row r="511" spans="1:5" x14ac:dyDescent="0.25">
      <c r="A511" s="13">
        <v>44659</v>
      </c>
      <c r="B511" s="12">
        <v>219.50999450683591</v>
      </c>
      <c r="C511" s="12">
        <v>447.57000732421881</v>
      </c>
      <c r="D511" s="12">
        <f>+B511/B512-1</f>
        <v>-8.536582844406726E-3</v>
      </c>
      <c r="E511" s="12">
        <f>+C511/C512-1</f>
        <v>-2.6739347969556571E-3</v>
      </c>
    </row>
    <row r="512" spans="1:5" x14ac:dyDescent="0.25">
      <c r="A512" s="13">
        <v>44658</v>
      </c>
      <c r="B512" s="12">
        <v>221.3999938964844</v>
      </c>
      <c r="C512" s="12">
        <v>448.76998901367188</v>
      </c>
      <c r="D512" s="12">
        <f>+B512/B513-1</f>
        <v>5.4495774971525801E-3</v>
      </c>
      <c r="E512" s="12">
        <f>+C512/C513-1</f>
        <v>5.0389681433300471E-3</v>
      </c>
    </row>
    <row r="513" spans="1:5" x14ac:dyDescent="0.25">
      <c r="A513" s="13">
        <v>44657</v>
      </c>
      <c r="B513" s="12">
        <v>220.19999694824219</v>
      </c>
      <c r="C513" s="12">
        <v>446.51998901367188</v>
      </c>
      <c r="D513" s="12">
        <f>+B513/B514-1</f>
        <v>-2.4714331921443788E-2</v>
      </c>
      <c r="E513" s="12">
        <f>+C513/C514-1</f>
        <v>-9.9993565346678803E-3</v>
      </c>
    </row>
    <row r="514" spans="1:5" x14ac:dyDescent="0.25">
      <c r="A514" s="13">
        <v>44656</v>
      </c>
      <c r="B514" s="12">
        <v>225.7799987792969</v>
      </c>
      <c r="C514" s="12">
        <v>451.02999877929688</v>
      </c>
      <c r="D514" s="12">
        <f>+B514/B515-1</f>
        <v>-2.4413403946305201E-2</v>
      </c>
      <c r="E514" s="12">
        <f>+C514/C515-1</f>
        <v>-1.2631324798298871E-2</v>
      </c>
    </row>
    <row r="515" spans="1:5" x14ac:dyDescent="0.25">
      <c r="A515" s="13">
        <v>44655</v>
      </c>
      <c r="B515" s="12">
        <v>231.42999267578119</v>
      </c>
      <c r="C515" s="12">
        <v>456.79998779296881</v>
      </c>
      <c r="D515" s="12">
        <f>+B515/B516-1</f>
        <v>4.6815590550952635E-2</v>
      </c>
      <c r="E515" s="12">
        <f>+C515/C516-1</f>
        <v>8.5665774313448129E-3</v>
      </c>
    </row>
    <row r="516" spans="1:5" x14ac:dyDescent="0.25">
      <c r="A516" s="13">
        <v>44652</v>
      </c>
      <c r="B516" s="12">
        <v>221.08000183105469</v>
      </c>
      <c r="C516" s="12">
        <v>452.92001342773438</v>
      </c>
      <c r="D516" s="12">
        <f>+B516/B517-1</f>
        <v>1.3709961682660587E-2</v>
      </c>
      <c r="E516" s="12">
        <f>+C516/C517-1</f>
        <v>2.8341128726010467E-3</v>
      </c>
    </row>
    <row r="517" spans="1:5" x14ac:dyDescent="0.25">
      <c r="A517" s="13">
        <v>44651</v>
      </c>
      <c r="B517" s="12">
        <v>218.0899963378906</v>
      </c>
      <c r="C517" s="12">
        <v>451.6400146484375</v>
      </c>
      <c r="D517" s="12">
        <f>+B517/B518-1</f>
        <v>-1.4015127579452002E-2</v>
      </c>
      <c r="E517" s="12">
        <f>+C517/C518-1</f>
        <v>-1.5391317572948315E-2</v>
      </c>
    </row>
    <row r="518" spans="1:5" x14ac:dyDescent="0.25">
      <c r="A518" s="13">
        <v>44650</v>
      </c>
      <c r="B518" s="12">
        <v>221.19000244140619</v>
      </c>
      <c r="C518" s="12">
        <v>458.70001220703119</v>
      </c>
      <c r="D518" s="12">
        <f>+B518/B519-1</f>
        <v>-7.627066951848005E-3</v>
      </c>
      <c r="E518" s="12">
        <f>+C518/C519-1</f>
        <v>-6.1747928963568066E-3</v>
      </c>
    </row>
    <row r="519" spans="1:5" x14ac:dyDescent="0.25">
      <c r="A519" s="13">
        <v>44649</v>
      </c>
      <c r="B519" s="12">
        <v>222.88999938964841</v>
      </c>
      <c r="C519" s="12">
        <v>461.54998779296881</v>
      </c>
      <c r="D519" s="12">
        <f>+B519/B520-1</f>
        <v>3.9404947080949215E-2</v>
      </c>
      <c r="E519" s="12">
        <f>+C519/C520-1</f>
        <v>1.2370827763278136E-2</v>
      </c>
    </row>
    <row r="520" spans="1:5" x14ac:dyDescent="0.25">
      <c r="A520" s="13">
        <v>44648</v>
      </c>
      <c r="B520" s="12">
        <v>214.44000244140619</v>
      </c>
      <c r="C520" s="12">
        <v>455.91000366210938</v>
      </c>
      <c r="D520" s="12">
        <f>+B520/B521-1</f>
        <v>5.1561175700658435E-3</v>
      </c>
      <c r="E520" s="12">
        <f>+C520/C521-1</f>
        <v>7.1130380687387529E-3</v>
      </c>
    </row>
    <row r="521" spans="1:5" x14ac:dyDescent="0.25">
      <c r="A521" s="13">
        <v>44645</v>
      </c>
      <c r="B521" s="12">
        <v>213.3399963378906</v>
      </c>
      <c r="C521" s="12">
        <v>452.69000244140619</v>
      </c>
      <c r="D521" s="12">
        <f>+B521/B522-1</f>
        <v>1.0322880337065854E-3</v>
      </c>
      <c r="E521" s="12">
        <f>+C521/C522-1</f>
        <v>4.8835984255424236E-3</v>
      </c>
    </row>
    <row r="522" spans="1:5" x14ac:dyDescent="0.25">
      <c r="A522" s="13">
        <v>44644</v>
      </c>
      <c r="B522" s="12">
        <v>213.1199951171875</v>
      </c>
      <c r="C522" s="12">
        <v>450.489990234375</v>
      </c>
      <c r="D522" s="12">
        <f>+B522/B523-1</f>
        <v>2.5206802536535067E-2</v>
      </c>
      <c r="E522" s="12">
        <f>+C522/C523-1</f>
        <v>1.5074363734608909E-2</v>
      </c>
    </row>
    <row r="523" spans="1:5" x14ac:dyDescent="0.25">
      <c r="A523" s="13">
        <v>44643</v>
      </c>
      <c r="B523" s="12">
        <v>207.8800048828125</v>
      </c>
      <c r="C523" s="12">
        <v>443.79998779296881</v>
      </c>
      <c r="D523" s="12">
        <f>+B523/B524-1</f>
        <v>-2.1234495596762604E-2</v>
      </c>
      <c r="E523" s="12">
        <f>+C523/C524-1</f>
        <v>-1.2878419431224031E-2</v>
      </c>
    </row>
    <row r="524" spans="1:5" x14ac:dyDescent="0.25">
      <c r="A524" s="13">
        <v>44642</v>
      </c>
      <c r="B524" s="12">
        <v>212.38999938964841</v>
      </c>
      <c r="C524" s="12">
        <v>449.58999633789063</v>
      </c>
      <c r="D524" s="12">
        <f>+B524/B525-1</f>
        <v>2.33690192753786E-2</v>
      </c>
      <c r="E524" s="12">
        <f>+C524/C525-1</f>
        <v>1.1701391836103525E-2</v>
      </c>
    </row>
    <row r="525" spans="1:5" x14ac:dyDescent="0.25">
      <c r="A525" s="13">
        <v>44641</v>
      </c>
      <c r="B525" s="12">
        <v>207.53999328613281</v>
      </c>
      <c r="C525" s="12">
        <v>444.3900146484375</v>
      </c>
      <c r="D525" s="12">
        <f>+B525/B526-1</f>
        <v>-9.8755179533001058E-3</v>
      </c>
      <c r="E525" s="12">
        <f>+C525/C526-1</f>
        <v>-2.9239262225932983E-4</v>
      </c>
    </row>
    <row r="526" spans="1:5" x14ac:dyDescent="0.25">
      <c r="A526" s="13">
        <v>44638</v>
      </c>
      <c r="B526" s="12">
        <v>209.61000061035159</v>
      </c>
      <c r="C526" s="12">
        <v>444.51998901367188</v>
      </c>
      <c r="D526" s="12">
        <f>+B526/B527-1</f>
        <v>3.8181564225059361E-4</v>
      </c>
      <c r="E526" s="12">
        <f>+C526/C527-1</f>
        <v>7.8218460384160693E-3</v>
      </c>
    </row>
    <row r="527" spans="1:5" x14ac:dyDescent="0.25">
      <c r="A527" s="13">
        <v>44637</v>
      </c>
      <c r="B527" s="12">
        <v>209.5299987792969</v>
      </c>
      <c r="C527" s="12">
        <v>441.07000732421881</v>
      </c>
      <c r="D527" s="12">
        <f>+B527/B528-1</f>
        <v>3.0158204941101996E-3</v>
      </c>
      <c r="E527" s="12">
        <f>+C527/C528-1</f>
        <v>1.2510932161332811E-2</v>
      </c>
    </row>
    <row r="528" spans="1:5" x14ac:dyDescent="0.25">
      <c r="A528" s="13">
        <v>44636</v>
      </c>
      <c r="B528" s="12">
        <v>208.8999938964844</v>
      </c>
      <c r="C528" s="12">
        <v>435.6199951171875</v>
      </c>
      <c r="D528" s="12">
        <f>+B528/B529-1</f>
        <v>7.0184411692766568E-2</v>
      </c>
      <c r="E528" s="12">
        <f>+C528/C529-1</f>
        <v>2.2174206048534151E-2</v>
      </c>
    </row>
    <row r="529" spans="1:5" x14ac:dyDescent="0.25">
      <c r="A529" s="13">
        <v>44635</v>
      </c>
      <c r="B529" s="12">
        <v>195.19999694824219</v>
      </c>
      <c r="C529" s="12">
        <v>426.17001342773438</v>
      </c>
      <c r="D529" s="12">
        <f>+B529/B530-1</f>
        <v>1.1765948057001818E-2</v>
      </c>
      <c r="E529" s="12">
        <f>+C529/C530-1</f>
        <v>2.199043987466287E-2</v>
      </c>
    </row>
    <row r="530" spans="1:5" x14ac:dyDescent="0.25">
      <c r="A530" s="13">
        <v>44634</v>
      </c>
      <c r="B530" s="12">
        <v>192.92999267578119</v>
      </c>
      <c r="C530" s="12">
        <v>417</v>
      </c>
      <c r="D530" s="12">
        <f>+B530/B531-1</f>
        <v>1.3021768271348266E-2</v>
      </c>
      <c r="E530" s="12">
        <f>+C530/C531-1</f>
        <v>-7.3083230668484767E-3</v>
      </c>
    </row>
    <row r="531" spans="1:5" x14ac:dyDescent="0.25">
      <c r="A531" s="13">
        <v>44631</v>
      </c>
      <c r="B531" s="12">
        <v>190.44999694824219</v>
      </c>
      <c r="C531" s="12">
        <v>420.07000732421881</v>
      </c>
      <c r="D531" s="12">
        <f>+B531/B532-1</f>
        <v>-1.3007927437248656E-2</v>
      </c>
      <c r="E531" s="12">
        <f>+C531/C532-1</f>
        <v>-1.2715059514942006E-2</v>
      </c>
    </row>
    <row r="532" spans="1:5" x14ac:dyDescent="0.25">
      <c r="A532" s="13">
        <v>44630</v>
      </c>
      <c r="B532" s="12">
        <v>192.96000671386719</v>
      </c>
      <c r="C532" s="12">
        <v>425.48001098632813</v>
      </c>
      <c r="D532" s="12">
        <f>+B532/B533-1</f>
        <v>-2.407442078418065E-2</v>
      </c>
      <c r="E532" s="12">
        <f>+C532/C533-1</f>
        <v>-4.5155533544951609E-3</v>
      </c>
    </row>
    <row r="533" spans="1:5" x14ac:dyDescent="0.25">
      <c r="A533" s="13">
        <v>44629</v>
      </c>
      <c r="B533" s="12">
        <v>197.7200012207031</v>
      </c>
      <c r="C533" s="12">
        <v>427.41000366210938</v>
      </c>
      <c r="D533" s="12">
        <f>+B533/B534-1</f>
        <v>8.948647716272573E-2</v>
      </c>
      <c r="E533" s="12">
        <f>+C533/C534-1</f>
        <v>2.6810819608671155E-2</v>
      </c>
    </row>
    <row r="534" spans="1:5" x14ac:dyDescent="0.25">
      <c r="A534" s="13">
        <v>44628</v>
      </c>
      <c r="B534" s="12">
        <v>181.47999572753909</v>
      </c>
      <c r="C534" s="12">
        <v>416.25</v>
      </c>
      <c r="D534" s="12">
        <f>+B534/B535-1</f>
        <v>-9.6589591948753606E-3</v>
      </c>
      <c r="E534" s="12">
        <f>+C534/C535-1</f>
        <v>-7.5817007159983962E-3</v>
      </c>
    </row>
    <row r="535" spans="1:5" x14ac:dyDescent="0.25">
      <c r="A535" s="13">
        <v>44627</v>
      </c>
      <c r="B535" s="12">
        <v>183.25</v>
      </c>
      <c r="C535" s="12">
        <v>419.42999267578119</v>
      </c>
      <c r="D535" s="12">
        <f>+B535/B536-1</f>
        <v>-7.6407456188180789E-2</v>
      </c>
      <c r="E535" s="12">
        <f>+C535/C536-1</f>
        <v>-2.9479187255280315E-2</v>
      </c>
    </row>
    <row r="536" spans="1:5" x14ac:dyDescent="0.25">
      <c r="A536" s="13">
        <v>44624</v>
      </c>
      <c r="B536" s="12">
        <v>198.4100036621094</v>
      </c>
      <c r="C536" s="12">
        <v>432.17001342773438</v>
      </c>
      <c r="D536" s="12">
        <f>+B536/B537-1</f>
        <v>-2.6160801449637394E-2</v>
      </c>
      <c r="E536" s="12">
        <f>+C536/C537-1</f>
        <v>-8.1246198085148658E-3</v>
      </c>
    </row>
    <row r="537" spans="1:5" x14ac:dyDescent="0.25">
      <c r="A537" s="13">
        <v>44623</v>
      </c>
      <c r="B537" s="12">
        <v>203.74000549316409</v>
      </c>
      <c r="C537" s="12">
        <v>435.70999145507813</v>
      </c>
      <c r="D537" s="12">
        <f>+B537/B538-1</f>
        <v>-3.0086604488638202E-2</v>
      </c>
      <c r="E537" s="12">
        <f>+C537/C538-1</f>
        <v>-4.9784720373439173E-3</v>
      </c>
    </row>
    <row r="538" spans="1:5" x14ac:dyDescent="0.25">
      <c r="A538" s="13">
        <v>44622</v>
      </c>
      <c r="B538" s="12">
        <v>210.05999755859381</v>
      </c>
      <c r="C538" s="12">
        <v>437.8900146484375</v>
      </c>
      <c r="D538" s="12">
        <f>+B538/B539-1</f>
        <v>7.5786735582996645E-3</v>
      </c>
      <c r="E538" s="12">
        <f>+C538/C539-1</f>
        <v>1.8396212521518462E-2</v>
      </c>
    </row>
    <row r="539" spans="1:5" x14ac:dyDescent="0.25">
      <c r="A539" s="13">
        <v>44621</v>
      </c>
      <c r="B539" s="12">
        <v>208.47999572753909</v>
      </c>
      <c r="C539" s="12">
        <v>429.98001098632813</v>
      </c>
      <c r="D539" s="12">
        <f>+B539/B540-1</f>
        <v>-3.1721712454137241E-2</v>
      </c>
      <c r="E539" s="12">
        <f>+C539/C540-1</f>
        <v>-1.5230272363598085E-2</v>
      </c>
    </row>
    <row r="540" spans="1:5" x14ac:dyDescent="0.25">
      <c r="A540" s="13">
        <v>44620</v>
      </c>
      <c r="B540" s="12">
        <v>215.30999755859381</v>
      </c>
      <c r="C540" s="12">
        <v>436.6300048828125</v>
      </c>
      <c r="D540" s="12">
        <f>+B540/B541-1</f>
        <v>8.8557745565733814E-3</v>
      </c>
      <c r="E540" s="12">
        <f>+C540/C541-1</f>
        <v>-2.5585268239577408E-3</v>
      </c>
    </row>
    <row r="541" spans="1:5" x14ac:dyDescent="0.25">
      <c r="A541" s="13">
        <v>44617</v>
      </c>
      <c r="B541" s="12">
        <v>213.41999816894531</v>
      </c>
      <c r="C541" s="12">
        <v>437.75</v>
      </c>
      <c r="D541" s="12">
        <f>+B541/B542-1</f>
        <v>-9.8817204948080661E-3</v>
      </c>
      <c r="E541" s="12">
        <f>+C541/C542-1</f>
        <v>2.206400298007738E-2</v>
      </c>
    </row>
    <row r="542" spans="1:5" x14ac:dyDescent="0.25">
      <c r="A542" s="13">
        <v>44616</v>
      </c>
      <c r="B542" s="12">
        <v>215.55000305175781</v>
      </c>
      <c r="C542" s="12">
        <v>428.29998779296881</v>
      </c>
      <c r="D542" s="12">
        <f>+B542/B543-1</f>
        <v>1.1611704433645009E-3</v>
      </c>
      <c r="E542" s="12">
        <f>+C542/C543-1</f>
        <v>1.5049118147250962E-2</v>
      </c>
    </row>
    <row r="543" spans="1:5" x14ac:dyDescent="0.25">
      <c r="A543" s="13">
        <v>44615</v>
      </c>
      <c r="B543" s="12">
        <v>215.30000305175781</v>
      </c>
      <c r="C543" s="12">
        <v>421.95001220703119</v>
      </c>
      <c r="D543" s="12">
        <f>+B543/B544-1</f>
        <v>-5.2210398847822859E-3</v>
      </c>
      <c r="E543" s="12">
        <f>+C543/C544-1</f>
        <v>-1.7738657232269084E-2</v>
      </c>
    </row>
    <row r="544" spans="1:5" x14ac:dyDescent="0.25">
      <c r="A544" s="13">
        <v>44614</v>
      </c>
      <c r="B544" s="12">
        <v>216.42999267578119</v>
      </c>
      <c r="C544" s="12">
        <v>429.57000732421881</v>
      </c>
      <c r="D544" s="12">
        <f>+B544/B545-1</f>
        <v>-1.7923641526061962E-2</v>
      </c>
      <c r="E544" s="12">
        <f>+C544/C545-1</f>
        <v>-1.0731648076383271E-2</v>
      </c>
    </row>
    <row r="545" spans="1:5" x14ac:dyDescent="0.25">
      <c r="A545" s="13">
        <v>44610</v>
      </c>
      <c r="B545" s="12">
        <v>220.3800048828125</v>
      </c>
      <c r="C545" s="12">
        <v>434.23001098632813</v>
      </c>
      <c r="D545" s="12">
        <f>+B545/B546-1</f>
        <v>-2.6700291199316384E-3</v>
      </c>
      <c r="E545" s="12">
        <f>+C545/C546-1</f>
        <v>-6.4750528258681328E-3</v>
      </c>
    </row>
    <row r="546" spans="1:5" x14ac:dyDescent="0.25">
      <c r="A546" s="13">
        <v>44609</v>
      </c>
      <c r="B546" s="12">
        <v>220.9700012207031</v>
      </c>
      <c r="C546" s="12">
        <v>437.05999755859381</v>
      </c>
      <c r="D546" s="12">
        <f>+B546/B547-1</f>
        <v>-1.3834989075669268E-2</v>
      </c>
      <c r="E546" s="12">
        <f>+C546/C547-1</f>
        <v>-2.136141606480535E-2</v>
      </c>
    </row>
    <row r="547" spans="1:5" x14ac:dyDescent="0.25">
      <c r="A547" s="13">
        <v>44608</v>
      </c>
      <c r="B547" s="12">
        <v>224.07000732421881</v>
      </c>
      <c r="C547" s="12">
        <v>446.60000610351563</v>
      </c>
      <c r="D547" s="12">
        <f>+B547/B548-1</f>
        <v>-7.5810811978627157E-4</v>
      </c>
      <c r="E547" s="12">
        <f>+C547/C548-1</f>
        <v>1.1208249118113134E-3</v>
      </c>
    </row>
    <row r="548" spans="1:5" x14ac:dyDescent="0.25">
      <c r="A548" s="13">
        <v>44607</v>
      </c>
      <c r="B548" s="12">
        <v>224.24000549316409</v>
      </c>
      <c r="C548" s="12">
        <v>446.10000610351563</v>
      </c>
      <c r="D548" s="12">
        <f>+B548/B549-1</f>
        <v>2.7633924172890456E-2</v>
      </c>
      <c r="E548" s="12">
        <f>+C548/C549-1</f>
        <v>1.6126867265771061E-2</v>
      </c>
    </row>
    <row r="549" spans="1:5" x14ac:dyDescent="0.25">
      <c r="A549" s="13">
        <v>44606</v>
      </c>
      <c r="B549" s="12">
        <v>218.21000671386719</v>
      </c>
      <c r="C549" s="12">
        <v>439.01998901367188</v>
      </c>
      <c r="D549" s="12">
        <f>+B549/B550-1</f>
        <v>1.8338243231275086E-4</v>
      </c>
      <c r="E549" s="12">
        <f>+C549/C550-1</f>
        <v>-3.2693149646785269E-3</v>
      </c>
    </row>
    <row r="550" spans="1:5" x14ac:dyDescent="0.25">
      <c r="A550" s="13">
        <v>44603</v>
      </c>
      <c r="B550" s="12">
        <v>218.16999816894531</v>
      </c>
      <c r="C550" s="12">
        <v>440.45999145507813</v>
      </c>
      <c r="D550" s="12">
        <f>+B550/B551-1</f>
        <v>-2.8195999247459635E-2</v>
      </c>
      <c r="E550" s="12">
        <f>+C550/C551-1</f>
        <v>-1.9718721011120044E-2</v>
      </c>
    </row>
    <row r="551" spans="1:5" x14ac:dyDescent="0.25">
      <c r="A551" s="13">
        <v>44602</v>
      </c>
      <c r="B551" s="12">
        <v>224.5</v>
      </c>
      <c r="C551" s="12">
        <v>449.32000732421881</v>
      </c>
      <c r="D551" s="12">
        <f>+B551/B552-1</f>
        <v>-3.9777600215424314E-2</v>
      </c>
      <c r="E551" s="12">
        <f>+C551/C552-1</f>
        <v>-1.7965644680657533E-2</v>
      </c>
    </row>
    <row r="552" spans="1:5" x14ac:dyDescent="0.25">
      <c r="A552" s="13">
        <v>44601</v>
      </c>
      <c r="B552" s="12">
        <v>233.80000305175781</v>
      </c>
      <c r="C552" s="12">
        <v>457.54000854492188</v>
      </c>
      <c r="D552" s="12">
        <f>+B552/B553-1</f>
        <v>2.9547786437423174E-2</v>
      </c>
      <c r="E552" s="12">
        <f>+C552/C553-1</f>
        <v>1.4636106949445615E-2</v>
      </c>
    </row>
    <row r="553" spans="1:5" x14ac:dyDescent="0.25">
      <c r="A553" s="13">
        <v>44600</v>
      </c>
      <c r="B553" s="12">
        <v>227.0899963378906</v>
      </c>
      <c r="C553" s="12">
        <v>450.94000244140619</v>
      </c>
      <c r="D553" s="12">
        <f>+B553/B554-1</f>
        <v>6.9616532267040565E-3</v>
      </c>
      <c r="E553" s="12">
        <f>+C553/C554-1</f>
        <v>8.2278598475853393E-3</v>
      </c>
    </row>
    <row r="554" spans="1:5" x14ac:dyDescent="0.25">
      <c r="A554" s="13">
        <v>44599</v>
      </c>
      <c r="B554" s="12">
        <v>225.52000427246091</v>
      </c>
      <c r="C554" s="12">
        <v>447.260009765625</v>
      </c>
      <c r="D554" s="12">
        <f>+B554/B555-1</f>
        <v>-2.0032157965229724E-2</v>
      </c>
      <c r="E554" s="12">
        <f>+C554/C555-1</f>
        <v>-3.2092765817482993E-3</v>
      </c>
    </row>
    <row r="555" spans="1:5" x14ac:dyDescent="0.25">
      <c r="A555" s="13">
        <v>44596</v>
      </c>
      <c r="B555" s="12">
        <v>230.1300048828125</v>
      </c>
      <c r="C555" s="12">
        <v>448.70001220703119</v>
      </c>
      <c r="D555" s="12">
        <f>+B555/B556-1</f>
        <v>2.6140639859999482E-3</v>
      </c>
      <c r="E555" s="12">
        <f>+C555/C556-1</f>
        <v>4.702207959730309E-3</v>
      </c>
    </row>
    <row r="556" spans="1:5" x14ac:dyDescent="0.25">
      <c r="A556" s="13">
        <v>44595</v>
      </c>
      <c r="B556" s="12">
        <v>229.5299987792969</v>
      </c>
      <c r="C556" s="12">
        <v>446.60000610351563</v>
      </c>
      <c r="D556" s="12">
        <f>+B556/B557-1</f>
        <v>-3.7246779692171939E-2</v>
      </c>
      <c r="E556" s="12">
        <f>+C556/C557-1</f>
        <v>-2.3504973994833311E-2</v>
      </c>
    </row>
    <row r="557" spans="1:5" x14ac:dyDescent="0.25">
      <c r="A557" s="13">
        <v>44594</v>
      </c>
      <c r="B557" s="12">
        <v>238.4100036621094</v>
      </c>
      <c r="C557" s="12">
        <v>457.35000610351563</v>
      </c>
      <c r="D557" s="12">
        <f>+B557/B558-1</f>
        <v>1.2399669203923214E-2</v>
      </c>
      <c r="E557" s="12">
        <f>+C557/C558-1</f>
        <v>9.7140827418131792E-3</v>
      </c>
    </row>
    <row r="558" spans="1:5" x14ac:dyDescent="0.25">
      <c r="A558" s="13">
        <v>44593</v>
      </c>
      <c r="B558" s="12">
        <v>235.49000549316409</v>
      </c>
      <c r="C558" s="12">
        <v>452.95001220703119</v>
      </c>
      <c r="D558" s="12">
        <f>+B558/B559-1</f>
        <v>1.961378008145398E-2</v>
      </c>
      <c r="E558" s="12">
        <f>+C558/C559-1</f>
        <v>6.7569258744575311E-3</v>
      </c>
    </row>
    <row r="559" spans="1:5" x14ac:dyDescent="0.25">
      <c r="A559" s="13">
        <v>44592</v>
      </c>
      <c r="B559" s="12">
        <v>230.96000671386719</v>
      </c>
      <c r="C559" s="12">
        <v>449.91000366210938</v>
      </c>
      <c r="D559" s="12">
        <f>+B559/B560-1</f>
        <v>1.7534633277135114E-2</v>
      </c>
      <c r="E559" s="12">
        <f>+C559/C560-1</f>
        <v>1.8011067394991587E-2</v>
      </c>
    </row>
    <row r="560" spans="1:5" x14ac:dyDescent="0.25">
      <c r="A560" s="13">
        <v>44589</v>
      </c>
      <c r="B560" s="12">
        <v>226.97999572753909</v>
      </c>
      <c r="C560" s="12">
        <v>441.95001220703119</v>
      </c>
      <c r="D560" s="12">
        <f>+B560/B561-1</f>
        <v>2.6501450523485959E-2</v>
      </c>
      <c r="E560" s="12">
        <f>+C560/C561-1</f>
        <v>2.4835410015744186E-2</v>
      </c>
    </row>
    <row r="561" spans="1:5" x14ac:dyDescent="0.25">
      <c r="A561" s="13">
        <v>44588</v>
      </c>
      <c r="B561" s="12">
        <v>221.1199951171875</v>
      </c>
      <c r="C561" s="12">
        <v>431.239990234375</v>
      </c>
      <c r="D561" s="12">
        <f>+B561/B562-1</f>
        <v>-2.2717225821788478E-2</v>
      </c>
      <c r="E561" s="12">
        <f>+C561/C562-1</f>
        <v>-4.9379635062216654E-3</v>
      </c>
    </row>
    <row r="562" spans="1:5" x14ac:dyDescent="0.25">
      <c r="A562" s="13">
        <v>44587</v>
      </c>
      <c r="B562" s="12">
        <v>226.25999450683591</v>
      </c>
      <c r="C562" s="12">
        <v>433.3800048828125</v>
      </c>
      <c r="D562" s="12">
        <f>+B562/B563-1</f>
        <v>-1.7647981505806154E-3</v>
      </c>
      <c r="E562" s="12">
        <f>+C562/C563-1</f>
        <v>-2.5087953939929575E-3</v>
      </c>
    </row>
    <row r="563" spans="1:5" x14ac:dyDescent="0.25">
      <c r="A563" s="13">
        <v>44586</v>
      </c>
      <c r="B563" s="12">
        <v>226.6600036621094</v>
      </c>
      <c r="C563" s="12">
        <v>434.47000122070313</v>
      </c>
      <c r="D563" s="12">
        <f>+B563/B564-1</f>
        <v>-2.1836688813816618E-2</v>
      </c>
      <c r="E563" s="12">
        <f>+C563/C564-1</f>
        <v>-1.2208974085799573E-2</v>
      </c>
    </row>
    <row r="564" spans="1:5" x14ac:dyDescent="0.25">
      <c r="A564" s="13">
        <v>44585</v>
      </c>
      <c r="B564" s="12">
        <v>231.7200012207031</v>
      </c>
      <c r="C564" s="12">
        <v>439.83999633789063</v>
      </c>
      <c r="D564" s="12">
        <f>+B564/B565-1</f>
        <v>-2.5396941332320733E-3</v>
      </c>
      <c r="E564" s="12">
        <f>+C564/C565-1</f>
        <v>4.2467357068962652E-3</v>
      </c>
    </row>
    <row r="565" spans="1:5" x14ac:dyDescent="0.25">
      <c r="A565" s="13">
        <v>44582</v>
      </c>
      <c r="B565" s="12">
        <v>232.30999755859381</v>
      </c>
      <c r="C565" s="12">
        <v>437.98001098632813</v>
      </c>
      <c r="D565" s="12">
        <f>+B565/B566-1</f>
        <v>-1.8131903779600278E-2</v>
      </c>
      <c r="E565" s="12">
        <f>+C565/C566-1</f>
        <v>-1.963064132886827E-2</v>
      </c>
    </row>
    <row r="566" spans="1:5" x14ac:dyDescent="0.25">
      <c r="A566" s="13">
        <v>44581</v>
      </c>
      <c r="B566" s="12">
        <v>236.6000061035156</v>
      </c>
      <c r="C566" s="12">
        <v>446.75</v>
      </c>
      <c r="D566" s="12">
        <f>+B566/B567-1</f>
        <v>-1.0373078921471546E-2</v>
      </c>
      <c r="E566" s="12">
        <f>+C566/C567-1</f>
        <v>-1.1068068622025473E-2</v>
      </c>
    </row>
    <row r="567" spans="1:5" x14ac:dyDescent="0.25">
      <c r="A567" s="13">
        <v>44580</v>
      </c>
      <c r="B567" s="12">
        <v>239.08000183105469</v>
      </c>
      <c r="C567" s="12">
        <v>451.75</v>
      </c>
      <c r="D567" s="12">
        <f>+B567/B568-1</f>
        <v>1.0268362549095356E-2</v>
      </c>
      <c r="E567" s="12">
        <f>+C567/C568-1</f>
        <v>-1.0383557878106742E-2</v>
      </c>
    </row>
    <row r="568" spans="1:5" x14ac:dyDescent="0.25">
      <c r="A568" s="13">
        <v>44579</v>
      </c>
      <c r="B568" s="12">
        <v>236.6499938964844</v>
      </c>
      <c r="C568" s="12">
        <v>456.489990234375</v>
      </c>
      <c r="D568" s="12">
        <f>+B568/B569-1</f>
        <v>-3.5616795773677712E-2</v>
      </c>
      <c r="E568" s="12">
        <f>+C568/C569-1</f>
        <v>-1.7709612163689825E-2</v>
      </c>
    </row>
    <row r="569" spans="1:5" x14ac:dyDescent="0.25">
      <c r="A569" s="13">
        <v>44575</v>
      </c>
      <c r="B569" s="12">
        <v>245.38999938964841</v>
      </c>
      <c r="C569" s="12">
        <v>464.72000122070313</v>
      </c>
      <c r="D569" s="12">
        <f>+B569/B570-1</f>
        <v>-2.2389527270534448E-2</v>
      </c>
      <c r="E569" s="12">
        <f>+C569/C570-1</f>
        <v>4.0902082084159908E-4</v>
      </c>
    </row>
    <row r="570" spans="1:5" x14ac:dyDescent="0.25">
      <c r="A570" s="13">
        <v>44574</v>
      </c>
      <c r="B570" s="12">
        <v>251.00999450683591</v>
      </c>
      <c r="C570" s="12">
        <v>464.52999877929688</v>
      </c>
      <c r="D570" s="12">
        <f>+B570/B571-1</f>
        <v>-2.8636697691276414E-2</v>
      </c>
      <c r="E570" s="12">
        <f>+C570/C571-1</f>
        <v>-1.3778587715492119E-2</v>
      </c>
    </row>
    <row r="571" spans="1:5" x14ac:dyDescent="0.25">
      <c r="A571" s="13">
        <v>44573</v>
      </c>
      <c r="B571" s="12">
        <v>258.41000366210938</v>
      </c>
      <c r="C571" s="12">
        <v>471.01998901367188</v>
      </c>
      <c r="D571" s="12">
        <f>+B571/B572-1</f>
        <v>1.600223080451646E-2</v>
      </c>
      <c r="E571" s="12">
        <f>+C571/C572-1</f>
        <v>2.7035423388437341E-3</v>
      </c>
    </row>
    <row r="572" spans="1:5" x14ac:dyDescent="0.25">
      <c r="A572" s="13">
        <v>44572</v>
      </c>
      <c r="B572" s="12">
        <v>254.3399963378906</v>
      </c>
      <c r="C572" s="12">
        <v>469.75</v>
      </c>
      <c r="D572" s="12">
        <f>+B572/B573-1</f>
        <v>4.7201288888087944E-4</v>
      </c>
      <c r="E572" s="12">
        <f>+C572/C573-1</f>
        <v>9.1082686632446563E-3</v>
      </c>
    </row>
    <row r="573" spans="1:5" x14ac:dyDescent="0.25">
      <c r="A573" s="13">
        <v>44571</v>
      </c>
      <c r="B573" s="12">
        <v>254.2200012207031</v>
      </c>
      <c r="C573" s="12">
        <v>465.510009765625</v>
      </c>
      <c r="D573" s="12">
        <f>+B573/B574-1</f>
        <v>-1.0894046816023462E-2</v>
      </c>
      <c r="E573" s="12">
        <f>+C573/C574-1</f>
        <v>-1.244366059822366E-3</v>
      </c>
    </row>
    <row r="574" spans="1:5" x14ac:dyDescent="0.25">
      <c r="A574" s="13">
        <v>44568</v>
      </c>
      <c r="B574" s="12">
        <v>257.01998901367188</v>
      </c>
      <c r="C574" s="12">
        <v>466.08999633789063</v>
      </c>
      <c r="D574" s="12">
        <f>+B574/B575-1</f>
        <v>-1.7432516983993285E-2</v>
      </c>
      <c r="E574" s="12">
        <f>+C574/C575-1</f>
        <v>-3.9535113344947304E-3</v>
      </c>
    </row>
    <row r="575" spans="1:5" x14ac:dyDescent="0.25">
      <c r="A575" s="13">
        <v>44567</v>
      </c>
      <c r="B575" s="12">
        <v>261.57998657226563</v>
      </c>
      <c r="C575" s="12">
        <v>467.94000244140619</v>
      </c>
      <c r="D575" s="12">
        <f>+B575/B576-1</f>
        <v>-4.604520466193418E-3</v>
      </c>
      <c r="E575" s="12">
        <f>+C575/C576-1</f>
        <v>-9.3941337550562665E-4</v>
      </c>
    </row>
    <row r="576" spans="1:5" x14ac:dyDescent="0.25">
      <c r="A576" s="13">
        <v>44566</v>
      </c>
      <c r="B576" s="12">
        <v>262.79000854492188</v>
      </c>
      <c r="C576" s="12">
        <v>468.3800048828125</v>
      </c>
      <c r="D576" s="12">
        <f>+B576/B577-1</f>
        <v>-2.3775005900813051E-2</v>
      </c>
      <c r="E576" s="12">
        <f>+C576/C577-1</f>
        <v>-1.9202142486770879E-2</v>
      </c>
    </row>
    <row r="577" spans="1:5" x14ac:dyDescent="0.25">
      <c r="A577" s="13">
        <v>44565</v>
      </c>
      <c r="B577" s="12">
        <v>269.19000244140619</v>
      </c>
      <c r="C577" s="12">
        <v>477.54998779296881</v>
      </c>
      <c r="D577" s="12">
        <f>+B577/B578-1</f>
        <v>3.738106505869454E-2</v>
      </c>
      <c r="E577" s="12">
        <f>+C577/C578-1</f>
        <v>-3.3493890638958135E-4</v>
      </c>
    </row>
    <row r="578" spans="1:5" x14ac:dyDescent="0.25">
      <c r="A578" s="13">
        <v>44564</v>
      </c>
      <c r="B578" s="12">
        <v>259.489990234375</v>
      </c>
      <c r="C578" s="12">
        <v>477.70999145507813</v>
      </c>
      <c r="D578" s="12">
        <f>+B578/B579-1</f>
        <v>2.5886055606083591E-3</v>
      </c>
      <c r="E578" s="12">
        <f>+C578/C579-1</f>
        <v>5.7899613640617353E-3</v>
      </c>
    </row>
    <row r="579" spans="1:5" x14ac:dyDescent="0.25">
      <c r="A579" s="13">
        <v>44561</v>
      </c>
      <c r="B579" s="12">
        <v>258.82000732421881</v>
      </c>
      <c r="C579" s="12">
        <v>474.95999145507813</v>
      </c>
      <c r="D579" s="12">
        <f>+B579/B580-1</f>
        <v>7.7483972121503708E-3</v>
      </c>
      <c r="E579" s="12">
        <f>+C579/C580-1</f>
        <v>-2.5201869073463445E-3</v>
      </c>
    </row>
    <row r="580" spans="1:5" x14ac:dyDescent="0.25">
      <c r="A580" s="13">
        <v>44560</v>
      </c>
      <c r="B580" s="12">
        <v>256.82998657226563</v>
      </c>
      <c r="C580" s="12">
        <v>476.16000366210938</v>
      </c>
      <c r="D580" s="12">
        <f>+B580/B581-1</f>
        <v>-3.7626115850795117E-3</v>
      </c>
      <c r="E580" s="12">
        <f>+C580/C581-1</f>
        <v>-2.7645289726202504E-3</v>
      </c>
    </row>
    <row r="581" spans="1:5" x14ac:dyDescent="0.25">
      <c r="A581" s="13">
        <v>44559</v>
      </c>
      <c r="B581" s="12">
        <v>257.79998779296881</v>
      </c>
      <c r="C581" s="12">
        <v>477.48001098632813</v>
      </c>
      <c r="D581" s="12">
        <f>+B581/B582-1</f>
        <v>1.1650011377428715E-3</v>
      </c>
      <c r="E581" s="12">
        <f>+C581/C582-1</f>
        <v>1.2792079086265673E-3</v>
      </c>
    </row>
    <row r="582" spans="1:5" x14ac:dyDescent="0.25">
      <c r="A582" s="13">
        <v>44558</v>
      </c>
      <c r="B582" s="12">
        <v>257.5</v>
      </c>
      <c r="C582" s="12">
        <v>476.8699951171875</v>
      </c>
      <c r="D582" s="12">
        <f>+B582/B583-1</f>
        <v>-2.4793314175221015E-3</v>
      </c>
      <c r="E582" s="12">
        <f>+C582/C583-1</f>
        <v>-8.1719532426161035E-4</v>
      </c>
    </row>
    <row r="583" spans="1:5" x14ac:dyDescent="0.25">
      <c r="A583" s="13">
        <v>44557</v>
      </c>
      <c r="B583" s="12">
        <v>258.1400146484375</v>
      </c>
      <c r="C583" s="12">
        <v>477.260009765625</v>
      </c>
      <c r="D583" s="12">
        <f>+B583/B584-1</f>
        <v>1.8464482800450766E-2</v>
      </c>
      <c r="E583" s="12">
        <f>+C583/C584-1</f>
        <v>1.4152153794584565E-2</v>
      </c>
    </row>
    <row r="584" spans="1:5" x14ac:dyDescent="0.25">
      <c r="A584" s="13">
        <v>44553</v>
      </c>
      <c r="B584" s="12">
        <v>253.46000671386719</v>
      </c>
      <c r="C584" s="12">
        <v>470.60000610351563</v>
      </c>
      <c r="D584" s="12">
        <f>+B584/B585-1</f>
        <v>1.1009213399371554E-2</v>
      </c>
      <c r="E584" s="12">
        <f>+C584/C585-1</f>
        <v>6.2220779724151409E-3</v>
      </c>
    </row>
    <row r="585" spans="1:5" x14ac:dyDescent="0.25">
      <c r="A585" s="13">
        <v>44552</v>
      </c>
      <c r="B585" s="12">
        <v>250.69999694824219</v>
      </c>
      <c r="C585" s="12">
        <v>467.69000244140619</v>
      </c>
      <c r="D585" s="12">
        <f>+B585/B586-1</f>
        <v>6.746416540669431E-3</v>
      </c>
      <c r="E585" s="12">
        <f>+C585/C586-1</f>
        <v>9.9987148689657523E-3</v>
      </c>
    </row>
    <row r="586" spans="1:5" x14ac:dyDescent="0.25">
      <c r="A586" s="13">
        <v>44551</v>
      </c>
      <c r="B586" s="12">
        <v>249.02000427246091</v>
      </c>
      <c r="C586" s="12">
        <v>463.05999755859381</v>
      </c>
      <c r="D586" s="12">
        <f>+B586/B587-1</f>
        <v>-2.3237252278517362E-3</v>
      </c>
      <c r="E586" s="12">
        <f>+C586/C587-1</f>
        <v>1.7758992432985066E-2</v>
      </c>
    </row>
    <row r="587" spans="1:5" x14ac:dyDescent="0.25">
      <c r="A587" s="13">
        <v>44550</v>
      </c>
      <c r="B587" s="12">
        <v>249.6000061035156</v>
      </c>
      <c r="C587" s="12">
        <v>454.98001098632813</v>
      </c>
      <c r="D587" s="12">
        <f>+B587/B588-1</f>
        <v>-1.1524250392558333E-2</v>
      </c>
      <c r="E587" s="12">
        <f>+C587/C588-1</f>
        <v>-1.0633405490204417E-2</v>
      </c>
    </row>
    <row r="588" spans="1:5" x14ac:dyDescent="0.25">
      <c r="A588" s="13">
        <v>44547</v>
      </c>
      <c r="B588" s="12">
        <v>252.50999450683591</v>
      </c>
      <c r="C588" s="12">
        <v>459.8699951171875</v>
      </c>
      <c r="D588" s="12">
        <f>+B588/B589-1</f>
        <v>-1.5862468931431617E-2</v>
      </c>
      <c r="E588" s="12">
        <f>+C588/C589-1</f>
        <v>-1.4106585738330235E-2</v>
      </c>
    </row>
    <row r="589" spans="1:5" x14ac:dyDescent="0.25">
      <c r="A589" s="13">
        <v>44546</v>
      </c>
      <c r="B589" s="12">
        <v>256.57998657226563</v>
      </c>
      <c r="C589" s="12">
        <v>466.45001220703119</v>
      </c>
      <c r="D589" s="12">
        <f>+B589/B590-1</f>
        <v>-1.4934597574410846E-2</v>
      </c>
      <c r="E589" s="12">
        <f>+C589/C590-1</f>
        <v>-8.8185164527422311E-3</v>
      </c>
    </row>
    <row r="590" spans="1:5" x14ac:dyDescent="0.25">
      <c r="A590" s="13">
        <v>44545</v>
      </c>
      <c r="B590" s="12">
        <v>260.47000122070313</v>
      </c>
      <c r="C590" s="12">
        <v>470.60000610351563</v>
      </c>
      <c r="D590" s="12">
        <f>+B590/B591-1</f>
        <v>2.8265776049573921E-2</v>
      </c>
      <c r="E590" s="12">
        <f>+C590/C591-1</f>
        <v>1.5625045279773042E-2</v>
      </c>
    </row>
    <row r="591" spans="1:5" x14ac:dyDescent="0.25">
      <c r="A591" s="13">
        <v>44544</v>
      </c>
      <c r="B591" s="12">
        <v>253.30999755859381</v>
      </c>
      <c r="C591" s="12">
        <v>463.3599853515625</v>
      </c>
      <c r="D591" s="12">
        <f>+B591/B592-1</f>
        <v>-1.9698128707888563E-2</v>
      </c>
      <c r="E591" s="12">
        <f>+C591/C592-1</f>
        <v>-6.8800435567339946E-3</v>
      </c>
    </row>
    <row r="592" spans="1:5" x14ac:dyDescent="0.25">
      <c r="A592" s="13">
        <v>44543</v>
      </c>
      <c r="B592" s="12">
        <v>258.39999389648438</v>
      </c>
      <c r="C592" s="12">
        <v>466.57000732421881</v>
      </c>
      <c r="D592" s="12">
        <f>+B592/B593-1</f>
        <v>-1.1098331542143569E-2</v>
      </c>
      <c r="E592" s="12">
        <f>+C592/C593-1</f>
        <v>-8.8583570477621665E-3</v>
      </c>
    </row>
    <row r="593" spans="1:5" x14ac:dyDescent="0.25">
      <c r="A593" s="13">
        <v>44540</v>
      </c>
      <c r="B593" s="12">
        <v>261.29998779296881</v>
      </c>
      <c r="C593" s="12">
        <v>470.739990234375</v>
      </c>
      <c r="D593" s="12">
        <f>+B593/B594-1</f>
        <v>4.0345352275459323E-3</v>
      </c>
      <c r="E593" s="12">
        <f>+C593/C594-1</f>
        <v>9.4134964584624559E-3</v>
      </c>
    </row>
    <row r="594" spans="1:5" x14ac:dyDescent="0.25">
      <c r="A594" s="13">
        <v>44539</v>
      </c>
      <c r="B594" s="12">
        <v>260.25</v>
      </c>
      <c r="C594" s="12">
        <v>466.35000610351563</v>
      </c>
      <c r="D594" s="12">
        <f>+B594/B595-1</f>
        <v>-2.5536402954972837E-2</v>
      </c>
      <c r="E594" s="12">
        <f>+C594/C595-1</f>
        <v>-6.7515398371333912E-3</v>
      </c>
    </row>
    <row r="595" spans="1:5" x14ac:dyDescent="0.25">
      <c r="A595" s="13">
        <v>44538</v>
      </c>
      <c r="B595" s="12">
        <v>267.07000732421881</v>
      </c>
      <c r="C595" s="12">
        <v>469.51998901367188</v>
      </c>
      <c r="D595" s="12">
        <f>+B595/B596-1</f>
        <v>4.400201032685791E-3</v>
      </c>
      <c r="E595" s="12">
        <f>+C595/C596-1</f>
        <v>2.6479675356780863E-3</v>
      </c>
    </row>
    <row r="596" spans="1:5" x14ac:dyDescent="0.25">
      <c r="A596" s="13">
        <v>44537</v>
      </c>
      <c r="B596" s="12">
        <v>265.89999389648438</v>
      </c>
      <c r="C596" s="12">
        <v>468.27999877929688</v>
      </c>
      <c r="D596" s="12">
        <f>+B596/B597-1</f>
        <v>2.8507311151458214E-2</v>
      </c>
      <c r="E596" s="12">
        <f>+C596/C597-1</f>
        <v>2.0684823247291373E-2</v>
      </c>
    </row>
    <row r="597" spans="1:5" x14ac:dyDescent="0.25">
      <c r="A597" s="13">
        <v>44536</v>
      </c>
      <c r="B597" s="12">
        <v>258.52999877929688</v>
      </c>
      <c r="C597" s="12">
        <v>458.79000854492188</v>
      </c>
      <c r="D597" s="12">
        <f>+B597/B598-1</f>
        <v>-1.0818700279673354E-3</v>
      </c>
      <c r="E597" s="12">
        <f>+C597/C598-1</f>
        <v>1.184331295081531E-2</v>
      </c>
    </row>
    <row r="598" spans="1:5" x14ac:dyDescent="0.25">
      <c r="A598" s="13">
        <v>44533</v>
      </c>
      <c r="B598" s="12">
        <v>258.80999755859381</v>
      </c>
      <c r="C598" s="12">
        <v>453.42001342773438</v>
      </c>
      <c r="D598" s="12">
        <f>+B598/B599-1</f>
        <v>-1.3982068249477009E-2</v>
      </c>
      <c r="E598" s="12">
        <f>+C598/C599-1</f>
        <v>-8.7013129030577563E-3</v>
      </c>
    </row>
    <row r="599" spans="1:5" x14ac:dyDescent="0.25">
      <c r="A599" s="13">
        <v>44532</v>
      </c>
      <c r="B599" s="12">
        <v>262.48001098632813</v>
      </c>
      <c r="C599" s="12">
        <v>457.39999389648438</v>
      </c>
      <c r="D599" s="12">
        <f>+B599/B600-1</f>
        <v>2.1879724189322491E-2</v>
      </c>
      <c r="E599" s="12">
        <f>+C599/C600-1</f>
        <v>1.5316301657013032E-2</v>
      </c>
    </row>
    <row r="600" spans="1:5" x14ac:dyDescent="0.25">
      <c r="A600" s="13">
        <v>44531</v>
      </c>
      <c r="B600" s="12">
        <v>256.8599853515625</v>
      </c>
      <c r="C600" s="12">
        <v>450.5</v>
      </c>
      <c r="D600" s="12">
        <f>+B600/B601-1</f>
        <v>-1.3821723956158993E-2</v>
      </c>
      <c r="E600" s="12">
        <f>+C600/C601-1</f>
        <v>-1.1107203410551825E-2</v>
      </c>
    </row>
    <row r="601" spans="1:5" x14ac:dyDescent="0.25">
      <c r="A601" s="13">
        <v>44530</v>
      </c>
      <c r="B601" s="12">
        <v>260.45999145507813</v>
      </c>
      <c r="C601" s="12">
        <v>455.55999755859381</v>
      </c>
      <c r="D601" s="12">
        <f>+B601/B602-1</f>
        <v>-1.9979673319400204E-2</v>
      </c>
      <c r="E601" s="12">
        <f>+C601/C602-1</f>
        <v>-1.9457616070086003E-2</v>
      </c>
    </row>
    <row r="602" spans="1:5" x14ac:dyDescent="0.25">
      <c r="A602" s="13">
        <v>44529</v>
      </c>
      <c r="B602" s="12">
        <v>265.76998901367188</v>
      </c>
      <c r="C602" s="12">
        <v>464.60000610351563</v>
      </c>
      <c r="D602" s="12">
        <f>+B602/B603-1</f>
        <v>1.1647815683161866E-2</v>
      </c>
      <c r="E602" s="12">
        <f>+C602/C603-1</f>
        <v>1.2266607551340236E-2</v>
      </c>
    </row>
    <row r="603" spans="1:5" x14ac:dyDescent="0.25">
      <c r="A603" s="13">
        <v>44526</v>
      </c>
      <c r="B603" s="12">
        <v>262.70999145507813</v>
      </c>
      <c r="C603" s="12">
        <v>458.97000122070313</v>
      </c>
      <c r="D603" s="12">
        <f>+B603/B604-1</f>
        <v>-2.0944342408312777E-2</v>
      </c>
      <c r="E603" s="12">
        <f>+C603/C604-1</f>
        <v>-2.2303172218498535E-2</v>
      </c>
    </row>
    <row r="604" spans="1:5" x14ac:dyDescent="0.25">
      <c r="A604" s="13">
        <v>44524</v>
      </c>
      <c r="B604" s="12">
        <v>268.32998657226563</v>
      </c>
      <c r="C604" s="12">
        <v>469.44000244140619</v>
      </c>
      <c r="D604" s="12">
        <f>+B604/B605-1</f>
        <v>5.131836833378145E-3</v>
      </c>
      <c r="E604" s="12">
        <f>+C604/C605-1</f>
        <v>2.6698562410170101E-3</v>
      </c>
    </row>
    <row r="605" spans="1:5" x14ac:dyDescent="0.25">
      <c r="A605" s="13">
        <v>44523</v>
      </c>
      <c r="B605" s="12">
        <v>266.95999145507813</v>
      </c>
      <c r="C605" s="12">
        <v>468.19000244140619</v>
      </c>
      <c r="D605" s="12">
        <f>+B605/B606-1</f>
        <v>-3.0294212523403807E-2</v>
      </c>
      <c r="E605" s="12">
        <f>+C605/C606-1</f>
        <v>1.3259941986771828E-3</v>
      </c>
    </row>
    <row r="606" spans="1:5" x14ac:dyDescent="0.25">
      <c r="A606" s="13">
        <v>44522</v>
      </c>
      <c r="B606" s="12">
        <v>275.29998779296881</v>
      </c>
      <c r="C606" s="12">
        <v>467.57000732421881</v>
      </c>
      <c r="D606" s="12">
        <f>+B606/B607-1</f>
        <v>1.4706388523383795E-2</v>
      </c>
      <c r="E606" s="12">
        <f>+C606/C607-1</f>
        <v>-2.8151747381705006E-3</v>
      </c>
    </row>
    <row r="607" spans="1:5" x14ac:dyDescent="0.25">
      <c r="A607" s="13">
        <v>44519</v>
      </c>
      <c r="B607" s="12">
        <v>271.30999755859381</v>
      </c>
      <c r="C607" s="12">
        <v>468.8900146484375</v>
      </c>
      <c r="D607" s="12">
        <f>+B607/B608-1</f>
        <v>2.0729909776808331E-2</v>
      </c>
      <c r="E607" s="12">
        <f>+C607/C608-1</f>
        <v>-1.7882535035962377E-3</v>
      </c>
    </row>
    <row r="608" spans="1:5" x14ac:dyDescent="0.25">
      <c r="A608" s="13">
        <v>44518</v>
      </c>
      <c r="B608" s="12">
        <v>265.79998779296881</v>
      </c>
      <c r="C608" s="12">
        <v>469.73001098632813</v>
      </c>
      <c r="D608" s="12">
        <f>+B608/B609-1</f>
        <v>-1.8026550568145394E-3</v>
      </c>
      <c r="E608" s="12">
        <f>+C608/C609-1</f>
        <v>3.3964119454403807E-3</v>
      </c>
    </row>
    <row r="609" spans="1:5" x14ac:dyDescent="0.25">
      <c r="A609" s="13">
        <v>44517</v>
      </c>
      <c r="B609" s="12">
        <v>266.27999877929688</v>
      </c>
      <c r="C609" s="12">
        <v>468.1400146484375</v>
      </c>
      <c r="D609" s="12">
        <f>+B609/B610-1</f>
        <v>3.2533187228271698E-2</v>
      </c>
      <c r="E609" s="12">
        <f>+C609/C610-1</f>
        <v>-2.4292195146282669E-3</v>
      </c>
    </row>
    <row r="610" spans="1:5" x14ac:dyDescent="0.25">
      <c r="A610" s="13">
        <v>44516</v>
      </c>
      <c r="B610" s="12">
        <v>257.8900146484375</v>
      </c>
      <c r="C610" s="12">
        <v>469.27999877929688</v>
      </c>
      <c r="D610" s="12">
        <f>+B610/B611-1</f>
        <v>-3.7086785104969433E-3</v>
      </c>
      <c r="E610" s="12">
        <f>+C610/C611-1</f>
        <v>3.9578249844973712E-3</v>
      </c>
    </row>
    <row r="611" spans="1:5" x14ac:dyDescent="0.25">
      <c r="A611" s="13">
        <v>44515</v>
      </c>
      <c r="B611" s="12">
        <v>258.85000610351563</v>
      </c>
      <c r="C611" s="12">
        <v>467.42999267578119</v>
      </c>
      <c r="D611" s="12">
        <f>+B611/B612-1</f>
        <v>1.082874159282321E-3</v>
      </c>
      <c r="E611" s="12">
        <f>+C611/C612-1</f>
        <v>3.4242229518532952E-4</v>
      </c>
    </row>
    <row r="612" spans="1:5" x14ac:dyDescent="0.25">
      <c r="A612" s="13">
        <v>44512</v>
      </c>
      <c r="B612" s="12">
        <v>258.57000732421881</v>
      </c>
      <c r="C612" s="12">
        <v>467.26998901367188</v>
      </c>
      <c r="D612" s="12">
        <f>+B612/B613-1</f>
        <v>1.8210042990649544E-3</v>
      </c>
      <c r="E612" s="12">
        <f>+C612/C613-1</f>
        <v>7.5468445197233169E-3</v>
      </c>
    </row>
    <row r="613" spans="1:5" x14ac:dyDescent="0.25">
      <c r="A613" s="13">
        <v>44511</v>
      </c>
      <c r="B613" s="12">
        <v>258.10000610351563</v>
      </c>
      <c r="C613" s="12">
        <v>463.76998901367188</v>
      </c>
      <c r="D613" s="12">
        <f>+B613/B614-1</f>
        <v>2.0238795408514587E-2</v>
      </c>
      <c r="E613" s="12">
        <f>+C613/C614-1</f>
        <v>3.2352766935006549E-4</v>
      </c>
    </row>
    <row r="614" spans="1:5" x14ac:dyDescent="0.25">
      <c r="A614" s="13">
        <v>44510</v>
      </c>
      <c r="B614" s="12">
        <v>252.97999572753909</v>
      </c>
      <c r="C614" s="12">
        <v>463.6199951171875</v>
      </c>
      <c r="D614" s="12">
        <f>+B614/B615-1</f>
        <v>-1.4376504878448548E-2</v>
      </c>
      <c r="E614" s="12">
        <f>+C614/C615-1</f>
        <v>-8.0448665461582136E-3</v>
      </c>
    </row>
    <row r="615" spans="1:5" x14ac:dyDescent="0.25">
      <c r="A615" s="13">
        <v>44509</v>
      </c>
      <c r="B615" s="12">
        <v>256.67001342773438</v>
      </c>
      <c r="C615" s="12">
        <v>467.3800048828125</v>
      </c>
      <c r="D615" s="12">
        <f>+B615/B616-1</f>
        <v>-1.5571654153793024E-2</v>
      </c>
      <c r="E615" s="12">
        <f>+C615/C616-1</f>
        <v>-3.305371414023317E-3</v>
      </c>
    </row>
    <row r="616" spans="1:5" x14ac:dyDescent="0.25">
      <c r="A616" s="13">
        <v>44508</v>
      </c>
      <c r="B616" s="12">
        <v>260.73001098632813</v>
      </c>
      <c r="C616" s="12">
        <v>468.92999267578119</v>
      </c>
      <c r="D616" s="12">
        <f>+B616/B617-1</f>
        <v>-6.8184446985122271E-3</v>
      </c>
      <c r="E616" s="12">
        <f>+C616/C617-1</f>
        <v>8.5372099444325222E-4</v>
      </c>
    </row>
    <row r="617" spans="1:5" x14ac:dyDescent="0.25">
      <c r="A617" s="13">
        <v>44505</v>
      </c>
      <c r="B617" s="12">
        <v>262.51998901367188</v>
      </c>
      <c r="C617" s="12">
        <v>468.52999877929688</v>
      </c>
      <c r="D617" s="12">
        <f>+B617/B618-1</f>
        <v>2.0168665574265443E-2</v>
      </c>
      <c r="E617" s="12">
        <f>+C617/C618-1</f>
        <v>3.4696089278050124E-3</v>
      </c>
    </row>
    <row r="618" spans="1:5" x14ac:dyDescent="0.25">
      <c r="A618" s="13">
        <v>44504</v>
      </c>
      <c r="B618" s="12">
        <v>257.32998657226563</v>
      </c>
      <c r="C618" s="12">
        <v>466.91000366210938</v>
      </c>
      <c r="D618" s="12">
        <f>+B618/B619-1</f>
        <v>6.4533555371957263E-3</v>
      </c>
      <c r="E618" s="12">
        <f>+C618/C619-1</f>
        <v>4.712520303954415E-3</v>
      </c>
    </row>
    <row r="619" spans="1:5" x14ac:dyDescent="0.25">
      <c r="A619" s="13">
        <v>44503</v>
      </c>
      <c r="B619" s="12">
        <v>255.67999267578119</v>
      </c>
      <c r="C619" s="12">
        <v>464.72000122070313</v>
      </c>
      <c r="D619" s="12">
        <f>+B619/B620-1</f>
        <v>2.7611411055014079E-2</v>
      </c>
      <c r="E619" s="12">
        <f>+C619/C620-1</f>
        <v>6.1052335169562433E-3</v>
      </c>
    </row>
    <row r="620" spans="1:5" x14ac:dyDescent="0.25">
      <c r="A620" s="13">
        <v>44502</v>
      </c>
      <c r="B620" s="12">
        <v>248.80999755859381</v>
      </c>
      <c r="C620" s="12">
        <v>461.89999389648438</v>
      </c>
      <c r="D620" s="12">
        <f>+B620/B621-1</f>
        <v>3.7832618076286462E-2</v>
      </c>
      <c r="E620" s="12">
        <f>+C620/C621-1</f>
        <v>4.0430947678780083E-3</v>
      </c>
    </row>
    <row r="621" spans="1:5" x14ac:dyDescent="0.25">
      <c r="A621" s="13">
        <v>44501</v>
      </c>
      <c r="B621" s="12">
        <v>239.74000549316409</v>
      </c>
      <c r="C621" s="12">
        <v>460.04000854492188</v>
      </c>
      <c r="D621" s="12">
        <f>+B621/B622-1</f>
        <v>1.0836140085425328E-2</v>
      </c>
      <c r="E621" s="12">
        <f>+C621/C622-1</f>
        <v>1.7202145779464662E-3</v>
      </c>
    </row>
    <row r="622" spans="1:5" x14ac:dyDescent="0.25">
      <c r="A622" s="13">
        <v>44498</v>
      </c>
      <c r="B622" s="12">
        <v>237.16999816894531</v>
      </c>
      <c r="C622" s="12">
        <v>459.25</v>
      </c>
      <c r="D622" s="12">
        <f>+B622/B623-1</f>
        <v>8.9764342392011365E-3</v>
      </c>
      <c r="E622" s="12">
        <f>+C622/C623-1</f>
        <v>2.0291339259019825E-3</v>
      </c>
    </row>
    <row r="623" spans="1:5" x14ac:dyDescent="0.25">
      <c r="A623" s="13">
        <v>44497</v>
      </c>
      <c r="B623" s="12">
        <v>235.05999755859381</v>
      </c>
      <c r="C623" s="12">
        <v>458.32000732421881</v>
      </c>
      <c r="D623" s="12">
        <f>+B623/B624-1</f>
        <v>1.5641181641034896E-2</v>
      </c>
      <c r="E623" s="12">
        <f>+C623/C624-1</f>
        <v>9.6488629758466615E-3</v>
      </c>
    </row>
    <row r="624" spans="1:5" x14ac:dyDescent="0.25">
      <c r="A624" s="13">
        <v>44496</v>
      </c>
      <c r="B624" s="12">
        <v>231.44000244140619</v>
      </c>
      <c r="C624" s="12">
        <v>453.94000244140619</v>
      </c>
      <c r="D624" s="12">
        <f>+B624/B625-1</f>
        <v>6.2608801800270175E-3</v>
      </c>
      <c r="E624" s="12">
        <f>+C624/C625-1</f>
        <v>-4.4301891646800762E-3</v>
      </c>
    </row>
    <row r="625" spans="1:5" x14ac:dyDescent="0.25">
      <c r="A625" s="13">
        <v>44495</v>
      </c>
      <c r="B625" s="12">
        <v>230</v>
      </c>
      <c r="C625" s="12">
        <v>455.95999145507813</v>
      </c>
      <c r="D625" s="12">
        <f>+B625/B626-1</f>
        <v>-4.3720814287366849E-3</v>
      </c>
      <c r="E625" s="12">
        <f>+C625/C626-1</f>
        <v>9.0001903873537792E-4</v>
      </c>
    </row>
    <row r="626" spans="1:5" x14ac:dyDescent="0.25">
      <c r="A626" s="13">
        <v>44494</v>
      </c>
      <c r="B626" s="12">
        <v>231.00999450683591</v>
      </c>
      <c r="C626" s="12">
        <v>455.54998779296881</v>
      </c>
      <c r="D626" s="12">
        <f>+B626/B627-1</f>
        <v>3.5919257878187949E-2</v>
      </c>
      <c r="E626" s="12">
        <f>+C626/C627-1</f>
        <v>5.3628016904283538E-3</v>
      </c>
    </row>
    <row r="627" spans="1:5" x14ac:dyDescent="0.25">
      <c r="A627" s="13">
        <v>44491</v>
      </c>
      <c r="B627" s="12">
        <v>223</v>
      </c>
      <c r="C627" s="12">
        <v>453.1199951171875</v>
      </c>
      <c r="D627" s="12">
        <f>+B627/B628-1</f>
        <v>-7.1679827522220796E-3</v>
      </c>
      <c r="E627" s="12">
        <f>+C627/C628-1</f>
        <v>-1.0361807458226791E-3</v>
      </c>
    </row>
    <row r="628" spans="1:5" x14ac:dyDescent="0.25">
      <c r="A628" s="13">
        <v>44490</v>
      </c>
      <c r="B628" s="12">
        <v>224.61000061035159</v>
      </c>
      <c r="C628" s="12">
        <v>453.58999633789063</v>
      </c>
      <c r="D628" s="12">
        <f>+B628/B629-1</f>
        <v>7.0391291762847974E-3</v>
      </c>
      <c r="E628" s="12">
        <f>+C628/C629-1</f>
        <v>2.6082373648450563E-3</v>
      </c>
    </row>
    <row r="629" spans="1:5" x14ac:dyDescent="0.25">
      <c r="A629" s="13">
        <v>44489</v>
      </c>
      <c r="B629" s="12">
        <v>223.03999328613281</v>
      </c>
      <c r="C629" s="12">
        <v>452.41000366210938</v>
      </c>
      <c r="D629" s="12">
        <f>+B629/B630-1</f>
        <v>-7.3434916433527953E-3</v>
      </c>
      <c r="E629" s="12">
        <f>+C629/C630-1</f>
        <v>3.9277226969129941E-3</v>
      </c>
    </row>
    <row r="630" spans="1:5" x14ac:dyDescent="0.25">
      <c r="A630" s="13">
        <v>44488</v>
      </c>
      <c r="B630" s="12">
        <v>224.69000244140619</v>
      </c>
      <c r="C630" s="12">
        <v>450.6400146484375</v>
      </c>
      <c r="D630" s="12">
        <f>+B630/B631-1</f>
        <v>1.0296801293923075E-2</v>
      </c>
      <c r="E630" s="12">
        <f>+C630/C631-1</f>
        <v>7.7148688212977934E-3</v>
      </c>
    </row>
    <row r="631" spans="1:5" x14ac:dyDescent="0.25">
      <c r="A631" s="13">
        <v>44487</v>
      </c>
      <c r="B631" s="12">
        <v>222.3999938964844</v>
      </c>
      <c r="C631" s="12">
        <v>447.19000244140619</v>
      </c>
      <c r="D631" s="12">
        <f>+B631/B632-1</f>
        <v>-9.0009994160156204E-3</v>
      </c>
      <c r="E631" s="12">
        <f>+C631/C632-1</f>
        <v>2.9605206420579844E-3</v>
      </c>
    </row>
    <row r="632" spans="1:5" x14ac:dyDescent="0.25">
      <c r="A632" s="13">
        <v>44484</v>
      </c>
      <c r="B632" s="12">
        <v>224.41999816894531</v>
      </c>
      <c r="C632" s="12">
        <v>445.8699951171875</v>
      </c>
      <c r="D632" s="12">
        <f>+B632/B633-1</f>
        <v>4.8356848247672612E-3</v>
      </c>
      <c r="E632" s="12">
        <f>+C632/C633-1</f>
        <v>7.6158081744350792E-3</v>
      </c>
    </row>
    <row r="633" spans="1:5" x14ac:dyDescent="0.25">
      <c r="A633" s="13">
        <v>44483</v>
      </c>
      <c r="B633" s="12">
        <v>223.3399963378906</v>
      </c>
      <c r="C633" s="12">
        <v>442.5</v>
      </c>
      <c r="D633" s="12">
        <f>+B633/B634-1</f>
        <v>4.3401042530639256E-2</v>
      </c>
      <c r="E633" s="12">
        <f>+C633/C634-1</f>
        <v>1.6820643061300711E-2</v>
      </c>
    </row>
    <row r="634" spans="1:5" x14ac:dyDescent="0.25">
      <c r="A634" s="13">
        <v>44482</v>
      </c>
      <c r="B634" s="12">
        <v>214.05000305175781</v>
      </c>
      <c r="C634" s="12">
        <v>435.17999267578119</v>
      </c>
      <c r="D634" s="12">
        <f>+B634/B635-1</f>
        <v>-7.2812916287119389E-3</v>
      </c>
      <c r="E634" s="12">
        <f>+C634/C635-1</f>
        <v>3.5976144461975501E-3</v>
      </c>
    </row>
    <row r="635" spans="1:5" x14ac:dyDescent="0.25">
      <c r="A635" s="13">
        <v>44481</v>
      </c>
      <c r="B635" s="12">
        <v>215.6199951171875</v>
      </c>
      <c r="C635" s="12">
        <v>433.6199951171875</v>
      </c>
      <c r="D635" s="12">
        <f>+B635/B636-1</f>
        <v>2.1379041050793024E-3</v>
      </c>
      <c r="E635" s="12">
        <f>+C635/C636-1</f>
        <v>-2.4615411401437415E-3</v>
      </c>
    </row>
    <row r="636" spans="1:5" x14ac:dyDescent="0.25">
      <c r="A636" s="13">
        <v>44480</v>
      </c>
      <c r="B636" s="12">
        <v>215.1600036621094</v>
      </c>
      <c r="C636" s="12">
        <v>434.69000244140619</v>
      </c>
      <c r="D636" s="12">
        <f>+B636/B637-1</f>
        <v>1.0615358527083174E-2</v>
      </c>
      <c r="E636" s="12">
        <f>+C636/C637-1</f>
        <v>-7.2397182117728276E-3</v>
      </c>
    </row>
    <row r="637" spans="1:5" x14ac:dyDescent="0.25">
      <c r="A637" s="13">
        <v>44477</v>
      </c>
      <c r="B637" s="12">
        <v>212.8999938964844</v>
      </c>
      <c r="C637" s="12">
        <v>437.8599853515625</v>
      </c>
      <c r="D637" s="12">
        <f>+B637/B638-1</f>
        <v>7.9537575327721655E-3</v>
      </c>
      <c r="E637" s="12">
        <f>+C637/C638-1</f>
        <v>-1.8237776498153391E-3</v>
      </c>
    </row>
    <row r="638" spans="1:5" x14ac:dyDescent="0.25">
      <c r="A638" s="13">
        <v>44476</v>
      </c>
      <c r="B638" s="12">
        <v>211.2200012207031</v>
      </c>
      <c r="C638" s="12">
        <v>438.66000366210938</v>
      </c>
      <c r="D638" s="12">
        <f>+B638/B639-1</f>
        <v>1.7535404940457244E-2</v>
      </c>
      <c r="E638" s="12">
        <f>+C638/C639-1</f>
        <v>8.6456882464798213E-3</v>
      </c>
    </row>
    <row r="639" spans="1:5" x14ac:dyDescent="0.25">
      <c r="A639" s="13">
        <v>44475</v>
      </c>
      <c r="B639" s="12">
        <v>207.58000183105469</v>
      </c>
      <c r="C639" s="12">
        <v>434.89999389648438</v>
      </c>
      <c r="D639" s="12">
        <f>+B639/B640-1</f>
        <v>-1.0156906273522393E-2</v>
      </c>
      <c r="E639" s="12">
        <f>+C639/C640-1</f>
        <v>4.1560558014366311E-3</v>
      </c>
    </row>
    <row r="640" spans="1:5" x14ac:dyDescent="0.25">
      <c r="A640" s="13">
        <v>44474</v>
      </c>
      <c r="B640" s="12">
        <v>209.71000671386719</v>
      </c>
      <c r="C640" s="12">
        <v>433.10000610351563</v>
      </c>
      <c r="D640" s="12">
        <f>+B640/B641-1</f>
        <v>1.1918554117122726E-2</v>
      </c>
      <c r="E640" s="12">
        <f>+C640/C641-1</f>
        <v>1.0404981575824479E-2</v>
      </c>
    </row>
    <row r="641" spans="1:5" x14ac:dyDescent="0.25">
      <c r="A641" s="13">
        <v>44473</v>
      </c>
      <c r="B641" s="12">
        <v>207.24000549316409</v>
      </c>
      <c r="C641" s="12">
        <v>428.6400146484375</v>
      </c>
      <c r="D641" s="12">
        <f>+B641/B642-1</f>
        <v>-9.3216545986144483E-3</v>
      </c>
      <c r="E641" s="12">
        <f>+C641/C642-1</f>
        <v>-1.289603839322806E-2</v>
      </c>
    </row>
    <row r="642" spans="1:5" x14ac:dyDescent="0.25">
      <c r="A642" s="13">
        <v>44470</v>
      </c>
      <c r="B642" s="12">
        <v>209.19000244140619</v>
      </c>
      <c r="C642" s="12">
        <v>434.239990234375</v>
      </c>
      <c r="D642" s="12">
        <f>+B642/B643-1</f>
        <v>3.3477106854107319E-4</v>
      </c>
      <c r="E642" s="12">
        <f>+C642/C643-1</f>
        <v>1.18841762871158E-2</v>
      </c>
    </row>
    <row r="643" spans="1:5" x14ac:dyDescent="0.25">
      <c r="A643" s="13">
        <v>44469</v>
      </c>
      <c r="B643" s="12">
        <v>209.1199951171875</v>
      </c>
      <c r="C643" s="12">
        <v>429.1400146484375</v>
      </c>
      <c r="D643" s="12">
        <f>+B643/B644-1</f>
        <v>-1.2418080024906297E-3</v>
      </c>
      <c r="E643" s="12">
        <f>+C643/C644-1</f>
        <v>-1.2222344134871999E-2</v>
      </c>
    </row>
    <row r="644" spans="1:5" x14ac:dyDescent="0.25">
      <c r="A644" s="13">
        <v>44468</v>
      </c>
      <c r="B644" s="12">
        <v>209.3800048828125</v>
      </c>
      <c r="C644" s="12">
        <v>434.45001220703119</v>
      </c>
      <c r="D644" s="12">
        <f>+B644/B645-1</f>
        <v>-9.1334659887359892E-3</v>
      </c>
      <c r="E644" s="12">
        <f>+C644/C645-1</f>
        <v>1.683138855191002E-3</v>
      </c>
    </row>
    <row r="645" spans="1:5" x14ac:dyDescent="0.25">
      <c r="A645" s="13">
        <v>44467</v>
      </c>
      <c r="B645" s="12">
        <v>211.30999755859381</v>
      </c>
      <c r="C645" s="12">
        <v>433.72000122070313</v>
      </c>
      <c r="D645" s="12">
        <f>+B645/B646-1</f>
        <v>-2.4197669911422692E-2</v>
      </c>
      <c r="E645" s="12">
        <f>+C645/C646-1</f>
        <v>-2.0151846043153121E-2</v>
      </c>
    </row>
    <row r="646" spans="1:5" x14ac:dyDescent="0.25">
      <c r="A646" s="13">
        <v>44466</v>
      </c>
      <c r="B646" s="12">
        <v>216.55000305175781</v>
      </c>
      <c r="C646" s="12">
        <v>442.6400146484375</v>
      </c>
      <c r="D646" s="12">
        <f>+B646/B647-1</f>
        <v>-4.1846943530483571E-3</v>
      </c>
      <c r="E646" s="12">
        <f>+C646/C647-1</f>
        <v>-2.8609155080869808E-3</v>
      </c>
    </row>
    <row r="647" spans="1:5" x14ac:dyDescent="0.25">
      <c r="A647" s="13">
        <v>44463</v>
      </c>
      <c r="B647" s="12">
        <v>217.46000671386719</v>
      </c>
      <c r="C647" s="12">
        <v>443.91000366210938</v>
      </c>
      <c r="D647" s="12">
        <f>+B647/B648-1</f>
        <v>1.5660077575820885E-3</v>
      </c>
      <c r="E647" s="12">
        <f>+C647/C648-1</f>
        <v>1.6472110618546143E-3</v>
      </c>
    </row>
    <row r="648" spans="1:5" x14ac:dyDescent="0.25">
      <c r="A648" s="13">
        <v>44462</v>
      </c>
      <c r="B648" s="12">
        <v>217.1199951171875</v>
      </c>
      <c r="C648" s="12">
        <v>443.17999267578119</v>
      </c>
      <c r="D648" s="12">
        <f>+B648/B649-1</f>
        <v>5.9303131996588654E-3</v>
      </c>
      <c r="E648" s="12">
        <f>+C648/C649-1</f>
        <v>1.2150019417616287E-2</v>
      </c>
    </row>
    <row r="649" spans="1:5" x14ac:dyDescent="0.25">
      <c r="A649" s="13">
        <v>44461</v>
      </c>
      <c r="B649" s="12">
        <v>215.8399963378906</v>
      </c>
      <c r="C649" s="12">
        <v>437.8599853515625</v>
      </c>
      <c r="D649" s="12">
        <f>+B649/B650-1</f>
        <v>5.2628642759500188E-3</v>
      </c>
      <c r="E649" s="12">
        <f>+C649/C650-1</f>
        <v>9.7548149830939401E-3</v>
      </c>
    </row>
    <row r="650" spans="1:5" x14ac:dyDescent="0.25">
      <c r="A650" s="13">
        <v>44460</v>
      </c>
      <c r="B650" s="12">
        <v>214.71000671386719</v>
      </c>
      <c r="C650" s="12">
        <v>433.6300048828125</v>
      </c>
      <c r="D650" s="12">
        <f>+B650/B651-1</f>
        <v>7.224321237275344E-3</v>
      </c>
      <c r="E650" s="12">
        <f>+C650/C651-1</f>
        <v>-9.4462181835230918E-4</v>
      </c>
    </row>
    <row r="651" spans="1:5" x14ac:dyDescent="0.25">
      <c r="A651" s="13">
        <v>44459</v>
      </c>
      <c r="B651" s="12">
        <v>213.16999816894531</v>
      </c>
      <c r="C651" s="12">
        <v>434.04000854492188</v>
      </c>
      <c r="D651" s="12">
        <f>+B651/B652-1</f>
        <v>-1.48805454493528E-2</v>
      </c>
      <c r="E651" s="12">
        <f>+C651/C652-1</f>
        <v>-1.6674185440266553E-2</v>
      </c>
    </row>
    <row r="652" spans="1:5" x14ac:dyDescent="0.25">
      <c r="A652" s="13">
        <v>44456</v>
      </c>
      <c r="B652" s="12">
        <v>216.38999938964841</v>
      </c>
      <c r="C652" s="12">
        <v>441.39999389648438</v>
      </c>
      <c r="D652" s="12">
        <f>+B652/B653-1</f>
        <v>-1.128575899577311E-2</v>
      </c>
      <c r="E652" s="12">
        <f>+C652/C653-1</f>
        <v>-1.2903413372959749E-2</v>
      </c>
    </row>
    <row r="653" spans="1:5" x14ac:dyDescent="0.25">
      <c r="A653" s="13">
        <v>44455</v>
      </c>
      <c r="B653" s="12">
        <v>218.86000061035159</v>
      </c>
      <c r="C653" s="12">
        <v>447.17001342773438</v>
      </c>
      <c r="D653" s="12">
        <f>+B653/B654-1</f>
        <v>-1.1829488747194028E-2</v>
      </c>
      <c r="E653" s="12">
        <f>+C653/C654-1</f>
        <v>-1.5852269521696716E-3</v>
      </c>
    </row>
    <row r="654" spans="1:5" x14ac:dyDescent="0.25">
      <c r="A654" s="13">
        <v>44454</v>
      </c>
      <c r="B654" s="12">
        <v>221.47999572753909</v>
      </c>
      <c r="C654" s="12">
        <v>447.8800048828125</v>
      </c>
      <c r="D654" s="12">
        <f>+B654/B655-1</f>
        <v>3.1705632399334771E-3</v>
      </c>
      <c r="E654" s="12">
        <f>+C654/C655-1</f>
        <v>8.3526382757077577E-3</v>
      </c>
    </row>
    <row r="655" spans="1:5" x14ac:dyDescent="0.25">
      <c r="A655" s="13">
        <v>44453</v>
      </c>
      <c r="B655" s="12">
        <v>220.7799987792969</v>
      </c>
      <c r="C655" s="12">
        <v>444.17001342773438</v>
      </c>
      <c r="D655" s="12">
        <f>+B655/B656-1</f>
        <v>6.7946807368446382E-3</v>
      </c>
      <c r="E655" s="12">
        <f>+C655/C656-1</f>
        <v>-5.3965095100411142E-3</v>
      </c>
    </row>
    <row r="656" spans="1:5" x14ac:dyDescent="0.25">
      <c r="A656" s="13">
        <v>44452</v>
      </c>
      <c r="B656" s="12">
        <v>219.28999328613281</v>
      </c>
      <c r="C656" s="12">
        <v>446.57998657226563</v>
      </c>
      <c r="D656" s="12">
        <f>+B656/B657-1</f>
        <v>8.6712540997124776E-4</v>
      </c>
      <c r="E656" s="12">
        <f>+C656/C657-1</f>
        <v>2.5592316015878858E-3</v>
      </c>
    </row>
    <row r="657" spans="1:5" x14ac:dyDescent="0.25">
      <c r="A657" s="13">
        <v>44449</v>
      </c>
      <c r="B657" s="12">
        <v>219.1000061035156</v>
      </c>
      <c r="C657" s="12">
        <v>445.44000244140619</v>
      </c>
      <c r="D657" s="12">
        <f>+B657/B658-1</f>
        <v>-2.0496330766897053E-3</v>
      </c>
      <c r="E657" s="12">
        <f>+C657/C658-1</f>
        <v>-7.8845571257062375E-3</v>
      </c>
    </row>
    <row r="658" spans="1:5" x14ac:dyDescent="0.25">
      <c r="A658" s="13">
        <v>44448</v>
      </c>
      <c r="B658" s="12">
        <v>219.55000305175781</v>
      </c>
      <c r="C658" s="12">
        <v>448.98001098632813</v>
      </c>
      <c r="D658" s="12">
        <f>+B658/B659-1</f>
        <v>9.5744833306055099E-4</v>
      </c>
      <c r="E658" s="12">
        <f>+C658/C659-1</f>
        <v>-4.2802170280247243E-3</v>
      </c>
    </row>
    <row r="659" spans="1:5" x14ac:dyDescent="0.25">
      <c r="A659" s="13">
        <v>44447</v>
      </c>
      <c r="B659" s="12">
        <v>219.3399963378906</v>
      </c>
      <c r="C659" s="12">
        <v>450.91000366210938</v>
      </c>
      <c r="D659" s="12">
        <f>+B659/B660-1</f>
        <v>-5.3961023352530058E-3</v>
      </c>
      <c r="E659" s="12">
        <f>+C659/C660-1</f>
        <v>-1.2182425981892564E-3</v>
      </c>
    </row>
    <row r="660" spans="1:5" x14ac:dyDescent="0.25">
      <c r="A660" s="13">
        <v>44446</v>
      </c>
      <c r="B660" s="12">
        <v>220.5299987792969</v>
      </c>
      <c r="C660" s="12">
        <v>451.45999145507813</v>
      </c>
      <c r="D660" s="12">
        <f>+B660/B661-1</f>
        <v>7.9989030522180649E-3</v>
      </c>
      <c r="E660" s="12">
        <f>+C660/C661-1</f>
        <v>-3.5755168296958129E-3</v>
      </c>
    </row>
    <row r="661" spans="1:5" x14ac:dyDescent="0.25">
      <c r="A661" s="13">
        <v>44442</v>
      </c>
      <c r="B661" s="12">
        <v>218.7799987792969</v>
      </c>
      <c r="C661" s="12">
        <v>453.07998657226563</v>
      </c>
      <c r="D661" s="12">
        <f>+B661/B662-1</f>
        <v>-3.371016211559219E-3</v>
      </c>
      <c r="E661" s="12">
        <f>+C661/C662-1</f>
        <v>-2.4275881759949769E-4</v>
      </c>
    </row>
    <row r="662" spans="1:5" x14ac:dyDescent="0.25">
      <c r="A662" s="13">
        <v>44441</v>
      </c>
      <c r="B662" s="12">
        <v>219.52000427246091</v>
      </c>
      <c r="C662" s="12">
        <v>453.19000244140619</v>
      </c>
      <c r="D662" s="12">
        <f>+B662/B663-1</f>
        <v>9.4266015553903237E-3</v>
      </c>
      <c r="E662" s="12">
        <f>+C662/C663-1</f>
        <v>3.0766150641738932E-3</v>
      </c>
    </row>
    <row r="663" spans="1:5" x14ac:dyDescent="0.25">
      <c r="A663" s="13">
        <v>44440</v>
      </c>
      <c r="B663" s="12">
        <v>217.4700012207031</v>
      </c>
      <c r="C663" s="12">
        <v>451.79998779296881</v>
      </c>
      <c r="D663" s="12">
        <f>+B663/B664-1</f>
        <v>3.2202081961441031E-4</v>
      </c>
      <c r="E663" s="12">
        <f>+C663/C664-1</f>
        <v>5.3146920823921029E-4</v>
      </c>
    </row>
    <row r="664" spans="1:5" x14ac:dyDescent="0.25">
      <c r="A664" s="13">
        <v>44439</v>
      </c>
      <c r="B664" s="12">
        <v>217.3999938964844</v>
      </c>
      <c r="C664" s="12">
        <v>451.55999755859381</v>
      </c>
      <c r="D664" s="12">
        <f>+B664/B665-1</f>
        <v>-8.7321312837906895E-4</v>
      </c>
      <c r="E664" s="12">
        <f>+C664/C665-1</f>
        <v>-1.4815766566951272E-3</v>
      </c>
    </row>
    <row r="665" spans="1:5" x14ac:dyDescent="0.25">
      <c r="A665" s="13">
        <v>44438</v>
      </c>
      <c r="B665" s="12">
        <v>217.5899963378906</v>
      </c>
      <c r="C665" s="12">
        <v>452.23001098632813</v>
      </c>
      <c r="D665" s="12">
        <f>+B665/B666-1</f>
        <v>5.8708809664949069E-3</v>
      </c>
      <c r="E665" s="12">
        <f>+C665/C666-1</f>
        <v>4.3975813133327879E-3</v>
      </c>
    </row>
    <row r="666" spans="1:5" x14ac:dyDescent="0.25">
      <c r="A666" s="13">
        <v>44435</v>
      </c>
      <c r="B666" s="12">
        <v>216.32000732421881</v>
      </c>
      <c r="C666" s="12">
        <v>450.25</v>
      </c>
      <c r="D666" s="12">
        <f>+B666/B667-1</f>
        <v>7.8270962511539643E-3</v>
      </c>
      <c r="E666" s="12">
        <f>+C666/C667-1</f>
        <v>8.9409540336597981E-3</v>
      </c>
    </row>
    <row r="667" spans="1:5" x14ac:dyDescent="0.25">
      <c r="A667" s="13">
        <v>44434</v>
      </c>
      <c r="B667" s="12">
        <v>214.63999938964841</v>
      </c>
      <c r="C667" s="12">
        <v>446.260009765625</v>
      </c>
      <c r="D667" s="12">
        <f>+B667/B668-1</f>
        <v>-1.5322490152103074E-2</v>
      </c>
      <c r="E667" s="12">
        <f>+C667/C668-1</f>
        <v>-5.9031740769114327E-3</v>
      </c>
    </row>
    <row r="668" spans="1:5" x14ac:dyDescent="0.25">
      <c r="A668" s="13">
        <v>44433</v>
      </c>
      <c r="B668" s="12">
        <v>217.97999572753909</v>
      </c>
      <c r="C668" s="12">
        <v>448.91000366210938</v>
      </c>
      <c r="D668" s="12">
        <f>+B668/B669-1</f>
        <v>1.3436233385343055E-2</v>
      </c>
      <c r="E668" s="12">
        <f>+C668/C669-1</f>
        <v>2.0983602447592897E-3</v>
      </c>
    </row>
    <row r="669" spans="1:5" x14ac:dyDescent="0.25">
      <c r="A669" s="13">
        <v>44432</v>
      </c>
      <c r="B669" s="12">
        <v>215.0899963378906</v>
      </c>
      <c r="C669" s="12">
        <v>447.97000122070313</v>
      </c>
      <c r="D669" s="12">
        <f>+B669/B670-1</f>
        <v>-9.4409277771028144E-3</v>
      </c>
      <c r="E669" s="12">
        <f>+C669/C670-1</f>
        <v>1.5874244054374653E-3</v>
      </c>
    </row>
    <row r="670" spans="1:5" x14ac:dyDescent="0.25">
      <c r="A670" s="13">
        <v>44431</v>
      </c>
      <c r="B670" s="12">
        <v>217.13999938964841</v>
      </c>
      <c r="C670" s="12">
        <v>447.260009765625</v>
      </c>
      <c r="D670" s="12">
        <f>+B670/B671-1</f>
        <v>1.4104260887957132E-2</v>
      </c>
      <c r="E670" s="12">
        <f>+C670/C671-1</f>
        <v>8.7965187272593948E-3</v>
      </c>
    </row>
    <row r="671" spans="1:5" x14ac:dyDescent="0.25">
      <c r="A671" s="13">
        <v>44428</v>
      </c>
      <c r="B671" s="12">
        <v>214.1199951171875</v>
      </c>
      <c r="C671" s="12">
        <v>443.3599853515625</v>
      </c>
      <c r="D671" s="12">
        <f>+B671/B672-1</f>
        <v>4.5036190588541025E-3</v>
      </c>
      <c r="E671" s="12">
        <f>+C671/C672-1</f>
        <v>7.9570775168433805E-3</v>
      </c>
    </row>
    <row r="672" spans="1:5" x14ac:dyDescent="0.25">
      <c r="A672" s="13">
        <v>44427</v>
      </c>
      <c r="B672" s="12">
        <v>213.1600036621094</v>
      </c>
      <c r="C672" s="12">
        <v>439.8599853515625</v>
      </c>
      <c r="D672" s="12">
        <f>+B672/B673-1</f>
        <v>-2.3769188442091083E-2</v>
      </c>
      <c r="E672" s="12">
        <f>+C672/C673-1</f>
        <v>1.5483234371365118E-3</v>
      </c>
    </row>
    <row r="673" spans="1:5" x14ac:dyDescent="0.25">
      <c r="A673" s="13">
        <v>44426</v>
      </c>
      <c r="B673" s="12">
        <v>218.3500061035156</v>
      </c>
      <c r="C673" s="12">
        <v>439.17999267578119</v>
      </c>
      <c r="D673" s="12">
        <f>+B673/B674-1</f>
        <v>-4.1048752405218325E-3</v>
      </c>
      <c r="E673" s="12">
        <f>+C673/C674-1</f>
        <v>-1.0944995440988592E-2</v>
      </c>
    </row>
    <row r="674" spans="1:5" x14ac:dyDescent="0.25">
      <c r="A674" s="13">
        <v>44425</v>
      </c>
      <c r="B674" s="12">
        <v>219.25</v>
      </c>
      <c r="C674" s="12">
        <v>444.04000854492188</v>
      </c>
      <c r="D674" s="12">
        <f>+B674/B675-1</f>
        <v>-2.9308873512627787E-2</v>
      </c>
      <c r="E674" s="12">
        <f>+C674/C675-1</f>
        <v>-6.5552333887716197E-3</v>
      </c>
    </row>
    <row r="675" spans="1:5" x14ac:dyDescent="0.25">
      <c r="A675" s="13">
        <v>44424</v>
      </c>
      <c r="B675" s="12">
        <v>225.8699951171875</v>
      </c>
      <c r="C675" s="12">
        <v>446.97000122070313</v>
      </c>
      <c r="D675" s="12">
        <f>+B675/B676-1</f>
        <v>-4.4314527220756794E-5</v>
      </c>
      <c r="E675" s="12">
        <f>+C675/C676-1</f>
        <v>2.3546550084119211E-3</v>
      </c>
    </row>
    <row r="676" spans="1:5" x14ac:dyDescent="0.25">
      <c r="A676" s="13">
        <v>44421</v>
      </c>
      <c r="B676" s="12">
        <v>225.8800048828125</v>
      </c>
      <c r="C676" s="12">
        <v>445.92001342773438</v>
      </c>
      <c r="D676" s="12">
        <f>+B676/B677-1</f>
        <v>1.1780536989081769E-2</v>
      </c>
      <c r="E676" s="12">
        <f>+C676/C677-1</f>
        <v>1.8198380239258238E-3</v>
      </c>
    </row>
    <row r="677" spans="1:5" x14ac:dyDescent="0.25">
      <c r="A677" s="13">
        <v>44420</v>
      </c>
      <c r="B677" s="12">
        <v>223.25</v>
      </c>
      <c r="C677" s="12">
        <v>445.1099853515625</v>
      </c>
      <c r="D677" s="12">
        <f>+B677/B678-1</f>
        <v>-3.5261261819619083E-3</v>
      </c>
      <c r="E677" s="12">
        <f>+C677/C678-1</f>
        <v>2.9969502364324274E-3</v>
      </c>
    </row>
    <row r="678" spans="1:5" x14ac:dyDescent="0.25">
      <c r="A678" s="13">
        <v>44419</v>
      </c>
      <c r="B678" s="12">
        <v>224.03999328613281</v>
      </c>
      <c r="C678" s="12">
        <v>443.77999877929688</v>
      </c>
      <c r="D678" s="12">
        <f>+B678/B679-1</f>
        <v>1.2839043295986841E-2</v>
      </c>
      <c r="E678" s="12">
        <f>+C678/C679-1</f>
        <v>2.484878742467389E-3</v>
      </c>
    </row>
    <row r="679" spans="1:5" x14ac:dyDescent="0.25">
      <c r="A679" s="13">
        <v>44418</v>
      </c>
      <c r="B679" s="12">
        <v>221.19999694824219</v>
      </c>
      <c r="C679" s="12">
        <v>442.67999267578119</v>
      </c>
      <c r="D679" s="12">
        <f>+B679/B680-1</f>
        <v>-4.1418971239394198E-3</v>
      </c>
      <c r="E679" s="12">
        <f>+C679/C680-1</f>
        <v>1.2439503921803929E-3</v>
      </c>
    </row>
    <row r="680" spans="1:5" x14ac:dyDescent="0.25">
      <c r="A680" s="13">
        <v>44417</v>
      </c>
      <c r="B680" s="12">
        <v>222.1199951171875</v>
      </c>
      <c r="C680" s="12">
        <v>442.1300048828125</v>
      </c>
      <c r="D680" s="12">
        <f>+B680/B681-1</f>
        <v>1.2120606588645666E-2</v>
      </c>
      <c r="E680" s="12">
        <f>+C680/C681-1</f>
        <v>-8.1354462136384864E-4</v>
      </c>
    </row>
    <row r="681" spans="1:5" x14ac:dyDescent="0.25">
      <c r="A681" s="13">
        <v>44414</v>
      </c>
      <c r="B681" s="12">
        <v>219.46000671386719</v>
      </c>
      <c r="C681" s="12">
        <v>442.489990234375</v>
      </c>
      <c r="D681" s="12">
        <f>+B681/B682-1</f>
        <v>1.8233773245723839E-4</v>
      </c>
      <c r="E681" s="12">
        <f>+C681/C682-1</f>
        <v>1.6524367362660275E-3</v>
      </c>
    </row>
    <row r="682" spans="1:5" x14ac:dyDescent="0.25">
      <c r="A682" s="13">
        <v>44413</v>
      </c>
      <c r="B682" s="12">
        <v>219.41999816894531</v>
      </c>
      <c r="C682" s="12">
        <v>441.760009765625</v>
      </c>
      <c r="D682" s="12">
        <f>+B682/B683-1</f>
        <v>3.6270862739866905E-2</v>
      </c>
      <c r="E682" s="12">
        <f>+C682/C683-1</f>
        <v>6.332859605726826E-3</v>
      </c>
    </row>
    <row r="683" spans="1:5" x14ac:dyDescent="0.25">
      <c r="A683" s="13">
        <v>44412</v>
      </c>
      <c r="B683" s="12">
        <v>211.74000549316409</v>
      </c>
      <c r="C683" s="12">
        <v>438.98001098632813</v>
      </c>
      <c r="D683" s="12">
        <f>+B683/B684-1</f>
        <v>2.0823588975458218E-3</v>
      </c>
      <c r="E683" s="12">
        <f>+C683/C684-1</f>
        <v>-4.9189231331270289E-3</v>
      </c>
    </row>
    <row r="684" spans="1:5" x14ac:dyDescent="0.25">
      <c r="A684" s="13">
        <v>44411</v>
      </c>
      <c r="B684" s="12">
        <v>211.30000305175781</v>
      </c>
      <c r="C684" s="12">
        <v>441.14999389648438</v>
      </c>
      <c r="D684" s="12">
        <f>+B684/B685-1</f>
        <v>-4.0065560649571452E-3</v>
      </c>
      <c r="E684" s="12">
        <f>+C684/C685-1</f>
        <v>8.135463763766726E-3</v>
      </c>
    </row>
    <row r="685" spans="1:5" x14ac:dyDescent="0.25">
      <c r="A685" s="13">
        <v>44410</v>
      </c>
      <c r="B685" s="12">
        <v>212.1499938964844</v>
      </c>
      <c r="C685" s="12">
        <v>437.58999633789063</v>
      </c>
      <c r="D685" s="12">
        <f>+B685/B686-1</f>
        <v>-2.8127718074552943E-2</v>
      </c>
      <c r="E685" s="12">
        <f>+C685/C686-1</f>
        <v>-2.0980443028566498E-3</v>
      </c>
    </row>
    <row r="686" spans="1:5" x14ac:dyDescent="0.25">
      <c r="A686" s="13">
        <v>44407</v>
      </c>
      <c r="B686" s="12">
        <v>218.28999328613281</v>
      </c>
      <c r="C686" s="12">
        <v>438.510009765625</v>
      </c>
      <c r="D686" s="12">
        <f>+B686/B687-1</f>
        <v>9.4801504850754448E-3</v>
      </c>
      <c r="E686" s="12">
        <f>+C686/C687-1</f>
        <v>-4.8564260989462094E-3</v>
      </c>
    </row>
    <row r="687" spans="1:5" x14ac:dyDescent="0.25">
      <c r="A687" s="13">
        <v>44406</v>
      </c>
      <c r="B687" s="12">
        <v>216.24000549316409</v>
      </c>
      <c r="C687" s="12">
        <v>440.64999389648438</v>
      </c>
      <c r="D687" s="12">
        <f>+B687/B688-1</f>
        <v>1.8846588279648469E-2</v>
      </c>
      <c r="E687" s="12">
        <f>+C687/C688-1</f>
        <v>4.1474087457764597E-3</v>
      </c>
    </row>
    <row r="688" spans="1:5" x14ac:dyDescent="0.25">
      <c r="A688" s="13">
        <v>44405</v>
      </c>
      <c r="B688" s="12">
        <v>212.24000549316409</v>
      </c>
      <c r="C688" s="12">
        <v>438.82998657226563</v>
      </c>
      <c r="D688" s="12">
        <f>+B688/B689-1</f>
        <v>4.0210327166372295E-3</v>
      </c>
      <c r="E688" s="12">
        <f>+C688/C689-1</f>
        <v>-4.1006626125783541E-4</v>
      </c>
    </row>
    <row r="689" spans="1:5" x14ac:dyDescent="0.25">
      <c r="A689" s="13">
        <v>44404</v>
      </c>
      <c r="B689" s="12">
        <v>211.38999938964841</v>
      </c>
      <c r="C689" s="12">
        <v>439.010009765625</v>
      </c>
      <c r="D689" s="12">
        <f>+B689/B690-1</f>
        <v>-2.8303509031940566E-3</v>
      </c>
      <c r="E689" s="12">
        <f>+C689/C690-1</f>
        <v>-4.5575694937142197E-3</v>
      </c>
    </row>
    <row r="690" spans="1:5" x14ac:dyDescent="0.25">
      <c r="A690" s="13">
        <v>44403</v>
      </c>
      <c r="B690" s="12">
        <v>211.99000549316409</v>
      </c>
      <c r="C690" s="12">
        <v>441.01998901367188</v>
      </c>
      <c r="D690" s="12">
        <f>+B690/B691-1</f>
        <v>-5.6572116751785195E-4</v>
      </c>
      <c r="E690" s="12">
        <f>+C690/C691-1</f>
        <v>2.454849675574744E-3</v>
      </c>
    </row>
    <row r="691" spans="1:5" x14ac:dyDescent="0.25">
      <c r="A691" s="13">
        <v>44400</v>
      </c>
      <c r="B691" s="12">
        <v>212.11000061035159</v>
      </c>
      <c r="C691" s="12">
        <v>439.94000244140619</v>
      </c>
      <c r="D691" s="12">
        <f>+B691/B692-1</f>
        <v>2.3647477137775041E-2</v>
      </c>
      <c r="E691" s="12">
        <f>+C691/C692-1</f>
        <v>1.0287996771777497E-2</v>
      </c>
    </row>
    <row r="692" spans="1:5" x14ac:dyDescent="0.25">
      <c r="A692" s="13">
        <v>44399</v>
      </c>
      <c r="B692" s="12">
        <v>207.21000671386719</v>
      </c>
      <c r="C692" s="12">
        <v>435.45999145507813</v>
      </c>
      <c r="D692" s="12">
        <f>+B692/B693-1</f>
        <v>7.7817523406740197E-3</v>
      </c>
      <c r="E692" s="12">
        <f>+C692/C693-1</f>
        <v>2.0941288405762482E-3</v>
      </c>
    </row>
    <row r="693" spans="1:5" x14ac:dyDescent="0.25">
      <c r="A693" s="13">
        <v>44398</v>
      </c>
      <c r="B693" s="12">
        <v>205.61000061035159</v>
      </c>
      <c r="C693" s="12">
        <v>434.54998779296881</v>
      </c>
      <c r="D693" s="12">
        <f>+B693/B694-1</f>
        <v>7.2009465322733224E-3</v>
      </c>
      <c r="E693" s="12">
        <f>+C693/C694-1</f>
        <v>8.0962980887611113E-3</v>
      </c>
    </row>
    <row r="694" spans="1:5" x14ac:dyDescent="0.25">
      <c r="A694" s="13">
        <v>44397</v>
      </c>
      <c r="B694" s="12">
        <v>204.13999938964841</v>
      </c>
      <c r="C694" s="12">
        <v>431.05999755859381</v>
      </c>
      <c r="D694" s="12">
        <f>+B694/B695-1</f>
        <v>1.4697358878601463E-4</v>
      </c>
      <c r="E694" s="12">
        <f>+C694/C695-1</f>
        <v>1.4330414665499891E-2</v>
      </c>
    </row>
    <row r="695" spans="1:5" x14ac:dyDescent="0.25">
      <c r="A695" s="13">
        <v>44396</v>
      </c>
      <c r="B695" s="12">
        <v>204.11000061035159</v>
      </c>
      <c r="C695" s="12">
        <v>424.97000122070313</v>
      </c>
      <c r="D695" s="12">
        <f>+B695/B696-1</f>
        <v>-1.3437086313974445E-2</v>
      </c>
      <c r="E695" s="12">
        <f>+C695/C696-1</f>
        <v>-1.4767921294730924E-2</v>
      </c>
    </row>
    <row r="696" spans="1:5" x14ac:dyDescent="0.25">
      <c r="A696" s="13">
        <v>44393</v>
      </c>
      <c r="B696" s="12">
        <v>206.88999938964841</v>
      </c>
      <c r="C696" s="12">
        <v>431.33999633789063</v>
      </c>
      <c r="D696" s="12">
        <f>+B696/B697-1</f>
        <v>2.4174749875816026E-4</v>
      </c>
      <c r="E696" s="12">
        <f>+C696/C697-1</f>
        <v>-7.8435966926034828E-3</v>
      </c>
    </row>
    <row r="697" spans="1:5" x14ac:dyDescent="0.25">
      <c r="A697" s="13">
        <v>44392</v>
      </c>
      <c r="B697" s="12">
        <v>206.8399963378906</v>
      </c>
      <c r="C697" s="12">
        <v>434.75</v>
      </c>
      <c r="D697" s="12">
        <f>+B697/B698-1</f>
        <v>-1.6546266951025679E-2</v>
      </c>
      <c r="E697" s="12">
        <f>+C697/C698-1</f>
        <v>-3.4155287633637066E-3</v>
      </c>
    </row>
    <row r="698" spans="1:5" x14ac:dyDescent="0.25">
      <c r="A698" s="13">
        <v>44391</v>
      </c>
      <c r="B698" s="12">
        <v>210.32000732421881</v>
      </c>
      <c r="C698" s="12">
        <v>436.239990234375</v>
      </c>
      <c r="D698" s="12">
        <f>+B698/B699-1</f>
        <v>3.1479712419211214E-3</v>
      </c>
      <c r="E698" s="12">
        <f>+C698/C699-1</f>
        <v>1.4922149313552069E-3</v>
      </c>
    </row>
    <row r="699" spans="1:5" x14ac:dyDescent="0.25">
      <c r="A699" s="13">
        <v>44390</v>
      </c>
      <c r="B699" s="12">
        <v>209.6600036621094</v>
      </c>
      <c r="C699" s="12">
        <v>435.58999633789063</v>
      </c>
      <c r="D699" s="12">
        <f>+B699/B700-1</f>
        <v>3.8172454602425354E-4</v>
      </c>
      <c r="E699" s="12">
        <f>+C699/C700-1</f>
        <v>-3.4089646750015135E-3</v>
      </c>
    </row>
    <row r="700" spans="1:5" x14ac:dyDescent="0.25">
      <c r="A700" s="13">
        <v>44389</v>
      </c>
      <c r="B700" s="12">
        <v>209.58000183105469</v>
      </c>
      <c r="C700" s="12">
        <v>437.07998657226563</v>
      </c>
      <c r="D700" s="12">
        <f>+B700/B701-1</f>
        <v>2.3914290970976637E-3</v>
      </c>
      <c r="E700" s="12">
        <f>+C700/C701-1</f>
        <v>3.5819195397361892E-3</v>
      </c>
    </row>
    <row r="701" spans="1:5" x14ac:dyDescent="0.25">
      <c r="A701" s="13">
        <v>44386</v>
      </c>
      <c r="B701" s="12">
        <v>209.08000183105469</v>
      </c>
      <c r="C701" s="12">
        <v>435.51998901367188</v>
      </c>
      <c r="D701" s="12">
        <f>+B701/B702-1</f>
        <v>1.6629379111381404E-2</v>
      </c>
      <c r="E701" s="12">
        <f>+C701/C702-1</f>
        <v>1.0674778247933281E-2</v>
      </c>
    </row>
    <row r="702" spans="1:5" x14ac:dyDescent="0.25">
      <c r="A702" s="13">
        <v>44385</v>
      </c>
      <c r="B702" s="12">
        <v>205.6600036621094</v>
      </c>
      <c r="C702" s="12">
        <v>430.92001342773438</v>
      </c>
      <c r="D702" s="12">
        <f>+B702/B703-1</f>
        <v>-6.6173748986395609E-3</v>
      </c>
      <c r="E702" s="12">
        <f>+C702/C703-1</f>
        <v>-8.1479954356390438E-3</v>
      </c>
    </row>
    <row r="703" spans="1:5" x14ac:dyDescent="0.25">
      <c r="A703" s="13">
        <v>44384</v>
      </c>
      <c r="B703" s="12">
        <v>207.0299987792969</v>
      </c>
      <c r="C703" s="12">
        <v>434.45999145507813</v>
      </c>
      <c r="D703" s="12">
        <f>+B703/B704-1</f>
        <v>5.6834652942601149E-3</v>
      </c>
      <c r="E703" s="12">
        <f>+C703/C704-1</f>
        <v>3.5340558639529451E-3</v>
      </c>
    </row>
    <row r="704" spans="1:5" x14ac:dyDescent="0.25">
      <c r="A704" s="13">
        <v>44383</v>
      </c>
      <c r="B704" s="12">
        <v>205.86000061035159</v>
      </c>
      <c r="C704" s="12">
        <v>432.92999267578119</v>
      </c>
      <c r="D704" s="12">
        <f>+B704/B705-1</f>
        <v>-4.4972808451828605E-3</v>
      </c>
      <c r="E704" s="12">
        <f>+C704/C705-1</f>
        <v>-1.8214713241225811E-3</v>
      </c>
    </row>
    <row r="705" spans="1:5" x14ac:dyDescent="0.25">
      <c r="A705" s="13">
        <v>44379</v>
      </c>
      <c r="B705" s="12">
        <v>206.78999328613281</v>
      </c>
      <c r="C705" s="12">
        <v>433.72000122070313</v>
      </c>
      <c r="D705" s="12">
        <f>+B705/B706-1</f>
        <v>1.5867536678513039E-2</v>
      </c>
      <c r="E705" s="12">
        <f>+C705/C706-1</f>
        <v>7.643539253548548E-3</v>
      </c>
    </row>
    <row r="706" spans="1:5" x14ac:dyDescent="0.25">
      <c r="A706" s="13">
        <v>44378</v>
      </c>
      <c r="B706" s="12">
        <v>203.55999755859381</v>
      </c>
      <c r="C706" s="12">
        <v>430.42999267578119</v>
      </c>
      <c r="D706" s="12">
        <f>+B706/B707-1</f>
        <v>-1.2084472003325075E-2</v>
      </c>
      <c r="E706" s="12">
        <f>+C706/C707-1</f>
        <v>5.5365956424437979E-3</v>
      </c>
    </row>
    <row r="707" spans="1:5" x14ac:dyDescent="0.25">
      <c r="A707" s="13">
        <v>44377</v>
      </c>
      <c r="B707" s="12">
        <v>206.05000305175781</v>
      </c>
      <c r="C707" s="12">
        <v>428.05999755859381</v>
      </c>
      <c r="D707" s="12">
        <f>+B707/B708-1</f>
        <v>-3.9638037646066993E-3</v>
      </c>
      <c r="E707" s="12">
        <f>+C707/C708-1</f>
        <v>8.4167720665950796E-4</v>
      </c>
    </row>
    <row r="708" spans="1:5" x14ac:dyDescent="0.25">
      <c r="A708" s="13">
        <v>44376</v>
      </c>
      <c r="B708" s="12">
        <v>206.8699951171875</v>
      </c>
      <c r="C708" s="12">
        <v>427.70001220703119</v>
      </c>
      <c r="D708" s="12">
        <f>+B708/B709-1</f>
        <v>7.0586941931995995E-3</v>
      </c>
      <c r="E708" s="12">
        <f>+C708/C709-1</f>
        <v>5.3807515304282738E-4</v>
      </c>
    </row>
    <row r="709" spans="1:5" x14ac:dyDescent="0.25">
      <c r="A709" s="13">
        <v>44375</v>
      </c>
      <c r="B709" s="12">
        <v>205.41999816894531</v>
      </c>
      <c r="C709" s="12">
        <v>427.47000122070313</v>
      </c>
      <c r="D709" s="12">
        <f>+B709/B710-1</f>
        <v>5.8760010825058551E-3</v>
      </c>
      <c r="E709" s="12">
        <f>+C709/C710-1</f>
        <v>2.0159300032134286E-3</v>
      </c>
    </row>
    <row r="710" spans="1:5" x14ac:dyDescent="0.25">
      <c r="A710" s="13">
        <v>44372</v>
      </c>
      <c r="B710" s="12">
        <v>204.2200012207031</v>
      </c>
      <c r="C710" s="12">
        <v>426.6099853515625</v>
      </c>
      <c r="D710" s="12">
        <f>+B710/B711-1</f>
        <v>4.6241757529070782E-3</v>
      </c>
      <c r="E710" s="12">
        <f>+C710/C711-1</f>
        <v>3.5520565193292164E-3</v>
      </c>
    </row>
    <row r="711" spans="1:5" x14ac:dyDescent="0.25">
      <c r="A711" s="13">
        <v>44371</v>
      </c>
      <c r="B711" s="12">
        <v>203.2799987792969</v>
      </c>
      <c r="C711" s="12">
        <v>425.10000610351563</v>
      </c>
      <c r="D711" s="12">
        <f>+B711/B712-1</f>
        <v>1.5841278093431388E-2</v>
      </c>
      <c r="E711" s="12">
        <f>+C711/C712-1</f>
        <v>5.9157594980905337E-3</v>
      </c>
    </row>
    <row r="712" spans="1:5" x14ac:dyDescent="0.25">
      <c r="A712" s="13">
        <v>44370</v>
      </c>
      <c r="B712" s="12">
        <v>200.11000061035159</v>
      </c>
      <c r="C712" s="12">
        <v>422.60000610351563</v>
      </c>
      <c r="D712" s="12">
        <f>+B712/B713-1</f>
        <v>-6.8489991820428475E-3</v>
      </c>
      <c r="E712" s="12">
        <f>+C712/C713-1</f>
        <v>-1.2053113036865071E-3</v>
      </c>
    </row>
    <row r="713" spans="1:5" x14ac:dyDescent="0.25">
      <c r="A713" s="13">
        <v>44369</v>
      </c>
      <c r="B713" s="12">
        <v>201.49000549316409</v>
      </c>
      <c r="C713" s="12">
        <v>423.1099853515625</v>
      </c>
      <c r="D713" s="12">
        <f>+B713/B714-1</f>
        <v>-3.41273720255586E-3</v>
      </c>
      <c r="E713" s="12">
        <f>+C713/C714-1</f>
        <v>5.3461960706966405E-3</v>
      </c>
    </row>
    <row r="714" spans="1:5" x14ac:dyDescent="0.25">
      <c r="A714" s="13">
        <v>44368</v>
      </c>
      <c r="B714" s="12">
        <v>202.17999267578119</v>
      </c>
      <c r="C714" s="12">
        <v>420.8599853515625</v>
      </c>
      <c r="D714" s="12">
        <f>+B714/B715-1</f>
        <v>1.0445281504035009E-2</v>
      </c>
      <c r="E714" s="12">
        <f>+C714/C715-1</f>
        <v>1.43159445955785E-2</v>
      </c>
    </row>
    <row r="715" spans="1:5" x14ac:dyDescent="0.25">
      <c r="A715" s="13">
        <v>44365</v>
      </c>
      <c r="B715" s="12">
        <v>200.0899963378906</v>
      </c>
      <c r="C715" s="12">
        <v>414.92001342773438</v>
      </c>
      <c r="D715" s="12">
        <f>+B715/B716-1</f>
        <v>-4.13100656290466E-3</v>
      </c>
      <c r="E715" s="12">
        <f>+C715/C716-1</f>
        <v>-1.670731988666041E-2</v>
      </c>
    </row>
    <row r="716" spans="1:5" x14ac:dyDescent="0.25">
      <c r="A716" s="13">
        <v>44364</v>
      </c>
      <c r="B716" s="12">
        <v>200.91999816894531</v>
      </c>
      <c r="C716" s="12">
        <v>421.97000122070313</v>
      </c>
      <c r="D716" s="12">
        <f>+B716/B717-1</f>
        <v>-9.0259029891722742E-3</v>
      </c>
      <c r="E716" s="12">
        <f>+C716/C717-1</f>
        <v>-3.3162951770204785E-4</v>
      </c>
    </row>
    <row r="717" spans="1:5" x14ac:dyDescent="0.25">
      <c r="A717" s="13">
        <v>44363</v>
      </c>
      <c r="B717" s="12">
        <v>202.75</v>
      </c>
      <c r="C717" s="12">
        <v>422.1099853515625</v>
      </c>
      <c r="D717" s="12">
        <f>+B717/B718-1</f>
        <v>-8.5574572127139481E-3</v>
      </c>
      <c r="E717" s="12">
        <f>+C717/C718-1</f>
        <v>-5.5833621688300417E-3</v>
      </c>
    </row>
    <row r="718" spans="1:5" x14ac:dyDescent="0.25">
      <c r="A718" s="13">
        <v>44362</v>
      </c>
      <c r="B718" s="12">
        <v>204.5</v>
      </c>
      <c r="C718" s="12">
        <v>424.48001098632813</v>
      </c>
      <c r="D718" s="12">
        <f>+B718/B719-1</f>
        <v>-3.7996823067770746E-3</v>
      </c>
      <c r="E718" s="12">
        <f>+C718/C719-1</f>
        <v>-1.8341691233246804E-3</v>
      </c>
    </row>
    <row r="719" spans="1:5" x14ac:dyDescent="0.25">
      <c r="A719" s="13">
        <v>44361</v>
      </c>
      <c r="B719" s="12">
        <v>205.2799987792969</v>
      </c>
      <c r="C719" s="12">
        <v>425.260009765625</v>
      </c>
      <c r="D719" s="12">
        <f>+B719/B720-1</f>
        <v>-2.8536268273936516E-2</v>
      </c>
      <c r="E719" s="12">
        <f>+C719/C720-1</f>
        <v>2.2389578668835508E-3</v>
      </c>
    </row>
    <row r="720" spans="1:5" x14ac:dyDescent="0.25">
      <c r="A720" s="13">
        <v>44358</v>
      </c>
      <c r="B720" s="12">
        <v>211.30999755859381</v>
      </c>
      <c r="C720" s="12">
        <v>424.30999755859381</v>
      </c>
      <c r="D720" s="12">
        <f>+B720/B721-1</f>
        <v>-1.6064084464698647E-3</v>
      </c>
      <c r="E720" s="12">
        <f>+C720/C721-1</f>
        <v>1.6524922245408913E-3</v>
      </c>
    </row>
    <row r="721" spans="1:5" x14ac:dyDescent="0.25">
      <c r="A721" s="13">
        <v>44357</v>
      </c>
      <c r="B721" s="12">
        <v>211.6499938964844</v>
      </c>
      <c r="C721" s="12">
        <v>423.6099853515625</v>
      </c>
      <c r="D721" s="12">
        <f>+B721/B722-1</f>
        <v>-2.4978734922790347E-3</v>
      </c>
      <c r="E721" s="12">
        <f>+C721/C722-1</f>
        <v>4.6483848771483594E-3</v>
      </c>
    </row>
    <row r="722" spans="1:5" x14ac:dyDescent="0.25">
      <c r="A722" s="13">
        <v>44356</v>
      </c>
      <c r="B722" s="12">
        <v>212.17999267578119</v>
      </c>
      <c r="C722" s="12">
        <v>421.64999389648438</v>
      </c>
      <c r="D722" s="12">
        <f>+B722/B723-1</f>
        <v>-3.0344641377327619E-2</v>
      </c>
      <c r="E722" s="12">
        <f>+C722/C723-1</f>
        <v>-1.4919126755557066E-3</v>
      </c>
    </row>
    <row r="723" spans="1:5" x14ac:dyDescent="0.25">
      <c r="A723" s="13">
        <v>44355</v>
      </c>
      <c r="B723" s="12">
        <v>218.82000732421881</v>
      </c>
      <c r="C723" s="12">
        <v>422.27999877929688</v>
      </c>
      <c r="D723" s="12">
        <f>+B723/B724-1</f>
        <v>-2.5071240607672518E-3</v>
      </c>
      <c r="E723" s="12">
        <f>+C723/C724-1</f>
        <v>2.131654879800049E-4</v>
      </c>
    </row>
    <row r="724" spans="1:5" x14ac:dyDescent="0.25">
      <c r="A724" s="13">
        <v>44354</v>
      </c>
      <c r="B724" s="12">
        <v>219.3699951171875</v>
      </c>
      <c r="C724" s="12">
        <v>422.19000244140619</v>
      </c>
      <c r="D724" s="12">
        <f>+B724/B725-1</f>
        <v>1.1480958033546873E-2</v>
      </c>
      <c r="E724" s="12">
        <f>+C724/C725-1</f>
        <v>-9.701932233503463E-4</v>
      </c>
    </row>
    <row r="725" spans="1:5" x14ac:dyDescent="0.25">
      <c r="A725" s="13">
        <v>44351</v>
      </c>
      <c r="B725" s="12">
        <v>216.8800048828125</v>
      </c>
      <c r="C725" s="12">
        <v>422.60000610351563</v>
      </c>
      <c r="D725" s="12">
        <f>+B725/B726-1</f>
        <v>6.730781489713733E-3</v>
      </c>
      <c r="E725" s="12">
        <f>+C725/C726-1</f>
        <v>9.1458728904250108E-3</v>
      </c>
    </row>
    <row r="726" spans="1:5" x14ac:dyDescent="0.25">
      <c r="A726" s="13">
        <v>44350</v>
      </c>
      <c r="B726" s="12">
        <v>215.42999267578119</v>
      </c>
      <c r="C726" s="12">
        <v>418.76998901367188</v>
      </c>
      <c r="D726" s="12">
        <f>+B726/B727-1</f>
        <v>4.7571894792708402E-3</v>
      </c>
      <c r="E726" s="12">
        <f>+C726/C727-1</f>
        <v>-3.7113639483952188E-3</v>
      </c>
    </row>
    <row r="727" spans="1:5" x14ac:dyDescent="0.25">
      <c r="A727" s="13">
        <v>44349</v>
      </c>
      <c r="B727" s="12">
        <v>214.4100036621094</v>
      </c>
      <c r="C727" s="12">
        <v>420.32998657226563</v>
      </c>
      <c r="D727" s="12">
        <f>+B727/B728-1</f>
        <v>8.0395239229049675E-3</v>
      </c>
      <c r="E727" s="12">
        <f>+C727/C728-1</f>
        <v>1.5726001939970757E-3</v>
      </c>
    </row>
    <row r="728" spans="1:5" x14ac:dyDescent="0.25">
      <c r="A728" s="13">
        <v>44348</v>
      </c>
      <c r="B728" s="12">
        <v>212.69999694824219</v>
      </c>
      <c r="C728" s="12">
        <v>419.67001342773438</v>
      </c>
      <c r="D728" s="12">
        <f>+B728/B729-1</f>
        <v>8.4870004032642221E-3</v>
      </c>
      <c r="E728" s="12">
        <f>+C728/C729-1</f>
        <v>-8.8085684615901716E-4</v>
      </c>
    </row>
    <row r="729" spans="1:5" x14ac:dyDescent="0.25">
      <c r="A729" s="13">
        <v>44344</v>
      </c>
      <c r="B729" s="12">
        <v>210.9100036621094</v>
      </c>
      <c r="C729" s="12">
        <v>420.04000854492188</v>
      </c>
      <c r="D729" s="12">
        <f>+B729/B730-1</f>
        <v>4.3333507719496289E-3</v>
      </c>
      <c r="E729" s="12">
        <f>+C729/C730-1</f>
        <v>1.7887380684380449E-3</v>
      </c>
    </row>
    <row r="730" spans="1:5" x14ac:dyDescent="0.25">
      <c r="A730" s="13">
        <v>44343</v>
      </c>
      <c r="B730" s="12">
        <v>210</v>
      </c>
      <c r="C730" s="12">
        <v>419.29000854492188</v>
      </c>
      <c r="D730" s="12">
        <f>+B730/B731-1</f>
        <v>-1.1857727375302218E-2</v>
      </c>
      <c r="E730" s="12">
        <f>+C730/C731-1</f>
        <v>5.2497486543545691E-4</v>
      </c>
    </row>
    <row r="731" spans="1:5" x14ac:dyDescent="0.25">
      <c r="A731" s="13">
        <v>44342</v>
      </c>
      <c r="B731" s="12">
        <v>212.52000427246091</v>
      </c>
      <c r="C731" s="12">
        <v>419.07000732421881</v>
      </c>
      <c r="D731" s="12">
        <f>+B731/B732-1</f>
        <v>-2.3003156988451456E-3</v>
      </c>
      <c r="E731" s="12">
        <f>+C731/C732-1</f>
        <v>1.9845474111135353E-3</v>
      </c>
    </row>
    <row r="732" spans="1:5" x14ac:dyDescent="0.25">
      <c r="A732" s="13">
        <v>44341</v>
      </c>
      <c r="B732" s="12">
        <v>213.00999450683591</v>
      </c>
      <c r="C732" s="12">
        <v>418.239990234375</v>
      </c>
      <c r="D732" s="12">
        <f>+B732/B733-1</f>
        <v>3.7225204108413124E-3</v>
      </c>
      <c r="E732" s="12">
        <f>+C732/C733-1</f>
        <v>-2.2187254898178299E-3</v>
      </c>
    </row>
    <row r="733" spans="1:5" x14ac:dyDescent="0.25">
      <c r="A733" s="13">
        <v>44340</v>
      </c>
      <c r="B733" s="12">
        <v>212.2200012207031</v>
      </c>
      <c r="C733" s="12">
        <v>419.17001342773438</v>
      </c>
      <c r="D733" s="12">
        <f>+B733/B734-1</f>
        <v>4.6868603569021339E-3</v>
      </c>
      <c r="E733" s="12">
        <f>+C733/C734-1</f>
        <v>1.0194271368004548E-2</v>
      </c>
    </row>
    <row r="734" spans="1:5" x14ac:dyDescent="0.25">
      <c r="A734" s="13">
        <v>44337</v>
      </c>
      <c r="B734" s="12">
        <v>211.22999572753909</v>
      </c>
      <c r="C734" s="12">
        <v>414.94000244140619</v>
      </c>
      <c r="D734" s="12">
        <f>+B734/B735-1</f>
        <v>1.5040795445563582E-2</v>
      </c>
      <c r="E734" s="12">
        <f>+C734/C735-1</f>
        <v>-8.187158998509414E-4</v>
      </c>
    </row>
    <row r="735" spans="1:5" x14ac:dyDescent="0.25">
      <c r="A735" s="13">
        <v>44336</v>
      </c>
      <c r="B735" s="12">
        <v>208.1000061035156</v>
      </c>
      <c r="C735" s="12">
        <v>415.27999877929688</v>
      </c>
      <c r="D735" s="12">
        <f>+B735/B736-1</f>
        <v>2.6387206429176802E-2</v>
      </c>
      <c r="E735" s="12">
        <f>+C735/C736-1</f>
        <v>1.0757955472233016E-2</v>
      </c>
    </row>
    <row r="736" spans="1:5" x14ac:dyDescent="0.25">
      <c r="A736" s="13">
        <v>44335</v>
      </c>
      <c r="B736" s="12">
        <v>202.75</v>
      </c>
      <c r="C736" s="12">
        <v>410.8599853515625</v>
      </c>
      <c r="D736" s="12">
        <f>+B736/B737-1</f>
        <v>-4.077030276006588E-3</v>
      </c>
      <c r="E736" s="12">
        <f>+C736/C737-1</f>
        <v>-2.6217825009536844E-3</v>
      </c>
    </row>
    <row r="737" spans="1:5" x14ac:dyDescent="0.25">
      <c r="A737" s="13">
        <v>44334</v>
      </c>
      <c r="B737" s="12">
        <v>203.58000183105469</v>
      </c>
      <c r="C737" s="12">
        <v>411.94000244140619</v>
      </c>
      <c r="D737" s="12">
        <f>+B737/B738-1</f>
        <v>9.5710785667617593E-3</v>
      </c>
      <c r="E737" s="12">
        <f>+C737/C738-1</f>
        <v>-8.6156783474209409E-3</v>
      </c>
    </row>
    <row r="738" spans="1:5" x14ac:dyDescent="0.25">
      <c r="A738" s="13">
        <v>44333</v>
      </c>
      <c r="B738" s="12">
        <v>201.6499938964844</v>
      </c>
      <c r="C738" s="12">
        <v>415.51998901367188</v>
      </c>
      <c r="D738" s="12">
        <f>+B738/B739-1</f>
        <v>1.5101938546060456E-2</v>
      </c>
      <c r="E738" s="12">
        <f>+C738/C739-1</f>
        <v>-2.5445234835108632E-3</v>
      </c>
    </row>
    <row r="739" spans="1:5" x14ac:dyDescent="0.25">
      <c r="A739" s="13">
        <v>44330</v>
      </c>
      <c r="B739" s="12">
        <v>198.6499938964844</v>
      </c>
      <c r="C739" s="12">
        <v>416.57998657226563</v>
      </c>
      <c r="D739" s="12">
        <f>+B739/B740-1</f>
        <v>7.1485923953149566E-3</v>
      </c>
      <c r="E739" s="12">
        <f>+C739/C740-1</f>
        <v>1.5355337359152399E-2</v>
      </c>
    </row>
    <row r="740" spans="1:5" x14ac:dyDescent="0.25">
      <c r="A740" s="13">
        <v>44329</v>
      </c>
      <c r="B740" s="12">
        <v>197.24000549316409</v>
      </c>
      <c r="C740" s="12">
        <v>410.27999877929688</v>
      </c>
      <c r="D740" s="12">
        <f>+B740/B741-1</f>
        <v>8.5391323127412821E-3</v>
      </c>
      <c r="E740" s="12">
        <f>+C740/C741-1</f>
        <v>1.2012518372009451E-2</v>
      </c>
    </row>
    <row r="741" spans="1:5" x14ac:dyDescent="0.25">
      <c r="A741" s="13">
        <v>44328</v>
      </c>
      <c r="B741" s="12">
        <v>195.57000732421881</v>
      </c>
      <c r="C741" s="12">
        <v>405.41000366210938</v>
      </c>
      <c r="D741" s="12">
        <f>+B741/B742-1</f>
        <v>-1.1673729035744151E-2</v>
      </c>
      <c r="E741" s="12">
        <f>+C741/C742-1</f>
        <v>-2.1245233032779476E-2</v>
      </c>
    </row>
    <row r="742" spans="1:5" x14ac:dyDescent="0.25">
      <c r="A742" s="13">
        <v>44327</v>
      </c>
      <c r="B742" s="12">
        <v>197.8800048828125</v>
      </c>
      <c r="C742" s="12">
        <v>414.20999145507813</v>
      </c>
      <c r="D742" s="12">
        <f>+B742/B743-1</f>
        <v>-8.4184841467941363E-3</v>
      </c>
      <c r="E742" s="12">
        <f>+C742/C743-1</f>
        <v>-8.9247522719507755E-3</v>
      </c>
    </row>
    <row r="743" spans="1:5" x14ac:dyDescent="0.25">
      <c r="A743" s="13">
        <v>44326</v>
      </c>
      <c r="B743" s="12">
        <v>199.55999755859381</v>
      </c>
      <c r="C743" s="12">
        <v>417.94000244140619</v>
      </c>
      <c r="D743" s="12">
        <f>+B743/B744-1</f>
        <v>-4.6882914783351604E-3</v>
      </c>
      <c r="E743" s="12">
        <f>+C743/C744-1</f>
        <v>-9.9023801860437244E-3</v>
      </c>
    </row>
    <row r="744" spans="1:5" x14ac:dyDescent="0.25">
      <c r="A744" s="13">
        <v>44323</v>
      </c>
      <c r="B744" s="12">
        <v>200.5</v>
      </c>
      <c r="C744" s="12">
        <v>422.1199951171875</v>
      </c>
      <c r="D744" s="12">
        <f>+B744/B745-1</f>
        <v>1.9489250335260611E-3</v>
      </c>
      <c r="E744" s="12">
        <f>+C744/C745-1</f>
        <v>7.2779911223974647E-3</v>
      </c>
    </row>
    <row r="745" spans="1:5" x14ac:dyDescent="0.25">
      <c r="A745" s="13">
        <v>44322</v>
      </c>
      <c r="B745" s="12">
        <v>200.11000061035159</v>
      </c>
      <c r="C745" s="12">
        <v>419.07000732421881</v>
      </c>
      <c r="D745" s="12">
        <f>+B745/B746-1</f>
        <v>-1.5448951486584983E-2</v>
      </c>
      <c r="E745" s="12">
        <f>+C745/C746-1</f>
        <v>7.9855858670325741E-3</v>
      </c>
    </row>
    <row r="746" spans="1:5" x14ac:dyDescent="0.25">
      <c r="A746" s="13">
        <v>44321</v>
      </c>
      <c r="B746" s="12">
        <v>203.25</v>
      </c>
      <c r="C746" s="12">
        <v>415.75</v>
      </c>
      <c r="D746" s="12">
        <f>+B746/B747-1</f>
        <v>1.330201390009611E-3</v>
      </c>
      <c r="E746" s="12">
        <f>+C746/C747-1</f>
        <v>3.1279746965928723E-4</v>
      </c>
    </row>
    <row r="747" spans="1:5" x14ac:dyDescent="0.25">
      <c r="A747" s="13">
        <v>44320</v>
      </c>
      <c r="B747" s="12">
        <v>202.97999572753909</v>
      </c>
      <c r="C747" s="12">
        <v>415.6199951171875</v>
      </c>
      <c r="D747" s="12">
        <f>+B747/B748-1</f>
        <v>-6.8813653977445877E-2</v>
      </c>
      <c r="E747" s="12">
        <f>+C747/C748-1</f>
        <v>-6.1693376722486981E-3</v>
      </c>
    </row>
    <row r="748" spans="1:5" x14ac:dyDescent="0.25">
      <c r="A748" s="13">
        <v>44319</v>
      </c>
      <c r="B748" s="12">
        <v>217.97999572753909</v>
      </c>
      <c r="C748" s="12">
        <v>418.20001220703119</v>
      </c>
      <c r="D748" s="12">
        <f>+B748/B749-1</f>
        <v>2.1509894329721613E-2</v>
      </c>
      <c r="E748" s="12">
        <f>+C748/C749-1</f>
        <v>2.1567803508033556E-3</v>
      </c>
    </row>
    <row r="749" spans="1:5" x14ac:dyDescent="0.25">
      <c r="A749" s="13">
        <v>44316</v>
      </c>
      <c r="B749" s="12">
        <v>213.38999938964841</v>
      </c>
      <c r="C749" s="12">
        <v>417.29998779296881</v>
      </c>
      <c r="D749" s="12">
        <f>+B749/B750-1</f>
        <v>-1.4137203057228431E-2</v>
      </c>
      <c r="E749" s="12">
        <f>+C749/C750-1</f>
        <v>-6.570513216365037E-3</v>
      </c>
    </row>
    <row r="750" spans="1:5" x14ac:dyDescent="0.25">
      <c r="A750" s="13">
        <v>44315</v>
      </c>
      <c r="B750" s="12">
        <v>216.44999694824219</v>
      </c>
      <c r="C750" s="12">
        <v>420.05999755859381</v>
      </c>
      <c r="D750" s="12">
        <f>+B750/B751-1</f>
        <v>-5.1935144466536132E-3</v>
      </c>
      <c r="E750" s="12">
        <f>+C750/C751-1</f>
        <v>6.3727927671439755E-3</v>
      </c>
    </row>
    <row r="751" spans="1:5" x14ac:dyDescent="0.25">
      <c r="A751" s="13">
        <v>44314</v>
      </c>
      <c r="B751" s="12">
        <v>217.58000183105469</v>
      </c>
      <c r="C751" s="12">
        <v>417.39999389648438</v>
      </c>
      <c r="D751" s="12">
        <f>+B751/B752-1</f>
        <v>-6.2571141186695822E-3</v>
      </c>
      <c r="E751" s="12">
        <f>+C751/C752-1</f>
        <v>-2.8739969425406464E-4</v>
      </c>
    </row>
    <row r="752" spans="1:5" x14ac:dyDescent="0.25">
      <c r="A752" s="13">
        <v>44313</v>
      </c>
      <c r="B752" s="12">
        <v>218.94999694824219</v>
      </c>
      <c r="C752" s="12">
        <v>417.51998901367188</v>
      </c>
      <c r="D752" s="12">
        <f>+B752/B753-1</f>
        <v>4.1274656449821201E-3</v>
      </c>
      <c r="E752" s="12">
        <f>+C752/C753-1</f>
        <v>-2.1550331899955477E-4</v>
      </c>
    </row>
    <row r="753" spans="1:5" x14ac:dyDescent="0.25">
      <c r="A753" s="13">
        <v>44312</v>
      </c>
      <c r="B753" s="12">
        <v>218.05000305175781</v>
      </c>
      <c r="C753" s="12">
        <v>417.6099853515625</v>
      </c>
      <c r="D753" s="12">
        <f>+B753/B754-1</f>
        <v>9.9583567209560186E-3</v>
      </c>
      <c r="E753" s="12">
        <f>+C753/C754-1</f>
        <v>2.0876209088986908E-3</v>
      </c>
    </row>
    <row r="754" spans="1:5" x14ac:dyDescent="0.25">
      <c r="A754" s="13">
        <v>44309</v>
      </c>
      <c r="B754" s="12">
        <v>215.8999938964844</v>
      </c>
      <c r="C754" s="12">
        <v>416.739990234375</v>
      </c>
      <c r="D754" s="12">
        <f>+B754/B755-1</f>
        <v>1.3234428577044932E-2</v>
      </c>
      <c r="E754" s="12">
        <f>+C754/C755-1</f>
        <v>1.0842412350696051E-2</v>
      </c>
    </row>
    <row r="755" spans="1:5" x14ac:dyDescent="0.25">
      <c r="A755" s="13">
        <v>44308</v>
      </c>
      <c r="B755" s="12">
        <v>213.08000183105469</v>
      </c>
      <c r="C755" s="12">
        <v>412.26998901367188</v>
      </c>
      <c r="D755" s="12">
        <f>+B755/B756-1</f>
        <v>-7.7764757576033183E-3</v>
      </c>
      <c r="E755" s="12">
        <f>+C755/C756-1</f>
        <v>-9.1331224160692281E-3</v>
      </c>
    </row>
    <row r="756" spans="1:5" x14ac:dyDescent="0.25">
      <c r="A756" s="13">
        <v>44307</v>
      </c>
      <c r="B756" s="12">
        <v>214.75</v>
      </c>
      <c r="C756" s="12">
        <v>416.07000732421881</v>
      </c>
      <c r="D756" s="12">
        <f>+B756/B757-1</f>
        <v>2.334998214899886E-2</v>
      </c>
      <c r="E756" s="12">
        <f>+C756/C757-1</f>
        <v>9.4621000301571279E-3</v>
      </c>
    </row>
    <row r="757" spans="1:5" x14ac:dyDescent="0.25">
      <c r="A757" s="13">
        <v>44306</v>
      </c>
      <c r="B757" s="12">
        <v>209.8500061035156</v>
      </c>
      <c r="C757" s="12">
        <v>412.17001342773438</v>
      </c>
      <c r="D757" s="12">
        <f>+B757/B758-1</f>
        <v>-1.1074415073152766E-2</v>
      </c>
      <c r="E757" s="12">
        <f>+C757/C758-1</f>
        <v>-7.3215435319615718E-3</v>
      </c>
    </row>
    <row r="758" spans="1:5" x14ac:dyDescent="0.25">
      <c r="A758" s="13">
        <v>44305</v>
      </c>
      <c r="B758" s="12">
        <v>212.19999694824219</v>
      </c>
      <c r="C758" s="12">
        <v>415.20999145507813</v>
      </c>
      <c r="D758" s="12">
        <f>+B758/B759-1</f>
        <v>9.4338183133113596E-4</v>
      </c>
      <c r="E758" s="12">
        <f>+C758/C759-1</f>
        <v>-4.913047650308866E-3</v>
      </c>
    </row>
    <row r="759" spans="1:5" x14ac:dyDescent="0.25">
      <c r="A759" s="13">
        <v>44302</v>
      </c>
      <c r="B759" s="12">
        <v>212</v>
      </c>
      <c r="C759" s="12">
        <v>417.260009765625</v>
      </c>
      <c r="D759" s="12">
        <f>+B759/B760-1</f>
        <v>4.9774973545766432E-3</v>
      </c>
      <c r="E759" s="12">
        <f>+C759/C760-1</f>
        <v>3.3424259137662116E-3</v>
      </c>
    </row>
    <row r="760" spans="1:5" x14ac:dyDescent="0.25">
      <c r="A760" s="13">
        <v>44301</v>
      </c>
      <c r="B760" s="12">
        <v>210.94999694824219</v>
      </c>
      <c r="C760" s="12">
        <v>415.8699951171875</v>
      </c>
      <c r="D760" s="12">
        <f>+B760/B761-1</f>
        <v>1.701860384947862E-2</v>
      </c>
      <c r="E760" s="12">
        <f>+C760/C761-1</f>
        <v>1.0742454196191131E-2</v>
      </c>
    </row>
    <row r="761" spans="1:5" x14ac:dyDescent="0.25">
      <c r="A761" s="13">
        <v>44300</v>
      </c>
      <c r="B761" s="12">
        <v>207.41999816894531</v>
      </c>
      <c r="C761" s="12">
        <v>411.45001220703119</v>
      </c>
      <c r="D761" s="12">
        <f>+B761/B762-1</f>
        <v>-1.3225493908933794E-2</v>
      </c>
      <c r="E761" s="12">
        <f>+C761/C762-1</f>
        <v>-3.4151363526564449E-3</v>
      </c>
    </row>
    <row r="762" spans="1:5" x14ac:dyDescent="0.25">
      <c r="A762" s="13">
        <v>44299</v>
      </c>
      <c r="B762" s="12">
        <v>210.19999694824219</v>
      </c>
      <c r="C762" s="12">
        <v>412.8599853515625</v>
      </c>
      <c r="D762" s="12">
        <f>+B762/B763-1</f>
        <v>-8.3970129973243157E-3</v>
      </c>
      <c r="E762" s="12">
        <f>+C762/C763-1</f>
        <v>2.9636834605764051E-3</v>
      </c>
    </row>
    <row r="763" spans="1:5" x14ac:dyDescent="0.25">
      <c r="A763" s="13">
        <v>44298</v>
      </c>
      <c r="B763" s="12">
        <v>211.97999572753909</v>
      </c>
      <c r="C763" s="12">
        <v>411.6400146484375</v>
      </c>
      <c r="D763" s="12">
        <f>+B763/B764-1</f>
        <v>1.328871328800596E-2</v>
      </c>
      <c r="E763" s="12">
        <f>+C763/C764-1</f>
        <v>3.6458824667162659E-4</v>
      </c>
    </row>
    <row r="764" spans="1:5" x14ac:dyDescent="0.25">
      <c r="A764" s="13">
        <v>44295</v>
      </c>
      <c r="B764" s="12">
        <v>209.19999694824219</v>
      </c>
      <c r="C764" s="12">
        <v>411.489990234375</v>
      </c>
      <c r="D764" s="12">
        <f>+B764/B765-1</f>
        <v>1.4341817449681216E-4</v>
      </c>
      <c r="E764" s="12">
        <f>+C764/C765-1</f>
        <v>7.2701490761171161E-3</v>
      </c>
    </row>
    <row r="765" spans="1:5" x14ac:dyDescent="0.25">
      <c r="A765" s="13">
        <v>44294</v>
      </c>
      <c r="B765" s="12">
        <v>209.16999816894531</v>
      </c>
      <c r="C765" s="12">
        <v>408.51998901367188</v>
      </c>
      <c r="D765" s="12">
        <f>+B765/B766-1</f>
        <v>1.7720072403244469E-3</v>
      </c>
      <c r="E765" s="12">
        <f>+C765/C766-1</f>
        <v>4.7467785561978726E-3</v>
      </c>
    </row>
    <row r="766" spans="1:5" x14ac:dyDescent="0.25">
      <c r="A766" s="13">
        <v>44293</v>
      </c>
      <c r="B766" s="12">
        <v>208.80000305175781</v>
      </c>
      <c r="C766" s="12">
        <v>406.58999633789063</v>
      </c>
      <c r="D766" s="12">
        <f>+B766/B767-1</f>
        <v>-1.864330919722712E-3</v>
      </c>
      <c r="E766" s="12">
        <f>+C766/C767-1</f>
        <v>1.1572964304984446E-3</v>
      </c>
    </row>
    <row r="767" spans="1:5" x14ac:dyDescent="0.25">
      <c r="A767" s="13">
        <v>44292</v>
      </c>
      <c r="B767" s="12">
        <v>209.19000244140619</v>
      </c>
      <c r="C767" s="12">
        <v>406.1199951171875</v>
      </c>
      <c r="D767" s="12">
        <f>+B767/B768-1</f>
        <v>-2.0279138930371365E-2</v>
      </c>
      <c r="E767" s="12">
        <f>+C767/C768-1</f>
        <v>-5.9058530127509279E-4</v>
      </c>
    </row>
    <row r="768" spans="1:5" x14ac:dyDescent="0.25">
      <c r="A768" s="13">
        <v>44291</v>
      </c>
      <c r="B768" s="12">
        <v>213.52000427246091</v>
      </c>
      <c r="C768" s="12">
        <v>406.3599853515625</v>
      </c>
      <c r="D768" s="12">
        <f>+B768/B769-1</f>
        <v>2.6341141911070176E-2</v>
      </c>
      <c r="E768" s="12">
        <f>+C768/C769-1</f>
        <v>1.435311202978129E-2</v>
      </c>
    </row>
    <row r="769" spans="1:5" x14ac:dyDescent="0.25">
      <c r="A769" s="13">
        <v>44287</v>
      </c>
      <c r="B769" s="12">
        <v>208.03999328613281</v>
      </c>
      <c r="C769" s="12">
        <v>400.6099853515625</v>
      </c>
      <c r="D769" s="12">
        <f>+B769/B770-1</f>
        <v>-5.9251027350768481E-3</v>
      </c>
      <c r="E769" s="12">
        <f>+C769/C770-1</f>
        <v>1.0799078859294209E-2</v>
      </c>
    </row>
    <row r="770" spans="1:5" x14ac:dyDescent="0.25">
      <c r="A770" s="13">
        <v>44286</v>
      </c>
      <c r="B770" s="12">
        <v>209.2799987792969</v>
      </c>
      <c r="C770" s="12">
        <v>396.32998657226563</v>
      </c>
      <c r="D770" s="12">
        <f>+B770/B771-1</f>
        <v>2.4428533620683979E-3</v>
      </c>
      <c r="E770" s="12">
        <f>+C770/C771-1</f>
        <v>4.0533416294838975E-3</v>
      </c>
    </row>
    <row r="771" spans="1:5" x14ac:dyDescent="0.25">
      <c r="A771" s="13">
        <v>44285</v>
      </c>
      <c r="B771" s="12">
        <v>208.77000427246091</v>
      </c>
      <c r="C771" s="12">
        <v>394.73001098632813</v>
      </c>
      <c r="D771" s="12">
        <f>+B771/B772-1</f>
        <v>2.1229818285826596E-2</v>
      </c>
      <c r="E771" s="12">
        <f>+C771/C772-1</f>
        <v>-2.6529581995230478E-3</v>
      </c>
    </row>
    <row r="772" spans="1:5" x14ac:dyDescent="0.25">
      <c r="A772" s="13">
        <v>44284</v>
      </c>
      <c r="B772" s="12">
        <v>204.42999267578119</v>
      </c>
      <c r="C772" s="12">
        <v>395.77999877929688</v>
      </c>
      <c r="D772" s="12">
        <f>+B772/B773-1</f>
        <v>8.3226365180188999E-4</v>
      </c>
      <c r="E772" s="12">
        <f>+C772/C773-1</f>
        <v>-5.0510682731952361E-4</v>
      </c>
    </row>
    <row r="773" spans="1:5" x14ac:dyDescent="0.25">
      <c r="A773" s="13">
        <v>44281</v>
      </c>
      <c r="B773" s="12">
        <v>204.25999450683591</v>
      </c>
      <c r="C773" s="12">
        <v>395.98001098632813</v>
      </c>
      <c r="D773" s="12">
        <f>+B773/B774-1</f>
        <v>1.519968439481767E-3</v>
      </c>
      <c r="E773" s="12">
        <f>+C773/C774-1</f>
        <v>1.6114956588609619E-2</v>
      </c>
    </row>
    <row r="774" spans="1:5" x14ac:dyDescent="0.25">
      <c r="A774" s="13">
        <v>44280</v>
      </c>
      <c r="B774" s="12">
        <v>203.94999694824219</v>
      </c>
      <c r="C774" s="12">
        <v>389.70001220703119</v>
      </c>
      <c r="D774" s="12">
        <f>+B774/B775-1</f>
        <v>1.7968508784903969E-2</v>
      </c>
      <c r="E774" s="12">
        <f>+C774/C775-1</f>
        <v>5.625576112623154E-3</v>
      </c>
    </row>
    <row r="775" spans="1:5" x14ac:dyDescent="0.25">
      <c r="A775" s="13">
        <v>44279</v>
      </c>
      <c r="B775" s="12">
        <v>200.3500061035156</v>
      </c>
      <c r="C775" s="12">
        <v>387.51998901367188</v>
      </c>
      <c r="D775" s="12">
        <f>+B775/B776-1</f>
        <v>-1.2178291743944025E-2</v>
      </c>
      <c r="E775" s="12">
        <f>+C775/C776-1</f>
        <v>-5.0834685143212877E-3</v>
      </c>
    </row>
    <row r="776" spans="1:5" x14ac:dyDescent="0.25">
      <c r="A776" s="13">
        <v>44278</v>
      </c>
      <c r="B776" s="12">
        <v>202.82000732421881</v>
      </c>
      <c r="C776" s="12">
        <v>389.5</v>
      </c>
      <c r="D776" s="12">
        <f>+B776/B777-1</f>
        <v>-2.5184996135065862E-2</v>
      </c>
      <c r="E776" s="12">
        <f>+C776/C777-1</f>
        <v>-7.8707974393498192E-3</v>
      </c>
    </row>
    <row r="777" spans="1:5" x14ac:dyDescent="0.25">
      <c r="A777" s="13">
        <v>44277</v>
      </c>
      <c r="B777" s="12">
        <v>208.05999755859381</v>
      </c>
      <c r="C777" s="12">
        <v>392.58999633789063</v>
      </c>
      <c r="D777" s="12">
        <f>+B777/B778-1</f>
        <v>5.5820562956869324E-2</v>
      </c>
      <c r="E777" s="12">
        <f>+C777/C778-1</f>
        <v>7.98496781307656E-3</v>
      </c>
    </row>
    <row r="778" spans="1:5" x14ac:dyDescent="0.25">
      <c r="A778" s="13">
        <v>44274</v>
      </c>
      <c r="B778" s="12">
        <v>197.05999755859381</v>
      </c>
      <c r="C778" s="12">
        <v>389.48001098632813</v>
      </c>
      <c r="D778" s="12">
        <f>+B778/B779-1</f>
        <v>1.2381216222339342E-2</v>
      </c>
      <c r="E778" s="12">
        <f>+C778/C779-1</f>
        <v>-5.1088176761848736E-3</v>
      </c>
    </row>
    <row r="779" spans="1:5" x14ac:dyDescent="0.25">
      <c r="A779" s="13">
        <v>44273</v>
      </c>
      <c r="B779" s="12">
        <v>194.6499938964844</v>
      </c>
      <c r="C779" s="12">
        <v>391.48001098632813</v>
      </c>
      <c r="D779" s="12">
        <f>+B779/B780-1</f>
        <v>-1.4629945772359654E-2</v>
      </c>
      <c r="E779" s="12">
        <f>+C779/C780-1</f>
        <v>-1.4549661776192768E-2</v>
      </c>
    </row>
    <row r="780" spans="1:5" x14ac:dyDescent="0.25">
      <c r="A780" s="13">
        <v>44272</v>
      </c>
      <c r="B780" s="12">
        <v>197.53999328613281</v>
      </c>
      <c r="C780" s="12">
        <v>397.260009765625</v>
      </c>
      <c r="D780" s="12">
        <f>+B780/B781-1</f>
        <v>4.6790671945495799E-3</v>
      </c>
      <c r="E780" s="12">
        <f>+C780/C781-1</f>
        <v>3.4098812634899556E-3</v>
      </c>
    </row>
    <row r="781" spans="1:5" x14ac:dyDescent="0.25">
      <c r="A781" s="13">
        <v>44271</v>
      </c>
      <c r="B781" s="12">
        <v>196.6199951171875</v>
      </c>
      <c r="C781" s="12">
        <v>395.91000366210938</v>
      </c>
      <c r="D781" s="12">
        <f>+B781/B782-1</f>
        <v>5.0605234865073179E-3</v>
      </c>
      <c r="E781" s="12">
        <f>+C781/C782-1</f>
        <v>-1.2613203384902461E-3</v>
      </c>
    </row>
    <row r="782" spans="1:5" x14ac:dyDescent="0.25">
      <c r="A782" s="13">
        <v>44270</v>
      </c>
      <c r="B782" s="12">
        <v>195.6300048828125</v>
      </c>
      <c r="C782" s="12">
        <v>396.41000366210938</v>
      </c>
      <c r="D782" s="12">
        <f>+B782/B783-1</f>
        <v>-9.1922107157704769E-4</v>
      </c>
      <c r="E782" s="12">
        <f>+C782/C783-1</f>
        <v>5.963574374651337E-3</v>
      </c>
    </row>
    <row r="783" spans="1:5" x14ac:dyDescent="0.25">
      <c r="A783" s="13">
        <v>44267</v>
      </c>
      <c r="B783" s="12">
        <v>195.80999755859381</v>
      </c>
      <c r="C783" s="12">
        <v>394.05999755859381</v>
      </c>
      <c r="D783" s="12">
        <f>+B783/B784-1</f>
        <v>-5.1316417439271067E-3</v>
      </c>
      <c r="E783" s="12">
        <f>+C783/C784-1</f>
        <v>1.3467811372473992E-3</v>
      </c>
    </row>
    <row r="784" spans="1:5" x14ac:dyDescent="0.25">
      <c r="A784" s="13">
        <v>44266</v>
      </c>
      <c r="B784" s="12">
        <v>196.82000732421881</v>
      </c>
      <c r="C784" s="12">
        <v>393.52999877929688</v>
      </c>
      <c r="D784" s="12">
        <f>+B784/B785-1</f>
        <v>2.6012643723784423E-2</v>
      </c>
      <c r="E784" s="12">
        <f>+C784/C785-1</f>
        <v>1.0139155868312377E-2</v>
      </c>
    </row>
    <row r="785" spans="1:5" x14ac:dyDescent="0.25">
      <c r="A785" s="13">
        <v>44265</v>
      </c>
      <c r="B785" s="12">
        <v>191.83000183105469</v>
      </c>
      <c r="C785" s="12">
        <v>389.57998657226563</v>
      </c>
      <c r="D785" s="12">
        <f>+B785/B786-1</f>
        <v>-6.2166344911717131E-3</v>
      </c>
      <c r="E785" s="12">
        <f>+C785/C786-1</f>
        <v>6.2245862565517562E-3</v>
      </c>
    </row>
    <row r="786" spans="1:5" x14ac:dyDescent="0.25">
      <c r="A786" s="13">
        <v>44264</v>
      </c>
      <c r="B786" s="12">
        <v>193.0299987792969</v>
      </c>
      <c r="C786" s="12">
        <v>387.17001342773438</v>
      </c>
      <c r="D786" s="12">
        <f>+B786/B787-1</f>
        <v>2.3923161492813705E-2</v>
      </c>
      <c r="E786" s="12">
        <f>+C786/C787-1</f>
        <v>1.4277512809395931E-2</v>
      </c>
    </row>
    <row r="787" spans="1:5" x14ac:dyDescent="0.25">
      <c r="A787" s="13">
        <v>44263</v>
      </c>
      <c r="B787" s="12">
        <v>188.52000427246091</v>
      </c>
      <c r="C787" s="12">
        <v>381.72000122070313</v>
      </c>
      <c r="D787" s="12">
        <f>+B787/B788-1</f>
        <v>-2.0115915103297022E-3</v>
      </c>
      <c r="E787" s="12">
        <f>+C787/C788-1</f>
        <v>-4.9787650543465789E-3</v>
      </c>
    </row>
    <row r="788" spans="1:5" x14ac:dyDescent="0.25">
      <c r="A788" s="13">
        <v>44260</v>
      </c>
      <c r="B788" s="12">
        <v>188.8999938964844</v>
      </c>
      <c r="C788" s="12">
        <v>383.6300048828125</v>
      </c>
      <c r="D788" s="12">
        <f>+B788/B789-1</f>
        <v>5.9644004924286342E-3</v>
      </c>
      <c r="E788" s="12">
        <f>+C788/C789-1</f>
        <v>1.8396582031360964E-2</v>
      </c>
    </row>
    <row r="789" spans="1:5" x14ac:dyDescent="0.25">
      <c r="A789" s="13">
        <v>44259</v>
      </c>
      <c r="B789" s="12">
        <v>187.7799987792969</v>
      </c>
      <c r="C789" s="12">
        <v>376.70001220703119</v>
      </c>
      <c r="D789" s="12">
        <f>+B789/B790-1</f>
        <v>-1.9169486693371152E-2</v>
      </c>
      <c r="E789" s="12">
        <f>+C789/C790-1</f>
        <v>-1.2374812685589376E-2</v>
      </c>
    </row>
    <row r="790" spans="1:5" x14ac:dyDescent="0.25">
      <c r="A790" s="13">
        <v>44258</v>
      </c>
      <c r="B790" s="12">
        <v>191.44999694824219</v>
      </c>
      <c r="C790" s="12">
        <v>381.42001342773438</v>
      </c>
      <c r="D790" s="12">
        <f>+B790/B791-1</f>
        <v>-2.5600564376396129E-2</v>
      </c>
      <c r="E790" s="12">
        <f>+C790/C791-1</f>
        <v>-1.3245705500087857E-2</v>
      </c>
    </row>
    <row r="791" spans="1:5" x14ac:dyDescent="0.25">
      <c r="A791" s="13">
        <v>44257</v>
      </c>
      <c r="B791" s="12">
        <v>196.47999572753909</v>
      </c>
      <c r="C791" s="12">
        <v>386.54000854492188</v>
      </c>
      <c r="D791" s="12">
        <f>+B791/B792-1</f>
        <v>-6.1709723800476013E-3</v>
      </c>
      <c r="E791" s="12">
        <f>+C791/C792-1</f>
        <v>-7.8032191902133174E-3</v>
      </c>
    </row>
    <row r="792" spans="1:5" x14ac:dyDescent="0.25">
      <c r="A792" s="13">
        <v>44256</v>
      </c>
      <c r="B792" s="12">
        <v>197.69999694824219</v>
      </c>
      <c r="C792" s="12">
        <v>389.57998657226563</v>
      </c>
      <c r="D792" s="12">
        <f>+B792/B793-1</f>
        <v>1.6211979811211474E-3</v>
      </c>
      <c r="E792" s="12">
        <f>+C792/C793-1</f>
        <v>2.424019764376939E-2</v>
      </c>
    </row>
    <row r="793" spans="1:5" x14ac:dyDescent="0.25">
      <c r="A793" s="13">
        <v>44253</v>
      </c>
      <c r="B793" s="12">
        <v>197.3800048828125</v>
      </c>
      <c r="C793" s="12">
        <v>380.3599853515625</v>
      </c>
      <c r="D793" s="12">
        <f>+B793/B794-1</f>
        <v>1.3088348959566343E-2</v>
      </c>
      <c r="E793" s="12">
        <f>+C793/C794-1</f>
        <v>-5.1526202230824936E-3</v>
      </c>
    </row>
    <row r="794" spans="1:5" x14ac:dyDescent="0.25">
      <c r="A794" s="13">
        <v>44252</v>
      </c>
      <c r="B794" s="12">
        <v>194.83000183105469</v>
      </c>
      <c r="C794" s="12">
        <v>382.32998657226563</v>
      </c>
      <c r="D794" s="12">
        <f>+B794/B795-1</f>
        <v>-8.0444060974248499E-3</v>
      </c>
      <c r="E794" s="12">
        <f>+C794/C795-1</f>
        <v>-2.4095777385022776E-2</v>
      </c>
    </row>
    <row r="795" spans="1:5" x14ac:dyDescent="0.25">
      <c r="A795" s="13">
        <v>44251</v>
      </c>
      <c r="B795" s="12">
        <v>196.4100036621094</v>
      </c>
      <c r="C795" s="12">
        <v>391.76998901367188</v>
      </c>
      <c r="D795" s="12">
        <f>+B795/B796-1</f>
        <v>-2.032386064967695E-3</v>
      </c>
      <c r="E795" s="12">
        <f>+C795/C796-1</f>
        <v>1.1019326486895187E-2</v>
      </c>
    </row>
    <row r="796" spans="1:5" x14ac:dyDescent="0.25">
      <c r="A796" s="13">
        <v>44250</v>
      </c>
      <c r="B796" s="12">
        <v>196.80999755859381</v>
      </c>
      <c r="C796" s="12">
        <v>387.5</v>
      </c>
      <c r="D796" s="12">
        <f>+B796/B797-1</f>
        <v>4.5748443133519778E-4</v>
      </c>
      <c r="E796" s="12">
        <f>+C796/C797-1</f>
        <v>1.2143793044092632E-3</v>
      </c>
    </row>
    <row r="797" spans="1:5" x14ac:dyDescent="0.25">
      <c r="A797" s="13">
        <v>44249</v>
      </c>
      <c r="B797" s="12">
        <v>196.7200012207031</v>
      </c>
      <c r="C797" s="12">
        <v>387.02999877929688</v>
      </c>
      <c r="D797" s="12">
        <f>+B797/B798-1</f>
        <v>-7.9176565564971213E-3</v>
      </c>
      <c r="E797" s="12">
        <f>+C797/C798-1</f>
        <v>-7.6917160459177847E-3</v>
      </c>
    </row>
    <row r="798" spans="1:5" x14ac:dyDescent="0.25">
      <c r="A798" s="13">
        <v>44246</v>
      </c>
      <c r="B798" s="12">
        <v>198.28999328613281</v>
      </c>
      <c r="C798" s="12">
        <v>390.02999877929688</v>
      </c>
      <c r="D798" s="12">
        <f>+B798/B799-1</f>
        <v>-5.8160124334842855E-3</v>
      </c>
      <c r="E798" s="12">
        <f>+C798/C799-1</f>
        <v>-1.7659767589335296E-3</v>
      </c>
    </row>
    <row r="799" spans="1:5" x14ac:dyDescent="0.25">
      <c r="A799" s="13">
        <v>44245</v>
      </c>
      <c r="B799" s="12">
        <v>199.44999694824219</v>
      </c>
      <c r="C799" s="12">
        <v>390.72000122070313</v>
      </c>
      <c r="D799" s="12">
        <f>+B799/B800-1</f>
        <v>-2.4008190122699613E-3</v>
      </c>
      <c r="E799" s="12">
        <f>+C799/C800-1</f>
        <v>-4.256003887434856E-3</v>
      </c>
    </row>
    <row r="800" spans="1:5" x14ac:dyDescent="0.25">
      <c r="A800" s="13">
        <v>44244</v>
      </c>
      <c r="B800" s="12">
        <v>199.92999267578119</v>
      </c>
      <c r="C800" s="12">
        <v>392.3900146484375</v>
      </c>
      <c r="D800" s="12">
        <f>+B800/B801-1</f>
        <v>-1.0100552223558545E-2</v>
      </c>
      <c r="E800" s="12">
        <f>+C800/C801-1</f>
        <v>2.2948472666328712E-4</v>
      </c>
    </row>
    <row r="801" spans="1:5" x14ac:dyDescent="0.25">
      <c r="A801" s="13">
        <v>44243</v>
      </c>
      <c r="B801" s="12">
        <v>201.9700012207031</v>
      </c>
      <c r="C801" s="12">
        <v>392.29998779296881</v>
      </c>
      <c r="D801" s="12">
        <f>+B801/B802-1</f>
        <v>-1.6459726234966165E-2</v>
      </c>
      <c r="E801" s="12">
        <f>+C801/C802-1</f>
        <v>-8.6600153520555168E-4</v>
      </c>
    </row>
    <row r="802" spans="1:5" x14ac:dyDescent="0.25">
      <c r="A802" s="13">
        <v>44239</v>
      </c>
      <c r="B802" s="12">
        <v>205.3500061035156</v>
      </c>
      <c r="C802" s="12">
        <v>392.6400146484375</v>
      </c>
      <c r="D802" s="12">
        <f>+B802/B803-1</f>
        <v>2.0495459071181443E-3</v>
      </c>
      <c r="E802" s="12">
        <f>+C802/C803-1</f>
        <v>4.9397845859318057E-3</v>
      </c>
    </row>
    <row r="803" spans="1:5" x14ac:dyDescent="0.25">
      <c r="A803" s="13">
        <v>44238</v>
      </c>
      <c r="B803" s="12">
        <v>204.92999267578119</v>
      </c>
      <c r="C803" s="12">
        <v>390.70999145507813</v>
      </c>
      <c r="D803" s="12">
        <f>+B803/B804-1</f>
        <v>-1.0716878040617162E-2</v>
      </c>
      <c r="E803" s="12">
        <f>+C803/C804-1</f>
        <v>1.6150658954552366E-3</v>
      </c>
    </row>
    <row r="804" spans="1:5" x14ac:dyDescent="0.25">
      <c r="A804" s="13">
        <v>44237</v>
      </c>
      <c r="B804" s="12">
        <v>207.1499938964844</v>
      </c>
      <c r="C804" s="12">
        <v>390.07998657226563</v>
      </c>
      <c r="D804" s="12">
        <f>+B804/B805-1</f>
        <v>-9.7045551695911225E-3</v>
      </c>
      <c r="E804" s="12">
        <f>+C804/C805-1</f>
        <v>-4.3565260149747154E-4</v>
      </c>
    </row>
    <row r="805" spans="1:5" x14ac:dyDescent="0.25">
      <c r="A805" s="13">
        <v>44236</v>
      </c>
      <c r="B805" s="12">
        <v>209.17999267578119</v>
      </c>
      <c r="C805" s="12">
        <v>390.25</v>
      </c>
      <c r="D805" s="12">
        <f>+B805/B806-1</f>
        <v>2.3960131184057598E-3</v>
      </c>
      <c r="E805" s="12">
        <f>+C805/C806-1</f>
        <v>-6.6582100105716524E-4</v>
      </c>
    </row>
    <row r="806" spans="1:5" x14ac:dyDescent="0.25">
      <c r="A806" s="13">
        <v>44235</v>
      </c>
      <c r="B806" s="12">
        <v>208.67999267578119</v>
      </c>
      <c r="C806" s="12">
        <v>390.510009765625</v>
      </c>
      <c r="D806" s="12">
        <f>+B806/B807-1</f>
        <v>2.960331664111493E-2</v>
      </c>
      <c r="E806" s="12">
        <f>+C806/C807-1</f>
        <v>7.2219400383219945E-3</v>
      </c>
    </row>
    <row r="807" spans="1:5" x14ac:dyDescent="0.25">
      <c r="A807" s="13">
        <v>44232</v>
      </c>
      <c r="B807" s="12">
        <v>202.67999267578119</v>
      </c>
      <c r="C807" s="12">
        <v>387.70999145507813</v>
      </c>
      <c r="D807" s="12">
        <f>+B807/B808-1</f>
        <v>6.7053634950013929E-3</v>
      </c>
      <c r="E807" s="12">
        <f>+C807/C808-1</f>
        <v>3.9358580078792116E-3</v>
      </c>
    </row>
    <row r="808" spans="1:5" x14ac:dyDescent="0.25">
      <c r="A808" s="13">
        <v>44231</v>
      </c>
      <c r="B808" s="12">
        <v>201.33000183105469</v>
      </c>
      <c r="C808" s="12">
        <v>386.19000244140619</v>
      </c>
      <c r="D808" s="12">
        <f>+B808/B809-1</f>
        <v>6.650009155273473E-3</v>
      </c>
      <c r="E808" s="12">
        <f>+C808/C809-1</f>
        <v>1.1365709751262942E-2</v>
      </c>
    </row>
    <row r="809" spans="1:5" x14ac:dyDescent="0.25">
      <c r="A809" s="13">
        <v>44230</v>
      </c>
      <c r="B809" s="12">
        <v>200</v>
      </c>
      <c r="C809" s="12">
        <v>381.85000610351563</v>
      </c>
      <c r="D809" s="12">
        <f>+B809/B810-1</f>
        <v>-3.7489742229337097E-2</v>
      </c>
      <c r="E809" s="12">
        <f>+C809/C810-1</f>
        <v>7.8631455941646777E-4</v>
      </c>
    </row>
    <row r="810" spans="1:5" x14ac:dyDescent="0.25">
      <c r="A810" s="13">
        <v>44229</v>
      </c>
      <c r="B810" s="12">
        <v>207.78999328613281</v>
      </c>
      <c r="C810" s="12">
        <v>381.54998779296881</v>
      </c>
      <c r="D810" s="12">
        <f>+B810/B811-1</f>
        <v>-4.2398322384120668E-2</v>
      </c>
      <c r="E810" s="12">
        <f>+C810/C811-1</f>
        <v>1.4140224467191764E-2</v>
      </c>
    </row>
    <row r="811" spans="1:5" x14ac:dyDescent="0.25">
      <c r="A811" s="13">
        <v>44228</v>
      </c>
      <c r="B811" s="12">
        <v>216.99000549316409</v>
      </c>
      <c r="C811" s="12">
        <v>376.23001098632813</v>
      </c>
      <c r="D811" s="12">
        <f>+B811/B812-1</f>
        <v>4.2319209949745584E-2</v>
      </c>
      <c r="E811" s="12">
        <f>+C811/C812-1</f>
        <v>1.6645509066376629E-2</v>
      </c>
    </row>
    <row r="812" spans="1:5" x14ac:dyDescent="0.25">
      <c r="A812" s="13">
        <v>44225</v>
      </c>
      <c r="B812" s="12">
        <v>208.17999267578119</v>
      </c>
      <c r="C812" s="12">
        <v>370.07000732421881</v>
      </c>
      <c r="D812" s="12">
        <f>+B812/B813-1</f>
        <v>5.7976469852754065E-3</v>
      </c>
      <c r="E812" s="12">
        <f>+C812/C813-1</f>
        <v>-2.0019589176818009E-2</v>
      </c>
    </row>
    <row r="813" spans="1:5" x14ac:dyDescent="0.25">
      <c r="A813" s="13">
        <v>44224</v>
      </c>
      <c r="B813" s="12">
        <v>206.97999572753909</v>
      </c>
      <c r="C813" s="12">
        <v>377.6300048828125</v>
      </c>
      <c r="D813" s="12">
        <f>+B813/B814-1</f>
        <v>-1.302795042030902E-3</v>
      </c>
      <c r="E813" s="12">
        <f>+C813/C814-1</f>
        <v>8.6002008205128266E-3</v>
      </c>
    </row>
    <row r="814" spans="1:5" x14ac:dyDescent="0.25">
      <c r="A814" s="13">
        <v>44223</v>
      </c>
      <c r="B814" s="12">
        <v>207.25</v>
      </c>
      <c r="C814" s="12">
        <v>374.41000366210938</v>
      </c>
      <c r="D814" s="12">
        <f>+B814/B815-1</f>
        <v>-5.9952038369304184E-3</v>
      </c>
      <c r="E814" s="12">
        <f>+C814/C815-1</f>
        <v>-2.4440461382450485E-2</v>
      </c>
    </row>
    <row r="815" spans="1:5" x14ac:dyDescent="0.25">
      <c r="A815" s="13">
        <v>44222</v>
      </c>
      <c r="B815" s="12">
        <v>208.5</v>
      </c>
      <c r="C815" s="12">
        <v>383.79000854492188</v>
      </c>
      <c r="D815" s="12">
        <f>+B815/B816-1</f>
        <v>-7.8987611019378789E-3</v>
      </c>
      <c r="E815" s="12">
        <f>+C815/C816-1</f>
        <v>-1.5609305149728581E-3</v>
      </c>
    </row>
    <row r="816" spans="1:5" x14ac:dyDescent="0.25">
      <c r="A816" s="13">
        <v>44221</v>
      </c>
      <c r="B816" s="12">
        <v>210.1600036621094</v>
      </c>
      <c r="C816" s="12">
        <v>384.3900146484375</v>
      </c>
      <c r="D816" s="12">
        <f>+B816/B817-1</f>
        <v>-9.0064770884330514E-3</v>
      </c>
      <c r="E816" s="12">
        <f>+C816/C817-1</f>
        <v>3.9438198557462112E-3</v>
      </c>
    </row>
    <row r="817" spans="1:5" x14ac:dyDescent="0.25">
      <c r="A817" s="13">
        <v>44218</v>
      </c>
      <c r="B817" s="12">
        <v>212.07000732421881</v>
      </c>
      <c r="C817" s="12">
        <v>382.8800048828125</v>
      </c>
      <c r="D817" s="12">
        <f>+B817/B818-1</f>
        <v>-1.883035105451436E-2</v>
      </c>
      <c r="E817" s="12">
        <f>+C817/C818-1</f>
        <v>-3.5394164744094736E-3</v>
      </c>
    </row>
    <row r="818" spans="1:5" x14ac:dyDescent="0.25">
      <c r="A818" s="13">
        <v>44217</v>
      </c>
      <c r="B818" s="12">
        <v>216.13999938964841</v>
      </c>
      <c r="C818" s="12">
        <v>384.239990234375</v>
      </c>
      <c r="D818" s="12">
        <f>+B818/B819-1</f>
        <v>1.1654601283866306E-2</v>
      </c>
      <c r="E818" s="12">
        <f>+C818/C819-1</f>
        <v>9.116558716901757E-4</v>
      </c>
    </row>
    <row r="819" spans="1:5" x14ac:dyDescent="0.25">
      <c r="A819" s="13">
        <v>44216</v>
      </c>
      <c r="B819" s="12">
        <v>213.6499938964844</v>
      </c>
      <c r="C819" s="12">
        <v>383.8900146484375</v>
      </c>
      <c r="D819" s="12">
        <f>+B819/B820-1</f>
        <v>1.5302006998899609E-2</v>
      </c>
      <c r="E819" s="12">
        <f>+C819/C820-1</f>
        <v>1.3838692292137411E-2</v>
      </c>
    </row>
    <row r="820" spans="1:5" x14ac:dyDescent="0.25">
      <c r="A820" s="13">
        <v>44215</v>
      </c>
      <c r="B820" s="12">
        <v>210.42999267578119</v>
      </c>
      <c r="C820" s="12">
        <v>378.64999389648438</v>
      </c>
      <c r="D820" s="12">
        <f>+B820/B821-1</f>
        <v>1.7136446851586662E-3</v>
      </c>
      <c r="E820" s="12">
        <f>+C820/C821-1</f>
        <v>7.8519605898430544E-3</v>
      </c>
    </row>
    <row r="821" spans="1:5" x14ac:dyDescent="0.25">
      <c r="A821" s="13">
        <v>44211</v>
      </c>
      <c r="B821" s="12">
        <v>210.07000732421881</v>
      </c>
      <c r="C821" s="12">
        <v>375.70001220703119</v>
      </c>
      <c r="D821" s="12">
        <f>+B821/B822-1</f>
        <v>-2.8173557710565955E-2</v>
      </c>
      <c r="E821" s="12">
        <f>+C821/C822-1</f>
        <v>-7.2926579040377693E-3</v>
      </c>
    </row>
    <row r="822" spans="1:5" x14ac:dyDescent="0.25">
      <c r="A822" s="13">
        <v>44210</v>
      </c>
      <c r="B822" s="12">
        <v>216.1600036621094</v>
      </c>
      <c r="C822" s="12">
        <v>378.45999145507813</v>
      </c>
      <c r="D822" s="12">
        <f>+B822/B823-1</f>
        <v>-2.4944736877606344E-2</v>
      </c>
      <c r="E822" s="12">
        <f>+C822/C823-1</f>
        <v>-3.5019801993723121E-3</v>
      </c>
    </row>
    <row r="823" spans="1:5" x14ac:dyDescent="0.25">
      <c r="A823" s="13">
        <v>44209</v>
      </c>
      <c r="B823" s="12">
        <v>221.69000244140619</v>
      </c>
      <c r="C823" s="12">
        <v>379.79000854492188</v>
      </c>
      <c r="D823" s="12">
        <f>+B823/B824-1</f>
        <v>1.7113211656465399E-2</v>
      </c>
      <c r="E823" s="12">
        <f>+C823/C824-1</f>
        <v>2.6929787492038226E-3</v>
      </c>
    </row>
    <row r="824" spans="1:5" x14ac:dyDescent="0.25">
      <c r="A824" s="13">
        <v>44208</v>
      </c>
      <c r="B824" s="12">
        <v>217.96000671386719</v>
      </c>
      <c r="C824" s="12">
        <v>378.76998901367188</v>
      </c>
      <c r="D824" s="12">
        <f>+B824/B825-1</f>
        <v>0</v>
      </c>
      <c r="E824" s="12">
        <f>+C824/C825-1</f>
        <v>2.1121912844290769E-4</v>
      </c>
    </row>
    <row r="825" spans="1:5" x14ac:dyDescent="0.25">
      <c r="A825" s="13">
        <v>44207</v>
      </c>
      <c r="B825" s="12">
        <v>217.96000671386719</v>
      </c>
      <c r="C825" s="12">
        <v>378.69000244140619</v>
      </c>
      <c r="D825" s="12">
        <f>+B825/B826-1</f>
        <v>-4.5852671376467313E-5</v>
      </c>
      <c r="E825" s="12">
        <f>+C825/C826-1</f>
        <v>-6.7408258364120011E-3</v>
      </c>
    </row>
    <row r="826" spans="1:5" x14ac:dyDescent="0.25">
      <c r="A826" s="13">
        <v>44204</v>
      </c>
      <c r="B826" s="12">
        <v>217.9700012207031</v>
      </c>
      <c r="C826" s="12">
        <v>381.260009765625</v>
      </c>
      <c r="D826" s="12">
        <f>+B826/B827-1</f>
        <v>-1.859524884878927E-2</v>
      </c>
      <c r="E826" s="12">
        <f>+C826/C827-1</f>
        <v>5.697714659280706E-3</v>
      </c>
    </row>
    <row r="827" spans="1:5" x14ac:dyDescent="0.25">
      <c r="A827" s="13">
        <v>44203</v>
      </c>
      <c r="B827" s="12">
        <v>222.1000061035156</v>
      </c>
      <c r="C827" s="12">
        <v>379.10000610351563</v>
      </c>
      <c r="D827" s="12">
        <f>+B827/B828-1</f>
        <v>1.5783815265641987E-3</v>
      </c>
      <c r="E827" s="12">
        <f>+C827/C828-1</f>
        <v>1.4857498305214101E-2</v>
      </c>
    </row>
    <row r="828" spans="1:5" x14ac:dyDescent="0.25">
      <c r="A828" s="13">
        <v>44202</v>
      </c>
      <c r="B828" s="12">
        <v>221.75</v>
      </c>
      <c r="C828" s="12">
        <v>373.54998779296881</v>
      </c>
      <c r="D828" s="12">
        <f>+B828/B829-1</f>
        <v>-1.9152520329022371E-2</v>
      </c>
      <c r="E828" s="12">
        <f>+C828/C829-1</f>
        <v>5.9785131849865447E-3</v>
      </c>
    </row>
    <row r="829" spans="1:5" x14ac:dyDescent="0.25">
      <c r="A829" s="13">
        <v>44201</v>
      </c>
      <c r="B829" s="12">
        <v>226.08000183105469</v>
      </c>
      <c r="C829" s="12">
        <v>371.32998657226563</v>
      </c>
      <c r="D829" s="12">
        <f>+B829/B830-1</f>
        <v>-4.0967036618875241E-3</v>
      </c>
      <c r="E829" s="12">
        <f>+C829/C830-1</f>
        <v>6.8873287466906241E-3</v>
      </c>
    </row>
    <row r="830" spans="1:5" x14ac:dyDescent="0.25">
      <c r="A830" s="13">
        <v>44200</v>
      </c>
      <c r="B830" s="12">
        <v>227.00999450683591</v>
      </c>
      <c r="C830" s="12">
        <v>368.79000854492188</v>
      </c>
      <c r="D830" s="12">
        <f>+B830/B831-1</f>
        <v>-1.0935908499920544E-2</v>
      </c>
      <c r="E830" s="12">
        <f>+C830/C831-1</f>
        <v>-1.3613983822124975E-2</v>
      </c>
    </row>
    <row r="831" spans="1:5" x14ac:dyDescent="0.25">
      <c r="A831" s="13">
        <v>44196</v>
      </c>
      <c r="B831" s="12">
        <v>229.52000427246091</v>
      </c>
      <c r="C831" s="12">
        <v>373.8800048828125</v>
      </c>
      <c r="D831" s="12">
        <f>+B831/B832-1</f>
        <v>-7.4012001888790202E-4</v>
      </c>
      <c r="E831" s="12">
        <f>+C831/C832-1</f>
        <v>5.0808212534070307E-3</v>
      </c>
    </row>
    <row r="832" spans="1:5" x14ac:dyDescent="0.25">
      <c r="A832" s="13">
        <v>44195</v>
      </c>
      <c r="B832" s="12">
        <v>229.69000244140619</v>
      </c>
      <c r="C832" s="12">
        <v>371.989990234375</v>
      </c>
      <c r="D832" s="12">
        <f>+B832/B833-1</f>
        <v>2.1774539231267376E-4</v>
      </c>
      <c r="E832" s="12">
        <f>+C832/C833-1</f>
        <v>1.4267990940848296E-3</v>
      </c>
    </row>
    <row r="833" spans="1:5" x14ac:dyDescent="0.25">
      <c r="A833" s="13">
        <v>44194</v>
      </c>
      <c r="B833" s="12">
        <v>229.63999938964841</v>
      </c>
      <c r="C833" s="12">
        <v>371.45999145507813</v>
      </c>
      <c r="D833" s="12">
        <f>+B833/B834-1</f>
        <v>4.5054843469090056E-3</v>
      </c>
      <c r="E833" s="12">
        <f>+C833/C834-1</f>
        <v>-1.9077893087540154E-3</v>
      </c>
    </row>
    <row r="834" spans="1:5" x14ac:dyDescent="0.25">
      <c r="A834" s="13">
        <v>44193</v>
      </c>
      <c r="B834" s="12">
        <v>228.61000061035159</v>
      </c>
      <c r="C834" s="12">
        <v>372.17001342773438</v>
      </c>
      <c r="D834" s="12">
        <f>+B834/B835-1</f>
        <v>1.3656727919680201E-2</v>
      </c>
      <c r="E834" s="12">
        <f>+C834/C835-1</f>
        <v>8.5908222973831716E-3</v>
      </c>
    </row>
    <row r="835" spans="1:5" x14ac:dyDescent="0.25">
      <c r="A835" s="13">
        <v>44189</v>
      </c>
      <c r="B835" s="12">
        <v>225.5299987792969</v>
      </c>
      <c r="C835" s="12">
        <v>369</v>
      </c>
      <c r="D835" s="12">
        <f>+B835/B836-1</f>
        <v>8.4318116843040691E-4</v>
      </c>
      <c r="E835" s="12">
        <f>+C835/C836-1</f>
        <v>3.8903954275024688E-3</v>
      </c>
    </row>
    <row r="836" spans="1:5" x14ac:dyDescent="0.25">
      <c r="A836" s="13">
        <v>44188</v>
      </c>
      <c r="B836" s="12">
        <v>225.3399963378906</v>
      </c>
      <c r="C836" s="12">
        <v>367.57000732421881</v>
      </c>
      <c r="D836" s="12">
        <f>+B836/B837-1</f>
        <v>-9.6686165648063316E-3</v>
      </c>
      <c r="E836" s="12">
        <f>+C836/C837-1</f>
        <v>8.9864148409657396E-4</v>
      </c>
    </row>
    <row r="837" spans="1:5" x14ac:dyDescent="0.25">
      <c r="A837" s="13">
        <v>44187</v>
      </c>
      <c r="B837" s="12">
        <v>227.53999328613281</v>
      </c>
      <c r="C837" s="12">
        <v>367.239990234375</v>
      </c>
      <c r="D837" s="12">
        <f>+B837/B838-1</f>
        <v>1.2909517024411343E-2</v>
      </c>
      <c r="E837" s="12">
        <f>+C837/C838-1</f>
        <v>-1.6854105960858456E-3</v>
      </c>
    </row>
    <row r="838" spans="1:5" x14ac:dyDescent="0.25">
      <c r="A838" s="13">
        <v>44186</v>
      </c>
      <c r="B838" s="12">
        <v>224.63999938964841</v>
      </c>
      <c r="C838" s="12">
        <v>367.8599853515625</v>
      </c>
      <c r="D838" s="12">
        <f>+B838/B839-1</f>
        <v>-4.8287616113116272E-3</v>
      </c>
      <c r="E838" s="12">
        <f>+C838/C839-1</f>
        <v>-3.5755115401877591E-3</v>
      </c>
    </row>
    <row r="839" spans="1:5" x14ac:dyDescent="0.25">
      <c r="A839" s="13">
        <v>44183</v>
      </c>
      <c r="B839" s="12">
        <v>225.72999572753909</v>
      </c>
      <c r="C839" s="12">
        <v>369.17999267578119</v>
      </c>
      <c r="D839" s="12">
        <f>+B839/B840-1</f>
        <v>8.9393467044787123E-3</v>
      </c>
      <c r="E839" s="12">
        <f>+C839/C840-1</f>
        <v>-8.2204965583282386E-3</v>
      </c>
    </row>
    <row r="840" spans="1:5" x14ac:dyDescent="0.25">
      <c r="A840" s="13">
        <v>44182</v>
      </c>
      <c r="B840" s="12">
        <v>223.72999572753909</v>
      </c>
      <c r="C840" s="12">
        <v>372.239990234375</v>
      </c>
      <c r="D840" s="12">
        <f>+B840/B841-1</f>
        <v>6.9309747027839208E-3</v>
      </c>
      <c r="E840" s="12">
        <f>+C840/C841-1</f>
        <v>5.59196242686677E-3</v>
      </c>
    </row>
    <row r="841" spans="1:5" x14ac:dyDescent="0.25">
      <c r="A841" s="13">
        <v>44181</v>
      </c>
      <c r="B841" s="12">
        <v>222.19000244140619</v>
      </c>
      <c r="C841" s="12">
        <v>370.17001342773438</v>
      </c>
      <c r="D841" s="12">
        <f>+B841/B842-1</f>
        <v>5.2481729562310342E-3</v>
      </c>
      <c r="E841" s="12">
        <f>+C841/C842-1</f>
        <v>1.5693527844120592E-3</v>
      </c>
    </row>
    <row r="842" spans="1:5" x14ac:dyDescent="0.25">
      <c r="A842" s="13">
        <v>44180</v>
      </c>
      <c r="B842" s="12">
        <v>221.0299987792969</v>
      </c>
      <c r="C842" s="12">
        <v>369.58999633789063</v>
      </c>
      <c r="D842" s="12">
        <f>+B842/B843-1</f>
        <v>2.1395586938081301E-2</v>
      </c>
      <c r="E842" s="12">
        <f>+C842/C843-1</f>
        <v>1.3519422547775051E-2</v>
      </c>
    </row>
    <row r="843" spans="1:5" x14ac:dyDescent="0.25">
      <c r="A843" s="13">
        <v>44179</v>
      </c>
      <c r="B843" s="12">
        <v>216.3999938964844</v>
      </c>
      <c r="C843" s="12">
        <v>364.66000366210938</v>
      </c>
      <c r="D843" s="12">
        <f>+B843/B844-1</f>
        <v>7.0268254042757938E-3</v>
      </c>
      <c r="E843" s="12">
        <f>+C843/C844-1</f>
        <v>-4.4771613036098667E-3</v>
      </c>
    </row>
    <row r="844" spans="1:5" x14ac:dyDescent="0.25">
      <c r="A844" s="13">
        <v>44176</v>
      </c>
      <c r="B844" s="12">
        <v>214.88999938964841</v>
      </c>
      <c r="C844" s="12">
        <v>366.29998779296881</v>
      </c>
      <c r="D844" s="12">
        <f>+B844/B845-1</f>
        <v>4.487480702727531E-3</v>
      </c>
      <c r="E844" s="12">
        <f>+C844/C845-1</f>
        <v>-1.1725879542903161E-3</v>
      </c>
    </row>
    <row r="845" spans="1:5" x14ac:dyDescent="0.25">
      <c r="A845" s="13">
        <v>44175</v>
      </c>
      <c r="B845" s="12">
        <v>213.92999267578119</v>
      </c>
      <c r="C845" s="12">
        <v>366.73001098632813</v>
      </c>
      <c r="D845" s="12">
        <f>+B845/B846-1</f>
        <v>-4.7453095461387207E-3</v>
      </c>
      <c r="E845" s="12">
        <f>+C845/C846-1</f>
        <v>-3.2709585713797118E-4</v>
      </c>
    </row>
    <row r="846" spans="1:5" x14ac:dyDescent="0.25">
      <c r="A846" s="13">
        <v>44174</v>
      </c>
      <c r="B846" s="12">
        <v>214.94999694824219</v>
      </c>
      <c r="C846" s="12">
        <v>366.85000610351563</v>
      </c>
      <c r="D846" s="12">
        <f>+B846/B847-1</f>
        <v>4.4392380758979666E-3</v>
      </c>
      <c r="E846" s="12">
        <f>+C846/C847-1</f>
        <v>-8.9688716097661159E-3</v>
      </c>
    </row>
    <row r="847" spans="1:5" x14ac:dyDescent="0.25">
      <c r="A847" s="13">
        <v>44173</v>
      </c>
      <c r="B847" s="12">
        <v>214</v>
      </c>
      <c r="C847" s="12">
        <v>370.17001342773438</v>
      </c>
      <c r="D847" s="12">
        <f>+B847/B848-1</f>
        <v>1.5854914458502734E-2</v>
      </c>
      <c r="E847" s="12">
        <f>+C847/C848-1</f>
        <v>2.9261619132452399E-3</v>
      </c>
    </row>
    <row r="848" spans="1:5" x14ac:dyDescent="0.25">
      <c r="A848" s="13">
        <v>44172</v>
      </c>
      <c r="B848" s="12">
        <v>210.6600036621094</v>
      </c>
      <c r="C848" s="12">
        <v>369.08999633789063</v>
      </c>
      <c r="D848" s="12">
        <f>+B848/B849-1</f>
        <v>1.5213812389001102E-3</v>
      </c>
      <c r="E848" s="12">
        <f>+C848/C849-1</f>
        <v>-2.0549134867724472E-3</v>
      </c>
    </row>
    <row r="849" spans="1:5" x14ac:dyDescent="0.25">
      <c r="A849" s="13">
        <v>44169</v>
      </c>
      <c r="B849" s="12">
        <v>210.3399963378906</v>
      </c>
      <c r="C849" s="12">
        <v>369.85000610351563</v>
      </c>
      <c r="D849" s="12">
        <f>+B849/B850-1</f>
        <v>-2.3264497904015635E-2</v>
      </c>
      <c r="E849" s="12">
        <f>+C849/C850-1</f>
        <v>8.6176433528872831E-3</v>
      </c>
    </row>
    <row r="850" spans="1:5" x14ac:dyDescent="0.25">
      <c r="A850" s="13">
        <v>44168</v>
      </c>
      <c r="B850" s="12">
        <v>215.3500061035156</v>
      </c>
      <c r="C850" s="12">
        <v>366.69000244140619</v>
      </c>
      <c r="D850" s="12">
        <f>+B850/B851-1</f>
        <v>2.7005718653285715E-3</v>
      </c>
      <c r="E850" s="12">
        <f>+C850/C851-1</f>
        <v>-2.72652202038981E-4</v>
      </c>
    </row>
    <row r="851" spans="1:5" x14ac:dyDescent="0.25">
      <c r="A851" s="13">
        <v>44167</v>
      </c>
      <c r="B851" s="12">
        <v>214.77000427246091</v>
      </c>
      <c r="C851" s="12">
        <v>366.79000854492188</v>
      </c>
      <c r="D851" s="12">
        <f>+B851/B852-1</f>
        <v>1.7724935113314633E-3</v>
      </c>
      <c r="E851" s="12">
        <f>+C851/C852-1</f>
        <v>2.103763604072606E-3</v>
      </c>
    </row>
    <row r="852" spans="1:5" x14ac:dyDescent="0.25">
      <c r="A852" s="13">
        <v>44166</v>
      </c>
      <c r="B852" s="12">
        <v>214.38999938964841</v>
      </c>
      <c r="C852" s="12">
        <v>366.01998901367188</v>
      </c>
      <c r="D852" s="12">
        <f>+B852/B853-1</f>
        <v>1.5536918051318516E-2</v>
      </c>
      <c r="E852" s="12">
        <f>+C852/C853-1</f>
        <v>1.0937390161245952E-2</v>
      </c>
    </row>
    <row r="853" spans="1:5" x14ac:dyDescent="0.25">
      <c r="A853" s="13">
        <v>44165</v>
      </c>
      <c r="B853" s="12">
        <v>211.11000061035159</v>
      </c>
      <c r="C853" s="12">
        <v>362.05999755859381</v>
      </c>
      <c r="D853" s="12">
        <f>+B853/B854-1</f>
        <v>-7.6619575102195858E-3</v>
      </c>
      <c r="E853" s="12">
        <f>+C853/C854-1</f>
        <v>-4.4271339667670828E-3</v>
      </c>
    </row>
    <row r="854" spans="1:5" x14ac:dyDescent="0.25">
      <c r="A854" s="13">
        <v>44162</v>
      </c>
      <c r="B854" s="12">
        <v>212.74000549316409</v>
      </c>
      <c r="C854" s="12">
        <v>363.67001342773438</v>
      </c>
      <c r="D854" s="12">
        <f>+B854/B855-1</f>
        <v>1.6479406022953391E-3</v>
      </c>
      <c r="E854" s="12">
        <f>+C854/C855-1</f>
        <v>2.7850045646777843E-3</v>
      </c>
    </row>
    <row r="855" spans="1:5" x14ac:dyDescent="0.25">
      <c r="A855" s="13">
        <v>44160</v>
      </c>
      <c r="B855" s="12">
        <v>212.38999938964841</v>
      </c>
      <c r="C855" s="12">
        <v>362.66000366210938</v>
      </c>
      <c r="D855" s="12">
        <f>+B855/B856-1</f>
        <v>9.9381659893567065E-3</v>
      </c>
      <c r="E855" s="12">
        <f>+C855/C856-1</f>
        <v>-1.5417585945479706E-3</v>
      </c>
    </row>
    <row r="856" spans="1:5" x14ac:dyDescent="0.25">
      <c r="A856" s="13">
        <v>44159</v>
      </c>
      <c r="B856" s="12">
        <v>210.30000305175781</v>
      </c>
      <c r="C856" s="12">
        <v>363.22000122070313</v>
      </c>
      <c r="D856" s="12">
        <f>+B856/B857-1</f>
        <v>1.619338574102791E-3</v>
      </c>
      <c r="E856" s="12">
        <f>+C856/C857-1</f>
        <v>1.6113718747035932E-2</v>
      </c>
    </row>
    <row r="857" spans="1:5" x14ac:dyDescent="0.25">
      <c r="A857" s="13">
        <v>44158</v>
      </c>
      <c r="B857" s="12">
        <v>209.96000671386719</v>
      </c>
      <c r="C857" s="12">
        <v>357.45999145507813</v>
      </c>
      <c r="D857" s="12">
        <f>+B857/B858-1</f>
        <v>1.0489235002439923E-3</v>
      </c>
      <c r="E857" s="12">
        <f>+C857/C858-1</f>
        <v>5.9944416832360403E-3</v>
      </c>
    </row>
    <row r="858" spans="1:5" x14ac:dyDescent="0.25">
      <c r="A858" s="13">
        <v>44155</v>
      </c>
      <c r="B858" s="12">
        <v>209.74000549316409</v>
      </c>
      <c r="C858" s="12">
        <v>355.32998657226563</v>
      </c>
      <c r="D858" s="12">
        <f>+B858/B859-1</f>
        <v>-2.0684468943622414E-2</v>
      </c>
      <c r="E858" s="12">
        <f>+C858/C859-1</f>
        <v>-6.847817696322922E-3</v>
      </c>
    </row>
    <row r="859" spans="1:5" x14ac:dyDescent="0.25">
      <c r="A859" s="13">
        <v>44154</v>
      </c>
      <c r="B859" s="12">
        <v>214.16999816894531</v>
      </c>
      <c r="C859" s="12">
        <v>357.77999877929688</v>
      </c>
      <c r="D859" s="12">
        <f>+B859/B860-1</f>
        <v>6.541110612852119E-4</v>
      </c>
      <c r="E859" s="12">
        <f>+C859/C860-1</f>
        <v>4.2101717894336144E-3</v>
      </c>
    </row>
    <row r="860" spans="1:5" x14ac:dyDescent="0.25">
      <c r="A860" s="13">
        <v>44153</v>
      </c>
      <c r="B860" s="12">
        <v>214.0299987792969</v>
      </c>
      <c r="C860" s="12">
        <v>356.27999877929688</v>
      </c>
      <c r="D860" s="12">
        <f>+B860/B861-1</f>
        <v>1.7494616444034383E-2</v>
      </c>
      <c r="E860" s="12">
        <f>+C860/C861-1</f>
        <v>-1.2034818913688627E-2</v>
      </c>
    </row>
    <row r="861" spans="1:5" x14ac:dyDescent="0.25">
      <c r="A861" s="13">
        <v>44152</v>
      </c>
      <c r="B861" s="12">
        <v>210.3500061035156</v>
      </c>
      <c r="C861" s="12">
        <v>360.6199951171875</v>
      </c>
      <c r="D861" s="12">
        <f>+B861/B862-1</f>
        <v>1.2905128127318699E-2</v>
      </c>
      <c r="E861" s="12">
        <f>+C861/C862-1</f>
        <v>-5.3783053414221405E-3</v>
      </c>
    </row>
    <row r="862" spans="1:5" x14ac:dyDescent="0.25">
      <c r="A862" s="13">
        <v>44151</v>
      </c>
      <c r="B862" s="12">
        <v>207.66999816894531</v>
      </c>
      <c r="C862" s="12">
        <v>362.57000732421881</v>
      </c>
      <c r="D862" s="12">
        <f>+B862/B863-1</f>
        <v>4.7413794376287566E-3</v>
      </c>
      <c r="E862" s="12">
        <f>+C862/C863-1</f>
        <v>1.2482549970722623E-2</v>
      </c>
    </row>
    <row r="863" spans="1:5" x14ac:dyDescent="0.25">
      <c r="A863" s="13">
        <v>44148</v>
      </c>
      <c r="B863" s="12">
        <v>206.69000244140619</v>
      </c>
      <c r="C863" s="12">
        <v>358.10000610351563</v>
      </c>
      <c r="D863" s="12">
        <f>+B863/B864-1</f>
        <v>5.8886837601044295E-3</v>
      </c>
      <c r="E863" s="12">
        <f>+C863/C864-1</f>
        <v>1.384449694724843E-2</v>
      </c>
    </row>
    <row r="864" spans="1:5" x14ac:dyDescent="0.25">
      <c r="A864" s="13">
        <v>44147</v>
      </c>
      <c r="B864" s="12">
        <v>205.47999572753909</v>
      </c>
      <c r="C864" s="12">
        <v>353.20999145507813</v>
      </c>
      <c r="D864" s="12">
        <f>+B864/B865-1</f>
        <v>-1.8110615317747047E-2</v>
      </c>
      <c r="E864" s="12">
        <f>+C864/C865-1</f>
        <v>-9.7009051571342875E-3</v>
      </c>
    </row>
    <row r="865" spans="1:5" x14ac:dyDescent="0.25">
      <c r="A865" s="13">
        <v>44146</v>
      </c>
      <c r="B865" s="12">
        <v>209.27000427246091</v>
      </c>
      <c r="C865" s="12">
        <v>356.67001342773438</v>
      </c>
      <c r="D865" s="12">
        <f>+B865/B866-1</f>
        <v>2.2825014807587918E-2</v>
      </c>
      <c r="E865" s="12">
        <f>+C865/C866-1</f>
        <v>7.4285527605244539E-3</v>
      </c>
    </row>
    <row r="866" spans="1:5" x14ac:dyDescent="0.25">
      <c r="A866" s="13">
        <v>44145</v>
      </c>
      <c r="B866" s="12">
        <v>204.6000061035156</v>
      </c>
      <c r="C866" s="12">
        <v>354.04000854492188</v>
      </c>
      <c r="D866" s="12">
        <f>+B866/B867-1</f>
        <v>-5.8308888748676013E-3</v>
      </c>
      <c r="E866" s="12">
        <f>+C866/C867-1</f>
        <v>-1.4665755224854138E-3</v>
      </c>
    </row>
    <row r="867" spans="1:5" x14ac:dyDescent="0.25">
      <c r="A867" s="13">
        <v>44144</v>
      </c>
      <c r="B867" s="12">
        <v>205.80000305175781</v>
      </c>
      <c r="C867" s="12">
        <v>354.55999755859381</v>
      </c>
      <c r="D867" s="12">
        <f>+B867/B868-1</f>
        <v>-1.0576908405010466E-2</v>
      </c>
      <c r="E867" s="12">
        <f>+C867/C868-1</f>
        <v>1.256566669656034E-2</v>
      </c>
    </row>
    <row r="868" spans="1:5" x14ac:dyDescent="0.25">
      <c r="A868" s="13">
        <v>44141</v>
      </c>
      <c r="B868" s="12">
        <v>208</v>
      </c>
      <c r="C868" s="12">
        <v>350.16000366210938</v>
      </c>
      <c r="D868" s="12">
        <f>+B868/B869-1</f>
        <v>4.3942424945753178E-3</v>
      </c>
      <c r="E868" s="12">
        <f>+C868/C869-1</f>
        <v>-2.2837646898088426E-4</v>
      </c>
    </row>
    <row r="869" spans="1:5" x14ac:dyDescent="0.25">
      <c r="A869" s="13">
        <v>44140</v>
      </c>
      <c r="B869" s="12">
        <v>207.0899963378906</v>
      </c>
      <c r="C869" s="12">
        <v>350.239990234375</v>
      </c>
      <c r="D869" s="12">
        <f>+B869/B870-1</f>
        <v>2.4183973607576847E-2</v>
      </c>
      <c r="E869" s="12">
        <f>+C869/C870-1</f>
        <v>1.9502769758408034E-2</v>
      </c>
    </row>
    <row r="870" spans="1:5" x14ac:dyDescent="0.25">
      <c r="A870" s="13">
        <v>44139</v>
      </c>
      <c r="B870" s="12">
        <v>202.19999694824219</v>
      </c>
      <c r="C870" s="12">
        <v>343.54000854492188</v>
      </c>
      <c r="D870" s="12">
        <f>+B870/B871-1</f>
        <v>3.1580034768025067E-2</v>
      </c>
      <c r="E870" s="12">
        <f>+C870/C871-1</f>
        <v>2.2349224155303826E-2</v>
      </c>
    </row>
    <row r="871" spans="1:5" x14ac:dyDescent="0.25">
      <c r="A871" s="13">
        <v>44138</v>
      </c>
      <c r="B871" s="12">
        <v>196.00999450683591</v>
      </c>
      <c r="C871" s="12">
        <v>336.02999877929688</v>
      </c>
      <c r="D871" s="12">
        <f>+B871/B872-1</f>
        <v>7.0040410219707416E-2</v>
      </c>
      <c r="E871" s="12">
        <f>+C871/C872-1</f>
        <v>1.7655924762989939E-2</v>
      </c>
    </row>
    <row r="872" spans="1:5" x14ac:dyDescent="0.25">
      <c r="A872" s="13">
        <v>44137</v>
      </c>
      <c r="B872" s="12">
        <v>183.17999267578119</v>
      </c>
      <c r="C872" s="12">
        <v>330.20001220703119</v>
      </c>
      <c r="D872" s="12">
        <f>+B872/B873-1</f>
        <v>2.66785929586697E-2</v>
      </c>
      <c r="E872" s="12">
        <f>+C872/C873-1</f>
        <v>1.1208438679286115E-2</v>
      </c>
    </row>
    <row r="873" spans="1:5" x14ac:dyDescent="0.25">
      <c r="A873" s="13">
        <v>44134</v>
      </c>
      <c r="B873" s="12">
        <v>178.41999816894531</v>
      </c>
      <c r="C873" s="12">
        <v>326.54000854492188</v>
      </c>
      <c r="D873" s="12">
        <f>+B873/B874-1</f>
        <v>-8.4005795553976359E-4</v>
      </c>
      <c r="E873" s="12">
        <f>+C873/C874-1</f>
        <v>-1.0424881286366094E-2</v>
      </c>
    </row>
    <row r="874" spans="1:5" x14ac:dyDescent="0.25">
      <c r="A874" s="13">
        <v>44133</v>
      </c>
      <c r="B874" s="12">
        <v>178.57000732421881</v>
      </c>
      <c r="C874" s="12">
        <v>329.98001098632813</v>
      </c>
      <c r="D874" s="12">
        <f>+B874/B875-1</f>
        <v>8.1866093439757481E-3</v>
      </c>
      <c r="E874" s="12">
        <f>+C874/C875-1</f>
        <v>1.0163495031527914E-2</v>
      </c>
    </row>
    <row r="875" spans="1:5" x14ac:dyDescent="0.25">
      <c r="A875" s="13">
        <v>44132</v>
      </c>
      <c r="B875" s="12">
        <v>177.1199951171875</v>
      </c>
      <c r="C875" s="12">
        <v>326.66000366210938</v>
      </c>
      <c r="D875" s="12">
        <f>+B875/B876-1</f>
        <v>-4.4350930091297425E-2</v>
      </c>
      <c r="E875" s="12">
        <f>+C875/C876-1</f>
        <v>-3.4178929444951267E-2</v>
      </c>
    </row>
    <row r="876" spans="1:5" x14ac:dyDescent="0.25">
      <c r="A876" s="13">
        <v>44131</v>
      </c>
      <c r="B876" s="12">
        <v>185.3399963378906</v>
      </c>
      <c r="C876" s="12">
        <v>338.22000122070313</v>
      </c>
      <c r="D876" s="12">
        <f>+B876/B877-1</f>
        <v>-4.3146279713490721E-4</v>
      </c>
      <c r="E876" s="12">
        <f>+C876/C877-1</f>
        <v>-3.4474008581141247E-3</v>
      </c>
    </row>
    <row r="877" spans="1:5" x14ac:dyDescent="0.25">
      <c r="A877" s="13">
        <v>44130</v>
      </c>
      <c r="B877" s="12">
        <v>185.41999816894531</v>
      </c>
      <c r="C877" s="12">
        <v>339.3900146484375</v>
      </c>
      <c r="D877" s="12">
        <f>+B877/B878-1</f>
        <v>-2.3951166092122556E-2</v>
      </c>
      <c r="E877" s="12">
        <f>+C877/C878-1</f>
        <v>-1.8479912526513598E-2</v>
      </c>
    </row>
    <row r="878" spans="1:5" x14ac:dyDescent="0.25">
      <c r="A878" s="13">
        <v>44127</v>
      </c>
      <c r="B878" s="12">
        <v>189.9700012207031</v>
      </c>
      <c r="C878" s="12">
        <v>345.77999877929688</v>
      </c>
      <c r="D878" s="12">
        <f>+B878/B879-1</f>
        <v>-6.8387626848209759E-4</v>
      </c>
      <c r="E878" s="12">
        <f>+C878/C879-1</f>
        <v>3.3951814441497419E-3</v>
      </c>
    </row>
    <row r="879" spans="1:5" x14ac:dyDescent="0.25">
      <c r="A879" s="13">
        <v>44126</v>
      </c>
      <c r="B879" s="12">
        <v>190.1000061035156</v>
      </c>
      <c r="C879" s="12">
        <v>344.6099853515625</v>
      </c>
      <c r="D879" s="12">
        <f>+B879/B880-1</f>
        <v>8.951373363375037E-4</v>
      </c>
      <c r="E879" s="12">
        <f>+C879/C880-1</f>
        <v>5.4852925188082491E-3</v>
      </c>
    </row>
    <row r="880" spans="1:5" x14ac:dyDescent="0.25">
      <c r="A880" s="13">
        <v>44125</v>
      </c>
      <c r="B880" s="12">
        <v>189.92999267578119</v>
      </c>
      <c r="C880" s="12">
        <v>342.73001098632813</v>
      </c>
      <c r="D880" s="12">
        <f>+B880/B881-1</f>
        <v>-1.355562844791891E-2</v>
      </c>
      <c r="E880" s="12">
        <f>+C880/C881-1</f>
        <v>-1.8929287880528056E-3</v>
      </c>
    </row>
    <row r="881" spans="1:5" x14ac:dyDescent="0.25">
      <c r="A881" s="13">
        <v>44124</v>
      </c>
      <c r="B881" s="12">
        <v>192.53999328613281</v>
      </c>
      <c r="C881" s="12">
        <v>343.3800048828125</v>
      </c>
      <c r="D881" s="12">
        <f>+B881/B882-1</f>
        <v>1.673970666252389E-2</v>
      </c>
      <c r="E881" s="12">
        <f>+C881/C882-1</f>
        <v>4.0057164353941577E-3</v>
      </c>
    </row>
    <row r="882" spans="1:5" x14ac:dyDescent="0.25">
      <c r="A882" s="13">
        <v>44123</v>
      </c>
      <c r="B882" s="12">
        <v>189.3699951171875</v>
      </c>
      <c r="C882" s="12">
        <v>342.010009765625</v>
      </c>
      <c r="D882" s="12">
        <f>+B882/B883-1</f>
        <v>-1.6361983614000986E-2</v>
      </c>
      <c r="E882" s="12">
        <f>+C882/C883-1</f>
        <v>-1.5203428401004304E-2</v>
      </c>
    </row>
    <row r="883" spans="1:5" x14ac:dyDescent="0.25">
      <c r="A883" s="13">
        <v>44120</v>
      </c>
      <c r="B883" s="12">
        <v>192.52000427246091</v>
      </c>
      <c r="C883" s="12">
        <v>347.29000854492188</v>
      </c>
      <c r="D883" s="12">
        <f>+B883/B884-1</f>
        <v>2.562461982075237E-2</v>
      </c>
      <c r="E883" s="12">
        <f>+C883/C884-1</f>
        <v>-6.0429195705935523E-4</v>
      </c>
    </row>
    <row r="884" spans="1:5" x14ac:dyDescent="0.25">
      <c r="A884" s="13">
        <v>44119</v>
      </c>
      <c r="B884" s="12">
        <v>187.71000671386719</v>
      </c>
      <c r="C884" s="12">
        <v>347.5</v>
      </c>
      <c r="D884" s="12">
        <f>+B884/B885-1</f>
        <v>1.0497482045088713E-2</v>
      </c>
      <c r="E884" s="12">
        <f>+C884/C885-1</f>
        <v>-1.2358597557925455E-3</v>
      </c>
    </row>
    <row r="885" spans="1:5" x14ac:dyDescent="0.25">
      <c r="A885" s="13">
        <v>44118</v>
      </c>
      <c r="B885" s="12">
        <v>185.75999450683591</v>
      </c>
      <c r="C885" s="12">
        <v>347.92999267578119</v>
      </c>
      <c r="D885" s="12">
        <f>+B885/B886-1</f>
        <v>8.5237637473247752E-3</v>
      </c>
      <c r="E885" s="12">
        <f>+C885/C886-1</f>
        <v>-6.2834152353428152E-3</v>
      </c>
    </row>
    <row r="886" spans="1:5" x14ac:dyDescent="0.25">
      <c r="A886" s="13">
        <v>44117</v>
      </c>
      <c r="B886" s="12">
        <v>184.19000244140619</v>
      </c>
      <c r="C886" s="12">
        <v>350.1300048828125</v>
      </c>
      <c r="D886" s="12">
        <f>+B886/B887-1</f>
        <v>-3.8398673797452876E-3</v>
      </c>
      <c r="E886" s="12">
        <f>+C886/C887-1</f>
        <v>-6.5260841607330811E-3</v>
      </c>
    </row>
    <row r="887" spans="1:5" x14ac:dyDescent="0.25">
      <c r="A887" s="13">
        <v>44116</v>
      </c>
      <c r="B887" s="12">
        <v>184.8999938964844</v>
      </c>
      <c r="C887" s="12">
        <v>352.42999267578119</v>
      </c>
      <c r="D887" s="12">
        <f>+B887/B888-1</f>
        <v>1.1266668124335855E-2</v>
      </c>
      <c r="E887" s="12">
        <f>+C887/C888-1</f>
        <v>1.6087606959996004E-2</v>
      </c>
    </row>
    <row r="888" spans="1:5" x14ac:dyDescent="0.25">
      <c r="A888" s="13">
        <v>44113</v>
      </c>
      <c r="B888" s="12">
        <v>182.8399963378906</v>
      </c>
      <c r="C888" s="12">
        <v>346.85000610351563</v>
      </c>
      <c r="D888" s="12">
        <f>+B888/B889-1</f>
        <v>8.3829084065383253E-3</v>
      </c>
      <c r="E888" s="12">
        <f>+C888/C889-1</f>
        <v>8.9301510708006404E-3</v>
      </c>
    </row>
    <row r="889" spans="1:5" x14ac:dyDescent="0.25">
      <c r="A889" s="13">
        <v>44112</v>
      </c>
      <c r="B889" s="12">
        <v>181.32000732421881</v>
      </c>
      <c r="C889" s="12">
        <v>343.77999877929688</v>
      </c>
      <c r="D889" s="12">
        <f>+B889/B890-1</f>
        <v>-1.1341257587170861E-2</v>
      </c>
      <c r="E889" s="12">
        <f>+C889/C890-1</f>
        <v>8.8625100572952142E-3</v>
      </c>
    </row>
    <row r="890" spans="1:5" x14ac:dyDescent="0.25">
      <c r="A890" s="13">
        <v>44111</v>
      </c>
      <c r="B890" s="12">
        <v>183.3999938964844</v>
      </c>
      <c r="C890" s="12">
        <v>340.760009765625</v>
      </c>
      <c r="D890" s="12">
        <f>+B890/B891-1</f>
        <v>3.9152292981190717E-2</v>
      </c>
      <c r="E890" s="12">
        <f>+C890/C891-1</f>
        <v>1.7406673685050889E-2</v>
      </c>
    </row>
    <row r="891" spans="1:5" x14ac:dyDescent="0.25">
      <c r="A891" s="13">
        <v>44110</v>
      </c>
      <c r="B891" s="12">
        <v>176.49000549316409</v>
      </c>
      <c r="C891" s="12">
        <v>334.92999267578119</v>
      </c>
      <c r="D891" s="12">
        <f>+B891/B892-1</f>
        <v>-3.3619882962759862E-2</v>
      </c>
      <c r="E891" s="12">
        <f>+C891/C892-1</f>
        <v>-1.4215967009112318E-2</v>
      </c>
    </row>
    <row r="892" spans="1:5" x14ac:dyDescent="0.25">
      <c r="A892" s="13">
        <v>44109</v>
      </c>
      <c r="B892" s="12">
        <v>182.6300048828125</v>
      </c>
      <c r="C892" s="12">
        <v>339.760009765625</v>
      </c>
      <c r="D892" s="12">
        <f>+B892/B893-1</f>
        <v>9.7308000947569084E-3</v>
      </c>
      <c r="E892" s="12">
        <f>+C892/C893-1</f>
        <v>1.7733086187020408E-2</v>
      </c>
    </row>
    <row r="893" spans="1:5" x14ac:dyDescent="0.25">
      <c r="A893" s="13">
        <v>44106</v>
      </c>
      <c r="B893" s="12">
        <v>180.8699951171875</v>
      </c>
      <c r="C893" s="12">
        <v>333.83999633789063</v>
      </c>
      <c r="D893" s="12">
        <f>+B893/B894-1</f>
        <v>-2.0205909333699923E-2</v>
      </c>
      <c r="E893" s="12">
        <f>+C893/C894-1</f>
        <v>-9.4944580046933957E-3</v>
      </c>
    </row>
    <row r="894" spans="1:5" x14ac:dyDescent="0.25">
      <c r="A894" s="13">
        <v>44105</v>
      </c>
      <c r="B894" s="12">
        <v>184.6000061035156</v>
      </c>
      <c r="C894" s="12">
        <v>337.04000854492188</v>
      </c>
      <c r="D894" s="12">
        <f>+B894/B895-1</f>
        <v>2.7704371544932105E-3</v>
      </c>
      <c r="E894" s="12">
        <f>+C894/C895-1</f>
        <v>6.4200000072902608E-3</v>
      </c>
    </row>
    <row r="895" spans="1:5" x14ac:dyDescent="0.25">
      <c r="A895" s="13">
        <v>44104</v>
      </c>
      <c r="B895" s="12">
        <v>184.0899963378906</v>
      </c>
      <c r="C895" s="12">
        <v>334.8900146484375</v>
      </c>
      <c r="D895" s="12">
        <f>+B895/B896-1</f>
        <v>9.5420355148616576E-3</v>
      </c>
      <c r="E895" s="12">
        <f>+C895/C896-1</f>
        <v>7.581970599847665E-3</v>
      </c>
    </row>
    <row r="896" spans="1:5" x14ac:dyDescent="0.25">
      <c r="A896" s="13">
        <v>44103</v>
      </c>
      <c r="B896" s="12">
        <v>182.3500061035156</v>
      </c>
      <c r="C896" s="12">
        <v>332.3699951171875</v>
      </c>
      <c r="D896" s="12">
        <f>+B896/B897-1</f>
        <v>-5.0741634765132382E-3</v>
      </c>
      <c r="E896" s="12">
        <f>+C896/C897-1</f>
        <v>-5.4460256468558121E-3</v>
      </c>
    </row>
    <row r="897" spans="1:5" x14ac:dyDescent="0.25">
      <c r="A897" s="13">
        <v>44102</v>
      </c>
      <c r="B897" s="12">
        <v>183.2799987792969</v>
      </c>
      <c r="C897" s="12">
        <v>334.19000244140619</v>
      </c>
      <c r="D897" s="12">
        <f>+B897/B898-1</f>
        <v>1.1199993265086361E-2</v>
      </c>
      <c r="E897" s="12">
        <f>+C897/C898-1</f>
        <v>1.6609348926481582E-2</v>
      </c>
    </row>
    <row r="898" spans="1:5" x14ac:dyDescent="0.25">
      <c r="A898" s="13">
        <v>44099</v>
      </c>
      <c r="B898" s="12">
        <v>181.25</v>
      </c>
      <c r="C898" s="12">
        <v>328.73001098632813</v>
      </c>
      <c r="D898" s="12">
        <f>+B898/B899-1</f>
        <v>-8.6419177117040835E-3</v>
      </c>
      <c r="E898" s="12">
        <f>+C898/C899-1</f>
        <v>1.6166958226671246E-2</v>
      </c>
    </row>
    <row r="899" spans="1:5" x14ac:dyDescent="0.25">
      <c r="A899" s="13">
        <v>44098</v>
      </c>
      <c r="B899" s="12">
        <v>182.83000183105469</v>
      </c>
      <c r="C899" s="12">
        <v>323.5</v>
      </c>
      <c r="D899" s="12">
        <f>+B899/B900-1</f>
        <v>6.8840179942448732E-3</v>
      </c>
      <c r="E899" s="12">
        <f>+C899/C900-1</f>
        <v>2.6654640234242688E-3</v>
      </c>
    </row>
    <row r="900" spans="1:5" x14ac:dyDescent="0.25">
      <c r="A900" s="13">
        <v>44097</v>
      </c>
      <c r="B900" s="12">
        <v>181.58000183105469</v>
      </c>
      <c r="C900" s="12">
        <v>322.6400146484375</v>
      </c>
      <c r="D900" s="12">
        <f>+B900/B901-1</f>
        <v>-9.3835307805065771E-3</v>
      </c>
      <c r="E900" s="12">
        <f>+C900/C901-1</f>
        <v>-2.3190958000678386E-2</v>
      </c>
    </row>
    <row r="901" spans="1:5" x14ac:dyDescent="0.25">
      <c r="A901" s="13">
        <v>44096</v>
      </c>
      <c r="B901" s="12">
        <v>183.30000305175781</v>
      </c>
      <c r="C901" s="12">
        <v>330.29998779296881</v>
      </c>
      <c r="D901" s="12">
        <f>+B901/B902-1</f>
        <v>-4.3454808540742684E-3</v>
      </c>
      <c r="E901" s="12">
        <f>+C901/C902-1</f>
        <v>1.0184379483847428E-2</v>
      </c>
    </row>
    <row r="902" spans="1:5" x14ac:dyDescent="0.25">
      <c r="A902" s="13">
        <v>44095</v>
      </c>
      <c r="B902" s="12">
        <v>184.1000061035156</v>
      </c>
      <c r="C902" s="12">
        <v>326.97000122070313</v>
      </c>
      <c r="D902" s="12">
        <f>+B902/B903-1</f>
        <v>-2.0327757038372418E-2</v>
      </c>
      <c r="E902" s="12">
        <f>+C902/C903-1</f>
        <v>-1.1129571279935746E-2</v>
      </c>
    </row>
    <row r="903" spans="1:5" x14ac:dyDescent="0.25">
      <c r="A903" s="13">
        <v>44092</v>
      </c>
      <c r="B903" s="12">
        <v>187.91999816894531</v>
      </c>
      <c r="C903" s="12">
        <v>330.64999389648438</v>
      </c>
      <c r="D903" s="12">
        <f>+B903/B904-1</f>
        <v>-1.1675613904645665E-2</v>
      </c>
      <c r="E903" s="12">
        <f>+C903/C904-1</f>
        <v>-1.5453794955930578E-2</v>
      </c>
    </row>
    <row r="904" spans="1:5" x14ac:dyDescent="0.25">
      <c r="A904" s="13">
        <v>44091</v>
      </c>
      <c r="B904" s="12">
        <v>190.13999938964841</v>
      </c>
      <c r="C904" s="12">
        <v>335.83999633789063</v>
      </c>
      <c r="D904" s="12">
        <f>+B904/B905-1</f>
        <v>6.83078233752199E-3</v>
      </c>
      <c r="E904" s="12">
        <f>+C904/C905-1</f>
        <v>-8.7952627410121664E-3</v>
      </c>
    </row>
    <row r="905" spans="1:5" x14ac:dyDescent="0.25">
      <c r="A905" s="13">
        <v>44090</v>
      </c>
      <c r="B905" s="12">
        <v>188.8500061035156</v>
      </c>
      <c r="C905" s="12">
        <v>338.82000732421881</v>
      </c>
      <c r="D905" s="12">
        <f>+B905/B906-1</f>
        <v>-1.4249899266346899E-2</v>
      </c>
      <c r="E905" s="12">
        <f>+C905/C906-1</f>
        <v>-3.9686217192167472E-3</v>
      </c>
    </row>
    <row r="906" spans="1:5" x14ac:dyDescent="0.25">
      <c r="A906" s="13">
        <v>44089</v>
      </c>
      <c r="B906" s="12">
        <v>191.58000183105469</v>
      </c>
      <c r="C906" s="12">
        <v>340.17001342773438</v>
      </c>
      <c r="D906" s="12">
        <f>+B906/B907-1</f>
        <v>-2.1355469054560317E-3</v>
      </c>
      <c r="E906" s="12">
        <f>+C906/C907-1</f>
        <v>5.0523607393142544E-3</v>
      </c>
    </row>
    <row r="907" spans="1:5" x14ac:dyDescent="0.25">
      <c r="A907" s="13">
        <v>44088</v>
      </c>
      <c r="B907" s="12">
        <v>191.99000549316409</v>
      </c>
      <c r="C907" s="12">
        <v>338.45999145507813</v>
      </c>
      <c r="D907" s="12">
        <f>+B907/B908-1</f>
        <v>1.4083260522732566E-3</v>
      </c>
      <c r="E907" s="12">
        <f>+C907/C908-1</f>
        <v>1.3171268420764992E-2</v>
      </c>
    </row>
    <row r="908" spans="1:5" x14ac:dyDescent="0.25">
      <c r="A908" s="13">
        <v>44085</v>
      </c>
      <c r="B908" s="12">
        <v>191.7200012207031</v>
      </c>
      <c r="C908" s="12">
        <v>334.05999755859381</v>
      </c>
      <c r="D908" s="12">
        <f>+B908/B909-1</f>
        <v>2.054721919413649E-2</v>
      </c>
      <c r="E908" s="12">
        <f>+C908/C909-1</f>
        <v>5.0909851357872071E-4</v>
      </c>
    </row>
    <row r="909" spans="1:5" x14ac:dyDescent="0.25">
      <c r="A909" s="13">
        <v>44084</v>
      </c>
      <c r="B909" s="12">
        <v>187.86000061035159</v>
      </c>
      <c r="C909" s="12">
        <v>333.8900146484375</v>
      </c>
      <c r="D909" s="12">
        <f>+B909/B910-1</f>
        <v>-8.2356539630116243E-3</v>
      </c>
      <c r="E909" s="12">
        <f>+C909/C910-1</f>
        <v>-1.7363647394312287E-2</v>
      </c>
    </row>
    <row r="910" spans="1:5" x14ac:dyDescent="0.25">
      <c r="A910" s="13">
        <v>44083</v>
      </c>
      <c r="B910" s="12">
        <v>189.41999816894531</v>
      </c>
      <c r="C910" s="12">
        <v>339.79000854492188</v>
      </c>
      <c r="D910" s="12">
        <f>+B910/B911-1</f>
        <v>1.9263893142494659E-2</v>
      </c>
      <c r="E910" s="12">
        <f>+C910/C911-1</f>
        <v>1.9747358298320528E-2</v>
      </c>
    </row>
    <row r="911" spans="1:5" x14ac:dyDescent="0.25">
      <c r="A911" s="13">
        <v>44082</v>
      </c>
      <c r="B911" s="12">
        <v>185.8399963378906</v>
      </c>
      <c r="C911" s="12">
        <v>333.20999145507813</v>
      </c>
      <c r="D911" s="12">
        <f>+B911/B912-1</f>
        <v>-3.0770882373234554E-2</v>
      </c>
      <c r="E911" s="12">
        <f>+C911/C912-1</f>
        <v>-2.7322928654060719E-2</v>
      </c>
    </row>
    <row r="912" spans="1:5" x14ac:dyDescent="0.25">
      <c r="A912" s="13">
        <v>44078</v>
      </c>
      <c r="B912" s="12">
        <v>191.74000549316409</v>
      </c>
      <c r="C912" s="12">
        <v>342.57000732421881</v>
      </c>
      <c r="D912" s="12">
        <f>+B912/B913-1</f>
        <v>4.0320692650104295E-3</v>
      </c>
      <c r="E912" s="12">
        <f>+C912/C913-1</f>
        <v>-8.1647042607444487E-3</v>
      </c>
    </row>
    <row r="913" spans="1:5" x14ac:dyDescent="0.25">
      <c r="A913" s="13">
        <v>44077</v>
      </c>
      <c r="B913" s="12">
        <v>190.9700012207031</v>
      </c>
      <c r="C913" s="12">
        <v>345.3900146484375</v>
      </c>
      <c r="D913" s="12">
        <f>+B913/B914-1</f>
        <v>-2.9081301284782257E-2</v>
      </c>
      <c r="E913" s="12">
        <f>+C913/C914-1</f>
        <v>-3.44143056709455E-2</v>
      </c>
    </row>
    <row r="914" spans="1:5" x14ac:dyDescent="0.25">
      <c r="A914" s="13">
        <v>44076</v>
      </c>
      <c r="B914" s="12">
        <v>196.69000244140619</v>
      </c>
      <c r="C914" s="12">
        <v>357.70001220703119</v>
      </c>
      <c r="D914" s="12">
        <f>+B914/B915-1</f>
        <v>5.7268245397703588E-3</v>
      </c>
      <c r="E914" s="12">
        <f>+C914/C915-1</f>
        <v>1.446399890877581E-2</v>
      </c>
    </row>
    <row r="915" spans="1:5" x14ac:dyDescent="0.25">
      <c r="A915" s="13">
        <v>44075</v>
      </c>
      <c r="B915" s="12">
        <v>195.57000732421881</v>
      </c>
      <c r="C915" s="12">
        <v>352.60000610351563</v>
      </c>
      <c r="D915" s="12">
        <f>+B915/B916-1</f>
        <v>4.2105639241016846E-3</v>
      </c>
      <c r="E915" s="12">
        <f>+C915/C916-1</f>
        <v>9.4185925622409794E-3</v>
      </c>
    </row>
    <row r="916" spans="1:5" x14ac:dyDescent="0.25">
      <c r="A916" s="13">
        <v>44074</v>
      </c>
      <c r="B916" s="12">
        <v>194.75</v>
      </c>
      <c r="C916" s="12">
        <v>349.30999755859381</v>
      </c>
      <c r="D916" s="12">
        <f>+B916/B917-1</f>
        <v>-7.8960928561429E-3</v>
      </c>
      <c r="E916" s="12">
        <f>+C916/C917-1</f>
        <v>-3.6225371165333753E-3</v>
      </c>
    </row>
    <row r="917" spans="1:5" x14ac:dyDescent="0.25">
      <c r="A917" s="13">
        <v>44071</v>
      </c>
      <c r="B917" s="12">
        <v>196.30000305175781</v>
      </c>
      <c r="C917" s="12">
        <v>350.57998657226563</v>
      </c>
      <c r="D917" s="12">
        <f>+B917/B918-1</f>
        <v>4.040757849309129E-3</v>
      </c>
      <c r="E917" s="12">
        <f>+C917/C918-1</f>
        <v>6.4593922049063224E-3</v>
      </c>
    </row>
    <row r="918" spans="1:5" x14ac:dyDescent="0.25">
      <c r="A918" s="13">
        <v>44070</v>
      </c>
      <c r="B918" s="12">
        <v>195.50999450683591</v>
      </c>
      <c r="C918" s="12">
        <v>348.32998657226563</v>
      </c>
      <c r="D918" s="12">
        <f>+B918/B919-1</f>
        <v>-1.8967328549556073E-2</v>
      </c>
      <c r="E918" s="12">
        <f>+C918/C919-1</f>
        <v>2.1865501396325371E-3</v>
      </c>
    </row>
    <row r="919" spans="1:5" x14ac:dyDescent="0.25">
      <c r="A919" s="13">
        <v>44069</v>
      </c>
      <c r="B919" s="12">
        <v>199.28999328613281</v>
      </c>
      <c r="C919" s="12">
        <v>347.57000732421881</v>
      </c>
      <c r="D919" s="12">
        <f>+B919/B920-1</f>
        <v>1.0034948821845857E-2</v>
      </c>
      <c r="E919" s="12">
        <f>+C919/C920-1</f>
        <v>1.0025608090155957E-2</v>
      </c>
    </row>
    <row r="920" spans="1:5" x14ac:dyDescent="0.25">
      <c r="A920" s="13">
        <v>44068</v>
      </c>
      <c r="B920" s="12">
        <v>197.30999755859381</v>
      </c>
      <c r="C920" s="12">
        <v>344.1199951171875</v>
      </c>
      <c r="D920" s="12">
        <f>+B920/B921-1</f>
        <v>9.6198380661638438E-3</v>
      </c>
      <c r="E920" s="12">
        <f>+C920/C921-1</f>
        <v>3.4993049179556923E-3</v>
      </c>
    </row>
    <row r="921" spans="1:5" x14ac:dyDescent="0.25">
      <c r="A921" s="13">
        <v>44067</v>
      </c>
      <c r="B921" s="12">
        <v>195.42999267578119</v>
      </c>
      <c r="C921" s="12">
        <v>342.92001342773438</v>
      </c>
      <c r="D921" s="12">
        <f>+B921/B922-1</f>
        <v>8.3586767328533984E-3</v>
      </c>
      <c r="E921" s="12">
        <f>+C921/C922-1</f>
        <v>1.0133151673383134E-2</v>
      </c>
    </row>
    <row r="922" spans="1:5" x14ac:dyDescent="0.25">
      <c r="A922" s="13">
        <v>44064</v>
      </c>
      <c r="B922" s="12">
        <v>193.80999755859381</v>
      </c>
      <c r="C922" s="12">
        <v>339.48001098632813</v>
      </c>
      <c r="D922" s="12">
        <f>+B922/B923-1</f>
        <v>-6.2045261376192373E-3</v>
      </c>
      <c r="E922" s="12">
        <f>+C922/C923-1</f>
        <v>3.5473933172565086E-3</v>
      </c>
    </row>
    <row r="923" spans="1:5" x14ac:dyDescent="0.25">
      <c r="A923" s="13">
        <v>44063</v>
      </c>
      <c r="B923" s="12">
        <v>195.02000427246091</v>
      </c>
      <c r="C923" s="12">
        <v>338.27999877929688</v>
      </c>
      <c r="D923" s="12">
        <f>+B923/B924-1</f>
        <v>1.5920987515001261E-3</v>
      </c>
      <c r="E923" s="12">
        <f>+C923/C924-1</f>
        <v>3.1135656933312106E-3</v>
      </c>
    </row>
    <row r="924" spans="1:5" x14ac:dyDescent="0.25">
      <c r="A924" s="13">
        <v>44062</v>
      </c>
      <c r="B924" s="12">
        <v>194.71000671386719</v>
      </c>
      <c r="C924" s="12">
        <v>337.23001098632813</v>
      </c>
      <c r="D924" s="12">
        <f>+B924/B925-1</f>
        <v>-8.0998283910947988E-3</v>
      </c>
      <c r="E924" s="12">
        <f>+C924/C925-1</f>
        <v>-4.1637243123001655E-3</v>
      </c>
    </row>
    <row r="925" spans="1:5" x14ac:dyDescent="0.25">
      <c r="A925" s="13">
        <v>44061</v>
      </c>
      <c r="B925" s="12">
        <v>196.30000305175781</v>
      </c>
      <c r="C925" s="12">
        <v>338.6400146484375</v>
      </c>
      <c r="D925" s="12">
        <f>+B925/B926-1</f>
        <v>-4.5134103079735866E-3</v>
      </c>
      <c r="E925" s="12">
        <f>+C925/C926-1</f>
        <v>2.1603710408588661E-3</v>
      </c>
    </row>
    <row r="926" spans="1:5" x14ac:dyDescent="0.25">
      <c r="A926" s="13">
        <v>44060</v>
      </c>
      <c r="B926" s="12">
        <v>197.19000244140619</v>
      </c>
      <c r="C926" s="12">
        <v>337.91000366210938</v>
      </c>
      <c r="D926" s="12">
        <f>+B926/B927-1</f>
        <v>1.4873902955516272E-2</v>
      </c>
      <c r="E926" s="12">
        <f>+C926/C927-1</f>
        <v>3.1766041320859806E-3</v>
      </c>
    </row>
    <row r="927" spans="1:5" x14ac:dyDescent="0.25">
      <c r="A927" s="13">
        <v>44057</v>
      </c>
      <c r="B927" s="12">
        <v>194.30000305175781</v>
      </c>
      <c r="C927" s="12">
        <v>336.83999633789063</v>
      </c>
      <c r="D927" s="12">
        <f>+B927/B928-1</f>
        <v>-1.0294499643370703E-4</v>
      </c>
      <c r="E927" s="12">
        <f>+C927/C928-1</f>
        <v>2.9717560858788516E-5</v>
      </c>
    </row>
    <row r="928" spans="1:5" x14ac:dyDescent="0.25">
      <c r="A928" s="13">
        <v>44056</v>
      </c>
      <c r="B928" s="12">
        <v>194.32000732421881</v>
      </c>
      <c r="C928" s="12">
        <v>336.82998657226563</v>
      </c>
      <c r="D928" s="12">
        <f>+B928/B929-1</f>
        <v>8.7733084076617729E-3</v>
      </c>
      <c r="E928" s="12">
        <f>+C928/C929-1</f>
        <v>-1.8077757963699259E-3</v>
      </c>
    </row>
    <row r="929" spans="1:5" x14ac:dyDescent="0.25">
      <c r="A929" s="13">
        <v>44055</v>
      </c>
      <c r="B929" s="12">
        <v>192.6300048828125</v>
      </c>
      <c r="C929" s="12">
        <v>337.44000244140619</v>
      </c>
      <c r="D929" s="12">
        <f>+B929/B930-1</f>
        <v>3.8492636682311954E-2</v>
      </c>
      <c r="E929" s="12">
        <f>+C929/C930-1</f>
        <v>1.3942352219447507E-2</v>
      </c>
    </row>
    <row r="930" spans="1:5" x14ac:dyDescent="0.25">
      <c r="A930" s="13">
        <v>44054</v>
      </c>
      <c r="B930" s="12">
        <v>185.49000549316409</v>
      </c>
      <c r="C930" s="12">
        <v>332.79998779296881</v>
      </c>
      <c r="D930" s="12">
        <f>+B930/B931-1</f>
        <v>6.7300162451240375E-3</v>
      </c>
      <c r="E930" s="12">
        <f>+C930/C931-1</f>
        <v>-8.2546695794946112E-3</v>
      </c>
    </row>
    <row r="931" spans="1:5" x14ac:dyDescent="0.25">
      <c r="A931" s="13">
        <v>44053</v>
      </c>
      <c r="B931" s="12">
        <v>184.25</v>
      </c>
      <c r="C931" s="12">
        <v>335.57000732421881</v>
      </c>
      <c r="D931" s="12">
        <f>+B931/B932-1</f>
        <v>-9.1422262766445161E-3</v>
      </c>
      <c r="E931" s="12">
        <f>+C931/C932-1</f>
        <v>2.9889110742402636E-3</v>
      </c>
    </row>
    <row r="932" spans="1:5" x14ac:dyDescent="0.25">
      <c r="A932" s="13">
        <v>44050</v>
      </c>
      <c r="B932" s="12">
        <v>185.94999694824219</v>
      </c>
      <c r="C932" s="12">
        <v>334.57000732421881</v>
      </c>
      <c r="D932" s="12">
        <f>+B932/B933-1</f>
        <v>-3.6969698010216323E-3</v>
      </c>
      <c r="E932" s="12">
        <f>+C932/C933-1</f>
        <v>7.1791571678625488E-4</v>
      </c>
    </row>
    <row r="933" spans="1:5" x14ac:dyDescent="0.25">
      <c r="A933" s="13">
        <v>44049</v>
      </c>
      <c r="B933" s="12">
        <v>186.63999938964841</v>
      </c>
      <c r="C933" s="12">
        <v>334.32998657226563</v>
      </c>
      <c r="D933" s="12">
        <f>+B933/B934-1</f>
        <v>-4.8195972768083628E-4</v>
      </c>
      <c r="E933" s="12">
        <f>+C933/C934-1</f>
        <v>6.6845362037311062E-3</v>
      </c>
    </row>
    <row r="934" spans="1:5" x14ac:dyDescent="0.25">
      <c r="A934" s="13">
        <v>44048</v>
      </c>
      <c r="B934" s="12">
        <v>186.72999572753909</v>
      </c>
      <c r="C934" s="12">
        <v>332.1099853515625</v>
      </c>
      <c r="D934" s="12">
        <f>+B934/B935-1</f>
        <v>6.5764716555916092E-3</v>
      </c>
      <c r="E934" s="12">
        <f>+C934/C935-1</f>
        <v>6.2109550025213345E-3</v>
      </c>
    </row>
    <row r="935" spans="1:5" x14ac:dyDescent="0.25">
      <c r="A935" s="13">
        <v>44047</v>
      </c>
      <c r="B935" s="12">
        <v>185.50999450683591</v>
      </c>
      <c r="C935" s="12">
        <v>330.05999755859381</v>
      </c>
      <c r="D935" s="12">
        <f>+B935/B936-1</f>
        <v>-5.0415792801928871E-3</v>
      </c>
      <c r="E935" s="12">
        <f>+C935/C936-1</f>
        <v>3.8626143759425968E-3</v>
      </c>
    </row>
    <row r="936" spans="1:5" x14ac:dyDescent="0.25">
      <c r="A936" s="13">
        <v>44046</v>
      </c>
      <c r="B936" s="12">
        <v>186.44999694824219</v>
      </c>
      <c r="C936" s="12">
        <v>328.79000854492188</v>
      </c>
      <c r="D936" s="12">
        <f>+B936/B937-1</f>
        <v>2.6141992734061814E-2</v>
      </c>
      <c r="E936" s="12">
        <f>+C936/C937-1</f>
        <v>6.9521609935951911E-3</v>
      </c>
    </row>
    <row r="937" spans="1:5" x14ac:dyDescent="0.25">
      <c r="A937" s="13">
        <v>44043</v>
      </c>
      <c r="B937" s="12">
        <v>181.69999694824219</v>
      </c>
      <c r="C937" s="12">
        <v>326.51998901367188</v>
      </c>
      <c r="D937" s="12">
        <f>+B937/B938-1</f>
        <v>3.7564504459837167E-3</v>
      </c>
      <c r="E937" s="12">
        <f>+C937/C938-1</f>
        <v>7.9022028216986229E-3</v>
      </c>
    </row>
    <row r="938" spans="1:5" x14ac:dyDescent="0.25">
      <c r="A938" s="13">
        <v>44042</v>
      </c>
      <c r="B938" s="12">
        <v>181.02000427246091</v>
      </c>
      <c r="C938" s="12">
        <v>323.95999145507813</v>
      </c>
      <c r="D938" s="12">
        <f>+B938/B939-1</f>
        <v>-6.476359470612314E-3</v>
      </c>
      <c r="E938" s="12">
        <f>+C938/C939-1</f>
        <v>-3.5679247032814887E-3</v>
      </c>
    </row>
    <row r="939" spans="1:5" x14ac:dyDescent="0.25">
      <c r="A939" s="13">
        <v>44041</v>
      </c>
      <c r="B939" s="12">
        <v>182.19999694824219</v>
      </c>
      <c r="C939" s="12">
        <v>325.1199951171875</v>
      </c>
      <c r="D939" s="12">
        <f>+B939/B940-1</f>
        <v>1.85029770802565E-2</v>
      </c>
      <c r="E939" s="12">
        <f>+C939/C940-1</f>
        <v>1.2298725050001957E-2</v>
      </c>
    </row>
    <row r="940" spans="1:5" x14ac:dyDescent="0.25">
      <c r="A940" s="13">
        <v>44040</v>
      </c>
      <c r="B940" s="12">
        <v>178.88999938964841</v>
      </c>
      <c r="C940" s="12">
        <v>321.17001342773438</v>
      </c>
      <c r="D940" s="12">
        <f>+B940/B941-1</f>
        <v>-5.7799884870043394E-3</v>
      </c>
      <c r="E940" s="12">
        <f>+C940/C941-1</f>
        <v>-6.3423915142212239E-3</v>
      </c>
    </row>
    <row r="941" spans="1:5" x14ac:dyDescent="0.25">
      <c r="A941" s="13">
        <v>44039</v>
      </c>
      <c r="B941" s="12">
        <v>179.92999267578119</v>
      </c>
      <c r="C941" s="12">
        <v>323.22000122070313</v>
      </c>
      <c r="D941" s="12">
        <f>+B941/B942-1</f>
        <v>4.1296401824479911E-3</v>
      </c>
      <c r="E941" s="12">
        <f>+C941/C942-1</f>
        <v>7.2924342504456785E-3</v>
      </c>
    </row>
    <row r="942" spans="1:5" x14ac:dyDescent="0.25">
      <c r="A942" s="13">
        <v>44036</v>
      </c>
      <c r="B942" s="12">
        <v>179.19000244140619</v>
      </c>
      <c r="C942" s="12">
        <v>320.8800048828125</v>
      </c>
      <c r="D942" s="12">
        <f>+B942/B943-1</f>
        <v>-1.6412286500066875E-2</v>
      </c>
      <c r="E942" s="12">
        <f>+C942/C943-1</f>
        <v>-6.4403846522733676E-3</v>
      </c>
    </row>
    <row r="943" spans="1:5" x14ac:dyDescent="0.25">
      <c r="A943" s="13">
        <v>44035</v>
      </c>
      <c r="B943" s="12">
        <v>182.17999267578119</v>
      </c>
      <c r="C943" s="12">
        <v>322.95999145507813</v>
      </c>
      <c r="D943" s="12">
        <f>+B943/B944-1</f>
        <v>-4.6440808019709845E-3</v>
      </c>
      <c r="E943" s="12">
        <f>+C943/C944-1</f>
        <v>-1.1931695745166393E-2</v>
      </c>
    </row>
    <row r="944" spans="1:5" x14ac:dyDescent="0.25">
      <c r="A944" s="13">
        <v>44034</v>
      </c>
      <c r="B944" s="12">
        <v>183.0299987792969</v>
      </c>
      <c r="C944" s="12">
        <v>326.8599853515625</v>
      </c>
      <c r="D944" s="12">
        <f>+B944/B945-1</f>
        <v>1.2054147648375091E-2</v>
      </c>
      <c r="E944" s="12">
        <f>+C944/C945-1</f>
        <v>5.6920572608565312E-3</v>
      </c>
    </row>
    <row r="945" spans="1:5" x14ac:dyDescent="0.25">
      <c r="A945" s="13">
        <v>44033</v>
      </c>
      <c r="B945" s="12">
        <v>180.8500061035156</v>
      </c>
      <c r="C945" s="12">
        <v>325.010009765625</v>
      </c>
      <c r="D945" s="12">
        <f>+B945/B946-1</f>
        <v>3.3194767194766328E-4</v>
      </c>
      <c r="E945" s="12">
        <f>+C945/C946-1</f>
        <v>2.1275358467676142E-3</v>
      </c>
    </row>
    <row r="946" spans="1:5" x14ac:dyDescent="0.25">
      <c r="A946" s="13">
        <v>44032</v>
      </c>
      <c r="B946" s="12">
        <v>180.78999328613281</v>
      </c>
      <c r="C946" s="12">
        <v>324.32000732421881</v>
      </c>
      <c r="D946" s="12">
        <f>+B946/B947-1</f>
        <v>1.8191010204723135E-2</v>
      </c>
      <c r="E946" s="12">
        <f>+C946/C947-1</f>
        <v>8.081580547216527E-3</v>
      </c>
    </row>
    <row r="947" spans="1:5" x14ac:dyDescent="0.25">
      <c r="A947" s="13">
        <v>44029</v>
      </c>
      <c r="B947" s="12">
        <v>177.55999755859381</v>
      </c>
      <c r="C947" s="12">
        <v>321.72000122070313</v>
      </c>
      <c r="D947" s="12">
        <f>+B947/B948-1</f>
        <v>9.5833006105361385E-4</v>
      </c>
      <c r="E947" s="12">
        <f>+C947/C948-1</f>
        <v>2.8990699554503063E-3</v>
      </c>
    </row>
    <row r="948" spans="1:5" x14ac:dyDescent="0.25">
      <c r="A948" s="13">
        <v>44028</v>
      </c>
      <c r="B948" s="12">
        <v>177.38999938964841</v>
      </c>
      <c r="C948" s="12">
        <v>320.79000854492188</v>
      </c>
      <c r="D948" s="12">
        <f>+B948/B949-1</f>
        <v>-8.9944168176065986E-3</v>
      </c>
      <c r="E948" s="12">
        <f>+C948/C949-1</f>
        <v>-3.2934520381920906E-3</v>
      </c>
    </row>
    <row r="949" spans="1:5" x14ac:dyDescent="0.25">
      <c r="A949" s="13">
        <v>44027</v>
      </c>
      <c r="B949" s="12">
        <v>179</v>
      </c>
      <c r="C949" s="12">
        <v>321.85000610351563</v>
      </c>
      <c r="D949" s="12">
        <f>+B949/B950-1</f>
        <v>5.0533063764259811E-3</v>
      </c>
      <c r="E949" s="12">
        <f>+C949/C950-1</f>
        <v>9.1872336398390875E-3</v>
      </c>
    </row>
    <row r="950" spans="1:5" x14ac:dyDescent="0.25">
      <c r="A950" s="13">
        <v>44026</v>
      </c>
      <c r="B950" s="12">
        <v>178.1000061035156</v>
      </c>
      <c r="C950" s="12">
        <v>318.92001342773438</v>
      </c>
      <c r="D950" s="12">
        <f>+B950/B951-1</f>
        <v>1.0038021063238034E-2</v>
      </c>
      <c r="E950" s="12">
        <f>+C950/C951-1</f>
        <v>1.2959017714715637E-2</v>
      </c>
    </row>
    <row r="951" spans="1:5" x14ac:dyDescent="0.25">
      <c r="A951" s="13">
        <v>44025</v>
      </c>
      <c r="B951" s="12">
        <v>176.33000183105469</v>
      </c>
      <c r="C951" s="12">
        <v>314.83999633789063</v>
      </c>
      <c r="D951" s="12">
        <f>+B951/B952-1</f>
        <v>-1.4916190887962588E-2</v>
      </c>
      <c r="E951" s="12">
        <f>+C951/C952-1</f>
        <v>-8.6589629135365165E-3</v>
      </c>
    </row>
    <row r="952" spans="1:5" x14ac:dyDescent="0.25">
      <c r="A952" s="13">
        <v>44022</v>
      </c>
      <c r="B952" s="12">
        <v>179</v>
      </c>
      <c r="C952" s="12">
        <v>317.58999633789063</v>
      </c>
      <c r="D952" s="12">
        <f>+B952/B953-1</f>
        <v>8.1099485312337016E-3</v>
      </c>
      <c r="E952" s="12">
        <f>+C952/C953-1</f>
        <v>1.021054585285941E-2</v>
      </c>
    </row>
    <row r="953" spans="1:5" x14ac:dyDescent="0.25">
      <c r="A953" s="13">
        <v>44021</v>
      </c>
      <c r="B953" s="12">
        <v>177.55999755859381</v>
      </c>
      <c r="C953" s="12">
        <v>314.3800048828125</v>
      </c>
      <c r="D953" s="12">
        <f>+B953/B954-1</f>
        <v>9.3797615947626145E-3</v>
      </c>
      <c r="E953" s="12">
        <f>+C953/C954-1</f>
        <v>-5.6929212305171228E-3</v>
      </c>
    </row>
    <row r="954" spans="1:5" x14ac:dyDescent="0.25">
      <c r="A954" s="13">
        <v>44020</v>
      </c>
      <c r="B954" s="12">
        <v>175.9100036621094</v>
      </c>
      <c r="C954" s="12">
        <v>316.17999267578119</v>
      </c>
      <c r="D954" s="12">
        <f>+B954/B955-1</f>
        <v>1.3832108992309022E-2</v>
      </c>
      <c r="E954" s="12">
        <f>+C954/C955-1</f>
        <v>7.6486516215854561E-3</v>
      </c>
    </row>
    <row r="955" spans="1:5" x14ac:dyDescent="0.25">
      <c r="A955" s="13">
        <v>44019</v>
      </c>
      <c r="B955" s="12">
        <v>173.50999450683591</v>
      </c>
      <c r="C955" s="12">
        <v>313.77999877929688</v>
      </c>
      <c r="D955" s="12">
        <f>+B955/B956-1</f>
        <v>-1.4203738867243132E-2</v>
      </c>
      <c r="E955" s="12">
        <f>+C955/C956-1</f>
        <v>-1.0313796371464345E-2</v>
      </c>
    </row>
    <row r="956" spans="1:5" x14ac:dyDescent="0.25">
      <c r="A956" s="13">
        <v>44018</v>
      </c>
      <c r="B956" s="12">
        <v>176.00999450683591</v>
      </c>
      <c r="C956" s="12">
        <v>317.04998779296881</v>
      </c>
      <c r="D956" s="12">
        <f>+B956/B957-1</f>
        <v>2.2362864561055185E-2</v>
      </c>
      <c r="E956" s="12">
        <f>+C956/C957-1</f>
        <v>1.5437263033795112E-2</v>
      </c>
    </row>
    <row r="957" spans="1:5" x14ac:dyDescent="0.25">
      <c r="A957" s="13">
        <v>44014</v>
      </c>
      <c r="B957" s="12">
        <v>172.1600036621094</v>
      </c>
      <c r="C957" s="12">
        <v>312.23001098632813</v>
      </c>
      <c r="D957" s="12">
        <f>+B957/B958-1</f>
        <v>1.2795231916911121E-3</v>
      </c>
      <c r="E957" s="12">
        <f>+C957/C958-1</f>
        <v>5.506962621272482E-3</v>
      </c>
    </row>
    <row r="958" spans="1:5" x14ac:dyDescent="0.25">
      <c r="A958" s="13">
        <v>44013</v>
      </c>
      <c r="B958" s="12">
        <v>171.94000244140619</v>
      </c>
      <c r="C958" s="12">
        <v>310.51998901367188</v>
      </c>
      <c r="D958" s="12">
        <f>+B958/B959-1</f>
        <v>5.438325036219549E-3</v>
      </c>
      <c r="E958" s="12">
        <f>+C958/C959-1</f>
        <v>7.0048117937440146E-3</v>
      </c>
    </row>
    <row r="959" spans="1:5" x14ac:dyDescent="0.25">
      <c r="A959" s="13">
        <v>44012</v>
      </c>
      <c r="B959" s="12">
        <v>171.00999450683591</v>
      </c>
      <c r="C959" s="12">
        <v>308.3599853515625</v>
      </c>
      <c r="D959" s="12">
        <f>+B959/B960-1</f>
        <v>1.7545198295954023E-4</v>
      </c>
      <c r="E959" s="12">
        <f>+C959/C960-1</f>
        <v>1.2809544787298677E-2</v>
      </c>
    </row>
    <row r="960" spans="1:5" x14ac:dyDescent="0.25">
      <c r="A960" s="13">
        <v>44011</v>
      </c>
      <c r="B960" s="12">
        <v>170.97999572753909</v>
      </c>
      <c r="C960" s="12">
        <v>304.45999145507813</v>
      </c>
      <c r="D960" s="12">
        <f>+B960/B961-1</f>
        <v>8.0179262439665777E-3</v>
      </c>
      <c r="E960" s="12">
        <f>+C960/C961-1</f>
        <v>1.4697563211207854E-2</v>
      </c>
    </row>
    <row r="961" spans="1:5" x14ac:dyDescent="0.25">
      <c r="A961" s="13">
        <v>44008</v>
      </c>
      <c r="B961" s="12">
        <v>169.6199951171875</v>
      </c>
      <c r="C961" s="12">
        <v>300.04998779296881</v>
      </c>
      <c r="D961" s="12">
        <f>+B961/B962-1</f>
        <v>-2.7632502253067681E-3</v>
      </c>
      <c r="E961" s="12">
        <f>+C961/C962-1</f>
        <v>-2.3751482562483384E-2</v>
      </c>
    </row>
    <row r="962" spans="1:5" x14ac:dyDescent="0.25">
      <c r="A962" s="13">
        <v>44007</v>
      </c>
      <c r="B962" s="12">
        <v>170.0899963378906</v>
      </c>
      <c r="C962" s="12">
        <v>307.35000610351563</v>
      </c>
      <c r="D962" s="12">
        <f>+B962/B963-1</f>
        <v>8.2992108377655249E-3</v>
      </c>
      <c r="E962" s="12">
        <f>+C962/C963-1</f>
        <v>1.0720542618582574E-2</v>
      </c>
    </row>
    <row r="963" spans="1:5" x14ac:dyDescent="0.25">
      <c r="A963" s="13">
        <v>44006</v>
      </c>
      <c r="B963" s="12">
        <v>168.69000244140619</v>
      </c>
      <c r="C963" s="12">
        <v>304.08999633789063</v>
      </c>
      <c r="D963" s="12">
        <f>+B963/B964-1</f>
        <v>-2.5195033420759794E-2</v>
      </c>
      <c r="E963" s="12">
        <f>+C963/C964-1</f>
        <v>-2.5508706189596997E-2</v>
      </c>
    </row>
    <row r="964" spans="1:5" x14ac:dyDescent="0.25">
      <c r="A964" s="13">
        <v>44005</v>
      </c>
      <c r="B964" s="12">
        <v>173.05000305175781</v>
      </c>
      <c r="C964" s="12">
        <v>312.04998779296881</v>
      </c>
      <c r="D964" s="12">
        <f>+B964/B965-1</f>
        <v>9.332202577983395E-3</v>
      </c>
      <c r="E964" s="12">
        <f>+C964/C965-1</f>
        <v>4.6036723271527524E-3</v>
      </c>
    </row>
    <row r="965" spans="1:5" x14ac:dyDescent="0.25">
      <c r="A965" s="13">
        <v>44004</v>
      </c>
      <c r="B965" s="12">
        <v>171.44999694824219</v>
      </c>
      <c r="C965" s="12">
        <v>310.6199951171875</v>
      </c>
      <c r="D965" s="12">
        <f>+B965/B966-1</f>
        <v>1.9261578414216274E-2</v>
      </c>
      <c r="E965" s="12">
        <f>+C965/C966-1</f>
        <v>6.4151774714154008E-3</v>
      </c>
    </row>
    <row r="966" spans="1:5" x14ac:dyDescent="0.25">
      <c r="A966" s="13">
        <v>44001</v>
      </c>
      <c r="B966" s="12">
        <v>168.21000671386719</v>
      </c>
      <c r="C966" s="12">
        <v>308.6400146484375</v>
      </c>
      <c r="D966" s="12">
        <f>+B966/B967-1</f>
        <v>-2.1947746658484979E-3</v>
      </c>
      <c r="E966" s="12">
        <f>+C966/C967-1</f>
        <v>-1.0071153195051807E-2</v>
      </c>
    </row>
    <row r="967" spans="1:5" x14ac:dyDescent="0.25">
      <c r="A967" s="13">
        <v>44000</v>
      </c>
      <c r="B967" s="12">
        <v>168.58000183105469</v>
      </c>
      <c r="C967" s="12">
        <v>311.77999877929688</v>
      </c>
      <c r="D967" s="12">
        <f>+B967/B968-1</f>
        <v>-7.2433646147053166E-3</v>
      </c>
      <c r="E967" s="12">
        <f>+C967/C968-1</f>
        <v>3.8501930237289095E-4</v>
      </c>
    </row>
    <row r="968" spans="1:5" x14ac:dyDescent="0.25">
      <c r="A968" s="13">
        <v>43999</v>
      </c>
      <c r="B968" s="12">
        <v>169.80999755859381</v>
      </c>
      <c r="C968" s="12">
        <v>311.66000366210938</v>
      </c>
      <c r="D968" s="12">
        <f>+B968/B969-1</f>
        <v>7.0714311663144791E-4</v>
      </c>
      <c r="E968" s="12">
        <f>+C968/C969-1</f>
        <v>-4.153846588902832E-3</v>
      </c>
    </row>
    <row r="969" spans="1:5" x14ac:dyDescent="0.25">
      <c r="A969" s="13">
        <v>43998</v>
      </c>
      <c r="B969" s="12">
        <v>169.69000244140619</v>
      </c>
      <c r="C969" s="12">
        <v>312.95999145507813</v>
      </c>
      <c r="D969" s="12">
        <f>+B969/B970-1</f>
        <v>-5.8895150357840542E-5</v>
      </c>
      <c r="E969" s="12">
        <f>+C969/C970-1</f>
        <v>1.9247692222981616E-2</v>
      </c>
    </row>
    <row r="970" spans="1:5" x14ac:dyDescent="0.25">
      <c r="A970" s="13">
        <v>43997</v>
      </c>
      <c r="B970" s="12">
        <v>169.69999694824219</v>
      </c>
      <c r="C970" s="12">
        <v>307.04998779296881</v>
      </c>
      <c r="D970" s="12">
        <f>+B970/B971-1</f>
        <v>1.0780853923246791E-2</v>
      </c>
      <c r="E970" s="12">
        <f>+C970/C971-1</f>
        <v>9.3356445141943301E-3</v>
      </c>
    </row>
    <row r="971" spans="1:5" x14ac:dyDescent="0.25">
      <c r="A971" s="13">
        <v>43994</v>
      </c>
      <c r="B971" s="12">
        <v>167.88999938964841</v>
      </c>
      <c r="C971" s="12">
        <v>304.20999145507813</v>
      </c>
      <c r="D971" s="12">
        <f>+B971/B972-1</f>
        <v>1.5729966780352767E-2</v>
      </c>
      <c r="E971" s="12">
        <f>+C971/C972-1</f>
        <v>1.1975670399988259E-2</v>
      </c>
    </row>
    <row r="972" spans="1:5" x14ac:dyDescent="0.25">
      <c r="A972" s="13">
        <v>43993</v>
      </c>
      <c r="B972" s="12">
        <v>165.28999328613281</v>
      </c>
      <c r="C972" s="12">
        <v>300.6099853515625</v>
      </c>
      <c r="D972" s="12">
        <f>+B972/B973-1</f>
        <v>-5.9141620120756744E-2</v>
      </c>
      <c r="E972" s="12">
        <f>+C972/C973-1</f>
        <v>-5.7648948741183426E-2</v>
      </c>
    </row>
    <row r="973" spans="1:5" x14ac:dyDescent="0.25">
      <c r="A973" s="13">
        <v>43992</v>
      </c>
      <c r="B973" s="12">
        <v>175.67999267578119</v>
      </c>
      <c r="C973" s="12">
        <v>319</v>
      </c>
      <c r="D973" s="12">
        <f>+B973/B974-1</f>
        <v>6.7044765673833773E-3</v>
      </c>
      <c r="E973" s="12">
        <f>+C973/C974-1</f>
        <v>-5.5800009265912776E-3</v>
      </c>
    </row>
    <row r="974" spans="1:5" x14ac:dyDescent="0.25">
      <c r="A974" s="13">
        <v>43991</v>
      </c>
      <c r="B974" s="12">
        <v>174.50999450683591</v>
      </c>
      <c r="C974" s="12">
        <v>320.79000854492188</v>
      </c>
      <c r="D974" s="12">
        <f>+B974/B975-1</f>
        <v>1.1065981087942767E-2</v>
      </c>
      <c r="E974" s="12">
        <f>+C974/C975-1</f>
        <v>-7.4566942174666417E-3</v>
      </c>
    </row>
    <row r="975" spans="1:5" x14ac:dyDescent="0.25">
      <c r="A975" s="13">
        <v>43990</v>
      </c>
      <c r="B975" s="12">
        <v>172.6000061035156</v>
      </c>
      <c r="C975" s="12">
        <v>323.20001220703119</v>
      </c>
      <c r="D975" s="12">
        <f>+B975/B976-1</f>
        <v>1.0242902765480233E-2</v>
      </c>
      <c r="E975" s="12">
        <f>+C975/C976-1</f>
        <v>1.2087480157218833E-2</v>
      </c>
    </row>
    <row r="976" spans="1:5" x14ac:dyDescent="0.25">
      <c r="A976" s="13">
        <v>43987</v>
      </c>
      <c r="B976" s="12">
        <v>170.8500061035156</v>
      </c>
      <c r="C976" s="12">
        <v>319.33999633789063</v>
      </c>
      <c r="D976" s="12">
        <f>+B976/B977-1</f>
        <v>-1.8047010118474094E-2</v>
      </c>
      <c r="E976" s="12">
        <f>+C976/C977-1</f>
        <v>2.5629532893630236E-2</v>
      </c>
    </row>
    <row r="977" spans="1:5" x14ac:dyDescent="0.25">
      <c r="A977" s="13">
        <v>43986</v>
      </c>
      <c r="B977" s="12">
        <v>173.99000549316409</v>
      </c>
      <c r="C977" s="12">
        <v>311.3599853515625</v>
      </c>
      <c r="D977" s="12">
        <f>+B977/B978-1</f>
        <v>-1.2486502739982308E-2</v>
      </c>
      <c r="E977" s="12">
        <f>+C977/C978-1</f>
        <v>-2.6267132534348869E-3</v>
      </c>
    </row>
    <row r="978" spans="1:5" x14ac:dyDescent="0.25">
      <c r="A978" s="13">
        <v>43985</v>
      </c>
      <c r="B978" s="12">
        <v>176.19000244140619</v>
      </c>
      <c r="C978" s="12">
        <v>312.17999267578119</v>
      </c>
      <c r="D978" s="12">
        <f>+B978/B979-1</f>
        <v>2.9087059939561621E-2</v>
      </c>
      <c r="E978" s="12">
        <f>+C978/C979-1</f>
        <v>1.3308252019654798E-2</v>
      </c>
    </row>
    <row r="979" spans="1:5" x14ac:dyDescent="0.25">
      <c r="A979" s="13">
        <v>43984</v>
      </c>
      <c r="B979" s="12">
        <v>171.21000671386719</v>
      </c>
      <c r="C979" s="12">
        <v>308.07998657226563</v>
      </c>
      <c r="D979" s="12">
        <f>+B979/B980-1</f>
        <v>1.0386602521819999E-2</v>
      </c>
      <c r="E979" s="12">
        <f>+C979/C980-1</f>
        <v>8.2801468838908932E-3</v>
      </c>
    </row>
    <row r="980" spans="1:5" x14ac:dyDescent="0.25">
      <c r="A980" s="13">
        <v>43983</v>
      </c>
      <c r="B980" s="12">
        <v>169.44999694824219</v>
      </c>
      <c r="C980" s="12">
        <v>305.54998779296881</v>
      </c>
      <c r="D980" s="12">
        <f>+B980/B981-1</f>
        <v>4.3861668242952678E-3</v>
      </c>
      <c r="E980" s="12">
        <f>+C980/C981-1</f>
        <v>4.0417338300060557E-3</v>
      </c>
    </row>
    <row r="981" spans="1:5" x14ac:dyDescent="0.25">
      <c r="A981" s="13">
        <v>43980</v>
      </c>
      <c r="B981" s="12">
        <v>168.71000671386719</v>
      </c>
      <c r="C981" s="12">
        <v>304.32000732421881</v>
      </c>
      <c r="D981" s="12">
        <f>+B981/B982-1</f>
        <v>1.2118328891206565E-2</v>
      </c>
      <c r="E981" s="12">
        <f>+C981/C982-1</f>
        <v>4.45590684911501E-3</v>
      </c>
    </row>
    <row r="982" spans="1:5" x14ac:dyDescent="0.25">
      <c r="A982" s="13">
        <v>43979</v>
      </c>
      <c r="B982" s="12">
        <v>166.69000244140619</v>
      </c>
      <c r="C982" s="12">
        <v>302.97000122070313</v>
      </c>
      <c r="D982" s="12">
        <f>+B982/B983-1</f>
        <v>2.0322013977151832E-2</v>
      </c>
      <c r="E982" s="12">
        <f>+C982/C983-1</f>
        <v>-1.8449496288533984E-3</v>
      </c>
    </row>
    <row r="983" spans="1:5" x14ac:dyDescent="0.25">
      <c r="A983" s="13">
        <v>43978</v>
      </c>
      <c r="B983" s="12">
        <v>163.3699951171875</v>
      </c>
      <c r="C983" s="12">
        <v>303.52999877929688</v>
      </c>
      <c r="D983" s="12">
        <f>+B983/B984-1</f>
        <v>3.6245014271718556E-3</v>
      </c>
      <c r="E983" s="12">
        <f>+C983/C984-1</f>
        <v>1.4879003633885723E-2</v>
      </c>
    </row>
    <row r="984" spans="1:5" x14ac:dyDescent="0.25">
      <c r="A984" s="13">
        <v>43977</v>
      </c>
      <c r="B984" s="12">
        <v>162.7799987792969</v>
      </c>
      <c r="C984" s="12">
        <v>299.07998657226563</v>
      </c>
      <c r="D984" s="12">
        <f>+B984/B985-1</f>
        <v>1.4332023386034454E-2</v>
      </c>
      <c r="E984" s="12">
        <f>+C984/C985-1</f>
        <v>1.2320552737543844E-2</v>
      </c>
    </row>
    <row r="985" spans="1:5" x14ac:dyDescent="0.25">
      <c r="A985" s="13">
        <v>43973</v>
      </c>
      <c r="B985" s="12">
        <v>160.47999572753909</v>
      </c>
      <c r="C985" s="12">
        <v>295.44000244140619</v>
      </c>
      <c r="D985" s="12">
        <f>+B985/B986-1</f>
        <v>1.0833971278760179E-2</v>
      </c>
      <c r="E985" s="12">
        <f>+C985/C986-1</f>
        <v>1.8990692801170717E-3</v>
      </c>
    </row>
    <row r="986" spans="1:5" x14ac:dyDescent="0.25">
      <c r="A986" s="13">
        <v>43972</v>
      </c>
      <c r="B986" s="12">
        <v>158.75999450683591</v>
      </c>
      <c r="C986" s="12">
        <v>294.8800048828125</v>
      </c>
      <c r="D986" s="12">
        <f>+B986/B987-1</f>
        <v>-1.8892109430879156E-4</v>
      </c>
      <c r="E986" s="12">
        <f>+C986/C987-1</f>
        <v>-6.903943163488635E-3</v>
      </c>
    </row>
    <row r="987" spans="1:5" x14ac:dyDescent="0.25">
      <c r="A987" s="13">
        <v>43971</v>
      </c>
      <c r="B987" s="12">
        <v>158.78999328613281</v>
      </c>
      <c r="C987" s="12">
        <v>296.92999267578119</v>
      </c>
      <c r="D987" s="12">
        <f>+B987/B988-1</f>
        <v>3.4122798491804662E-3</v>
      </c>
      <c r="E987" s="12">
        <f>+C987/C988-1</f>
        <v>1.6988017379664822E-2</v>
      </c>
    </row>
    <row r="988" spans="1:5" x14ac:dyDescent="0.25">
      <c r="A988" s="13">
        <v>43970</v>
      </c>
      <c r="B988" s="12">
        <v>158.25</v>
      </c>
      <c r="C988" s="12">
        <v>291.97000122070313</v>
      </c>
      <c r="D988" s="12">
        <f>+B988/B989-1</f>
        <v>-2.7709478121458742E-2</v>
      </c>
      <c r="E988" s="12">
        <f>+C988/C989-1</f>
        <v>-1.0271182302701298E-2</v>
      </c>
    </row>
    <row r="989" spans="1:5" x14ac:dyDescent="0.25">
      <c r="A989" s="13">
        <v>43969</v>
      </c>
      <c r="B989" s="12">
        <v>162.75999450683591</v>
      </c>
      <c r="C989" s="12">
        <v>295</v>
      </c>
      <c r="D989" s="12">
        <f>+B989/B990-1</f>
        <v>3.4119036393748692E-2</v>
      </c>
      <c r="E989" s="12">
        <f>+C989/C990-1</f>
        <v>3.0459694208066823E-2</v>
      </c>
    </row>
    <row r="990" spans="1:5" x14ac:dyDescent="0.25">
      <c r="A990" s="13">
        <v>43966</v>
      </c>
      <c r="B990" s="12">
        <v>157.38999938964841</v>
      </c>
      <c r="C990" s="12">
        <v>286.27999877929688</v>
      </c>
      <c r="D990" s="12">
        <f>+B990/B991-1</f>
        <v>1.6665602168736582E-2</v>
      </c>
      <c r="E990" s="12">
        <f>+C990/C991-1</f>
        <v>4.5969665332568077E-3</v>
      </c>
    </row>
    <row r="991" spans="1:5" x14ac:dyDescent="0.25">
      <c r="A991" s="13">
        <v>43965</v>
      </c>
      <c r="B991" s="12">
        <v>154.80999755859381</v>
      </c>
      <c r="C991" s="12">
        <v>284.97000122070313</v>
      </c>
      <c r="D991" s="12">
        <f>+B991/B992-1</f>
        <v>3.2310063021934177E-4</v>
      </c>
      <c r="E991" s="12">
        <f>+C991/C992-1</f>
        <v>1.1967311946537107E-2</v>
      </c>
    </row>
    <row r="992" spans="1:5" x14ac:dyDescent="0.25">
      <c r="A992" s="13">
        <v>43964</v>
      </c>
      <c r="B992" s="12">
        <v>154.75999450683591</v>
      </c>
      <c r="C992" s="12">
        <v>281.60000610351563</v>
      </c>
      <c r="D992" s="12">
        <f>+B992/B993-1</f>
        <v>-1.3702180263173824E-2</v>
      </c>
      <c r="E992" s="12">
        <f>+C992/C993-1</f>
        <v>-1.7685865583205951E-2</v>
      </c>
    </row>
    <row r="993" spans="1:5" x14ac:dyDescent="0.25">
      <c r="A993" s="13">
        <v>43963</v>
      </c>
      <c r="B993" s="12">
        <v>156.9100036621094</v>
      </c>
      <c r="C993" s="12">
        <v>286.67001342773438</v>
      </c>
      <c r="D993" s="12">
        <f>+B993/B994-1</f>
        <v>-1.9618864915816214E-2</v>
      </c>
      <c r="E993" s="12">
        <f>+C993/C994-1</f>
        <v>-1.9931578024839691E-2</v>
      </c>
    </row>
    <row r="994" spans="1:5" x14ac:dyDescent="0.25">
      <c r="A994" s="13">
        <v>43962</v>
      </c>
      <c r="B994" s="12">
        <v>160.05000305175781</v>
      </c>
      <c r="C994" s="12">
        <v>292.5</v>
      </c>
      <c r="D994" s="12">
        <f>+B994/B995-1</f>
        <v>1.1259644715593264E-3</v>
      </c>
      <c r="E994" s="12">
        <f>+C994/C995-1</f>
        <v>2.0516194122865983E-4</v>
      </c>
    </row>
    <row r="995" spans="1:5" x14ac:dyDescent="0.25">
      <c r="A995" s="13">
        <v>43959</v>
      </c>
      <c r="B995" s="12">
        <v>159.8699951171875</v>
      </c>
      <c r="C995" s="12">
        <v>292.44000244140619</v>
      </c>
      <c r="D995" s="12">
        <f>+B995/B996-1</f>
        <v>1.6467423435862383E-2</v>
      </c>
      <c r="E995" s="12">
        <f>+C995/C996-1</f>
        <v>1.6546196770067301E-2</v>
      </c>
    </row>
    <row r="996" spans="1:5" x14ac:dyDescent="0.25">
      <c r="A996" s="13">
        <v>43958</v>
      </c>
      <c r="B996" s="12">
        <v>157.2799987792969</v>
      </c>
      <c r="C996" s="12">
        <v>287.67999267578119</v>
      </c>
      <c r="D996" s="12">
        <f>+B996/B997-1</f>
        <v>1.0147731933353388E-2</v>
      </c>
      <c r="E996" s="12">
        <f>+C996/C997-1</f>
        <v>1.206681680134114E-2</v>
      </c>
    </row>
    <row r="997" spans="1:5" x14ac:dyDescent="0.25">
      <c r="A997" s="13">
        <v>43957</v>
      </c>
      <c r="B997" s="12">
        <v>155.69999694824219</v>
      </c>
      <c r="C997" s="12">
        <v>284.25</v>
      </c>
      <c r="D997" s="12">
        <f>+B997/B998-1</f>
        <v>-2.1789051045854047E-3</v>
      </c>
      <c r="E997" s="12">
        <f>+C997/C998-1</f>
        <v>-6.7787219150095002E-3</v>
      </c>
    </row>
    <row r="998" spans="1:5" x14ac:dyDescent="0.25">
      <c r="A998" s="13">
        <v>43956</v>
      </c>
      <c r="B998" s="12">
        <v>156.03999328613281</v>
      </c>
      <c r="C998" s="12">
        <v>286.19000244140619</v>
      </c>
      <c r="D998" s="12">
        <f>+B998/B999-1</f>
        <v>-1.5706841054295539E-2</v>
      </c>
      <c r="E998" s="12">
        <f>+C998/C999-1</f>
        <v>9.2393237984149668E-3</v>
      </c>
    </row>
    <row r="999" spans="1:5" x14ac:dyDescent="0.25">
      <c r="A999" s="13">
        <v>43955</v>
      </c>
      <c r="B999" s="12">
        <v>158.5299987792969</v>
      </c>
      <c r="C999" s="12">
        <v>283.57000732421881</v>
      </c>
      <c r="D999" s="12">
        <f>+B999/B1000-1</f>
        <v>6.403109560641318E-2</v>
      </c>
      <c r="E999" s="12">
        <f>+C999/C1000-1</f>
        <v>2.7582260890699484E-3</v>
      </c>
    </row>
    <row r="1000" spans="1:5" x14ac:dyDescent="0.25">
      <c r="A1000" s="13">
        <v>43952</v>
      </c>
      <c r="B1000" s="12">
        <v>148.99000549316409</v>
      </c>
      <c r="C1000" s="12">
        <v>282.79000854492188</v>
      </c>
      <c r="D1000" s="12">
        <f>+B1000/B1001-1</f>
        <v>-4.2603713096320162E-2</v>
      </c>
      <c r="E1000" s="12">
        <f>+C1000/C1001-1</f>
        <v>-2.6473430702838252E-2</v>
      </c>
    </row>
    <row r="1001" spans="1:5" x14ac:dyDescent="0.25">
      <c r="A1001" s="13">
        <v>43951</v>
      </c>
      <c r="B1001" s="12">
        <v>155.6199951171875</v>
      </c>
      <c r="C1001" s="12">
        <v>290.48001098632813</v>
      </c>
      <c r="D1001" s="12">
        <f>+B1001/B1002-1</f>
        <v>-1.0365690828696317E-2</v>
      </c>
      <c r="E1001" s="12">
        <f>+C1001/C1002-1</f>
        <v>-9.3106665813202927E-3</v>
      </c>
    </row>
    <row r="1002" spans="1:5" x14ac:dyDescent="0.25">
      <c r="A1002" s="13">
        <v>43950</v>
      </c>
      <c r="B1002" s="12">
        <v>157.25</v>
      </c>
      <c r="C1002" s="12">
        <v>293.20999145507813</v>
      </c>
      <c r="D1002" s="12">
        <f>+B1002/B1003-1</f>
        <v>8.9182560259537524E-3</v>
      </c>
      <c r="E1002" s="12">
        <f>+C1002/C1003-1</f>
        <v>2.6178490817010847E-2</v>
      </c>
    </row>
    <row r="1003" spans="1:5" x14ac:dyDescent="0.25">
      <c r="A1003" s="13">
        <v>43949</v>
      </c>
      <c r="B1003" s="12">
        <v>155.86000061035159</v>
      </c>
      <c r="C1003" s="12">
        <v>285.73001098632813</v>
      </c>
      <c r="D1003" s="12">
        <f>+B1003/B1004-1</f>
        <v>-1.6656147568759661E-2</v>
      </c>
      <c r="E1003" s="12">
        <f>+C1003/C1004-1</f>
        <v>-4.5984213996647094E-3</v>
      </c>
    </row>
    <row r="1004" spans="1:5" x14ac:dyDescent="0.25">
      <c r="A1004" s="13">
        <v>43948</v>
      </c>
      <c r="B1004" s="12">
        <v>158.5</v>
      </c>
      <c r="C1004" s="12">
        <v>287.04998779296881</v>
      </c>
      <c r="D1004" s="12">
        <f>+B1004/B1005-1</f>
        <v>1.3751159658164314E-2</v>
      </c>
      <c r="E1004" s="12">
        <f>+C1004/C1005-1</f>
        <v>1.4418442077481775E-2</v>
      </c>
    </row>
    <row r="1005" spans="1:5" x14ac:dyDescent="0.25">
      <c r="A1005" s="13">
        <v>43945</v>
      </c>
      <c r="B1005" s="12">
        <v>156.3500061035156</v>
      </c>
      <c r="C1005" s="12">
        <v>282.97000122070313</v>
      </c>
      <c r="D1005" s="12">
        <f>+B1005/B1006-1</f>
        <v>-4.2669605828231649E-3</v>
      </c>
      <c r="E1005" s="12">
        <f>+C1005/C1006-1</f>
        <v>1.3938708741589423E-2</v>
      </c>
    </row>
    <row r="1006" spans="1:5" x14ac:dyDescent="0.25">
      <c r="A1006" s="13">
        <v>43944</v>
      </c>
      <c r="B1006" s="12">
        <v>157.02000427246091</v>
      </c>
      <c r="C1006" s="12">
        <v>279.07998657226563</v>
      </c>
      <c r="D1006" s="12">
        <f>+B1006/B1007-1</f>
        <v>-6.328312700686789E-3</v>
      </c>
      <c r="E1006" s="12">
        <f>+C1006/C1007-1</f>
        <v>-7.1728881448240855E-5</v>
      </c>
    </row>
    <row r="1007" spans="1:5" x14ac:dyDescent="0.25">
      <c r="A1007" s="13">
        <v>43943</v>
      </c>
      <c r="B1007" s="12">
        <v>158.02000427246091</v>
      </c>
      <c r="C1007" s="12">
        <v>279.10000610351563</v>
      </c>
      <c r="D1007" s="12">
        <f>+B1007/B1008-1</f>
        <v>3.1798958994854409E-2</v>
      </c>
      <c r="E1007" s="12">
        <f>+C1007/C1008-1</f>
        <v>2.2194540612888725E-2</v>
      </c>
    </row>
    <row r="1008" spans="1:5" x14ac:dyDescent="0.25">
      <c r="A1008" s="13">
        <v>43942</v>
      </c>
      <c r="B1008" s="12">
        <v>153.1499938964844</v>
      </c>
      <c r="C1008" s="12">
        <v>273.04000854492188</v>
      </c>
      <c r="D1008" s="12">
        <f>+B1008/B1009-1</f>
        <v>-2.4584426121889047E-2</v>
      </c>
      <c r="E1008" s="12">
        <f>+C1008/C1009-1</f>
        <v>-3.0363251195576146E-2</v>
      </c>
    </row>
    <row r="1009" spans="1:5" x14ac:dyDescent="0.25">
      <c r="A1009" s="13">
        <v>43941</v>
      </c>
      <c r="B1009" s="12">
        <v>157.00999450683591</v>
      </c>
      <c r="C1009" s="12">
        <v>281.58999633789063</v>
      </c>
      <c r="D1009" s="12">
        <f>+B1009/B1010-1</f>
        <v>-2.6837745936143853E-2</v>
      </c>
      <c r="E1009" s="12">
        <f>+C1009/C1010-1</f>
        <v>-1.7617980925449972E-2</v>
      </c>
    </row>
    <row r="1010" spans="1:5" x14ac:dyDescent="0.25">
      <c r="A1010" s="13">
        <v>43938</v>
      </c>
      <c r="B1010" s="12">
        <v>161.3399963378906</v>
      </c>
      <c r="C1010" s="12">
        <v>286.6400146484375</v>
      </c>
      <c r="D1010" s="12">
        <f>+B1010/B1011-1</f>
        <v>4.5625360640928259E-2</v>
      </c>
      <c r="E1010" s="12">
        <f>+C1010/C1011-1</f>
        <v>2.7015436689475925E-2</v>
      </c>
    </row>
    <row r="1011" spans="1:5" x14ac:dyDescent="0.25">
      <c r="A1011" s="13">
        <v>43937</v>
      </c>
      <c r="B1011" s="12">
        <v>154.30000305175781</v>
      </c>
      <c r="C1011" s="12">
        <v>279.10000610351563</v>
      </c>
      <c r="D1011" s="12">
        <f>+B1011/B1012-1</f>
        <v>2.4568371834586822E-2</v>
      </c>
      <c r="E1011" s="12">
        <f>+C1011/C1012-1</f>
        <v>4.8242954017079231E-3</v>
      </c>
    </row>
    <row r="1012" spans="1:5" x14ac:dyDescent="0.25">
      <c r="A1012" s="13">
        <v>43936</v>
      </c>
      <c r="B1012" s="12">
        <v>150.6000061035156</v>
      </c>
      <c r="C1012" s="12">
        <v>277.760009765625</v>
      </c>
      <c r="D1012" s="12">
        <f>+B1012/B1013-1</f>
        <v>-3.3127815776173852E-2</v>
      </c>
      <c r="E1012" s="12">
        <f>+C1012/C1013-1</f>
        <v>-2.1248101052656954E-2</v>
      </c>
    </row>
    <row r="1013" spans="1:5" x14ac:dyDescent="0.25">
      <c r="A1013" s="13">
        <v>43935</v>
      </c>
      <c r="B1013" s="12">
        <v>155.75999450683591</v>
      </c>
      <c r="C1013" s="12">
        <v>283.79000854492188</v>
      </c>
      <c r="D1013" s="12">
        <f>+B1013/B1014-1</f>
        <v>1.5252225041182621E-2</v>
      </c>
      <c r="E1013" s="12">
        <f>+C1013/C1014-1</f>
        <v>2.9492870836560936E-2</v>
      </c>
    </row>
    <row r="1014" spans="1:5" x14ac:dyDescent="0.25">
      <c r="A1014" s="13">
        <v>43934</v>
      </c>
      <c r="B1014" s="12">
        <v>153.41999816894531</v>
      </c>
      <c r="C1014" s="12">
        <v>275.66000366210938</v>
      </c>
      <c r="D1014" s="12">
        <f>+B1014/B1015-1</f>
        <v>-2.3051421752112056E-2</v>
      </c>
      <c r="E1014" s="12">
        <f>+C1014/C1015-1</f>
        <v>-9.1301525286475727E-3</v>
      </c>
    </row>
    <row r="1015" spans="1:5" x14ac:dyDescent="0.25">
      <c r="A1015" s="13">
        <v>43930</v>
      </c>
      <c r="B1015" s="12">
        <v>157.03999328613281</v>
      </c>
      <c r="C1015" s="12">
        <v>278.20001220703119</v>
      </c>
      <c r="D1015" s="12">
        <f>+B1015/B1016-1</f>
        <v>1.9674039915392738E-2</v>
      </c>
      <c r="E1015" s="12">
        <f>+C1015/C1016-1</f>
        <v>1.5217361041893973E-2</v>
      </c>
    </row>
    <row r="1016" spans="1:5" x14ac:dyDescent="0.25">
      <c r="A1016" s="13">
        <v>43929</v>
      </c>
      <c r="B1016" s="12">
        <v>154.00999450683591</v>
      </c>
      <c r="C1016" s="12">
        <v>274.02999877929688</v>
      </c>
      <c r="D1016" s="12">
        <f>+B1016/B1017-1</f>
        <v>5.1406328501695464E-2</v>
      </c>
      <c r="E1016" s="12">
        <f>+C1016/C1017-1</f>
        <v>3.3568414485633857E-2</v>
      </c>
    </row>
    <row r="1017" spans="1:5" x14ac:dyDescent="0.25">
      <c r="A1017" s="13">
        <v>43928</v>
      </c>
      <c r="B1017" s="12">
        <v>146.47999572753909</v>
      </c>
      <c r="C1017" s="12">
        <v>265.1300048828125</v>
      </c>
      <c r="D1017" s="12">
        <f>+B1017/B1018-1</f>
        <v>-3.6051887565520246E-3</v>
      </c>
      <c r="E1017" s="12">
        <f>+C1017/C1018-1</f>
        <v>1.0194802770664424E-3</v>
      </c>
    </row>
    <row r="1018" spans="1:5" x14ac:dyDescent="0.25">
      <c r="A1018" s="13">
        <v>43927</v>
      </c>
      <c r="B1018" s="12">
        <v>147.00999450683591</v>
      </c>
      <c r="C1018" s="12">
        <v>264.8599853515625</v>
      </c>
      <c r="D1018" s="12">
        <f>+B1018/B1019-1</f>
        <v>9.0335923091086512E-2</v>
      </c>
      <c r="E1018" s="12">
        <f>+C1018/C1019-1</f>
        <v>6.7166214376793265E-2</v>
      </c>
    </row>
    <row r="1019" spans="1:5" x14ac:dyDescent="0.25">
      <c r="A1019" s="13">
        <v>43924</v>
      </c>
      <c r="B1019" s="12">
        <v>134.83000183105469</v>
      </c>
      <c r="C1019" s="12">
        <v>248.19000244140619</v>
      </c>
      <c r="D1019" s="12">
        <f>+B1019/B1020-1</f>
        <v>-4.9488924712051352E-2</v>
      </c>
      <c r="E1019" s="12">
        <f>+C1019/C1020-1</f>
        <v>-1.4454192761712559E-2</v>
      </c>
    </row>
    <row r="1020" spans="1:5" x14ac:dyDescent="0.25">
      <c r="A1020" s="13">
        <v>43923</v>
      </c>
      <c r="B1020" s="12">
        <v>141.8500061035156</v>
      </c>
      <c r="C1020" s="12">
        <v>251.83000183105469</v>
      </c>
      <c r="D1020" s="12">
        <f>+B1020/B1021-1</f>
        <v>-4.4459353185623218E-2</v>
      </c>
      <c r="E1020" s="12">
        <f>+C1020/C1021-1</f>
        <v>2.3075393359379692E-2</v>
      </c>
    </row>
    <row r="1021" spans="1:5" x14ac:dyDescent="0.25">
      <c r="A1021" s="13">
        <v>43922</v>
      </c>
      <c r="B1021" s="12">
        <v>148.44999694824219</v>
      </c>
      <c r="C1021" s="12">
        <v>246.1499938964844</v>
      </c>
      <c r="D1021" s="12">
        <f>+B1021/B1022-1</f>
        <v>-2.7004064876403833E-2</v>
      </c>
      <c r="E1021" s="12">
        <f>+C1021/C1022-1</f>
        <v>-4.5004873340506735E-2</v>
      </c>
    </row>
    <row r="1022" spans="1:5" x14ac:dyDescent="0.25">
      <c r="A1022" s="13">
        <v>43921</v>
      </c>
      <c r="B1022" s="12">
        <v>152.57000732421881</v>
      </c>
      <c r="C1022" s="12">
        <v>257.75</v>
      </c>
      <c r="D1022" s="12">
        <f>+B1022/B1023-1</f>
        <v>-1.1147747985990719E-2</v>
      </c>
      <c r="E1022" s="12">
        <f>+C1022/C1023-1</f>
        <v>-1.490538500844496E-2</v>
      </c>
    </row>
    <row r="1023" spans="1:5" x14ac:dyDescent="0.25">
      <c r="A1023" s="13">
        <v>43920</v>
      </c>
      <c r="B1023" s="12">
        <v>154.28999328613281</v>
      </c>
      <c r="C1023" s="12">
        <v>261.64999389648438</v>
      </c>
      <c r="D1023" s="12">
        <f>+B1023/B1024-1</f>
        <v>2.8394284753028742E-2</v>
      </c>
      <c r="E1023" s="12">
        <f>+C1023/C1024-1</f>
        <v>3.247571536186511E-2</v>
      </c>
    </row>
    <row r="1024" spans="1:5" x14ac:dyDescent="0.25">
      <c r="A1024" s="13">
        <v>43917</v>
      </c>
      <c r="B1024" s="12">
        <v>150.0299987792969</v>
      </c>
      <c r="C1024" s="12">
        <v>253.41999816894531</v>
      </c>
      <c r="D1024" s="12">
        <f>+B1024/B1025-1</f>
        <v>-4.5489211284242437E-2</v>
      </c>
      <c r="E1024" s="12">
        <f>+C1024/C1025-1</f>
        <v>-2.9785657253029951E-2</v>
      </c>
    </row>
    <row r="1025" spans="1:5" x14ac:dyDescent="0.25">
      <c r="A1025" s="13">
        <v>43916</v>
      </c>
      <c r="B1025" s="12">
        <v>157.17999267578119</v>
      </c>
      <c r="C1025" s="12">
        <v>261.20001220703119</v>
      </c>
      <c r="D1025" s="12">
        <f>+B1025/B1026-1</f>
        <v>2.0251818555305112E-2</v>
      </c>
      <c r="E1025" s="12">
        <f>+C1025/C1026-1</f>
        <v>5.8389802313382866E-2</v>
      </c>
    </row>
    <row r="1026" spans="1:5" x14ac:dyDescent="0.25">
      <c r="A1026" s="13">
        <v>43915</v>
      </c>
      <c r="B1026" s="12">
        <v>154.05999755859381</v>
      </c>
      <c r="C1026" s="12">
        <v>246.78999328613281</v>
      </c>
      <c r="D1026" s="12">
        <f>+B1026/B1027-1</f>
        <v>6.284926389894685E-2</v>
      </c>
      <c r="E1026" s="12">
        <f>+C1026/C1027-1</f>
        <v>1.4970180880193862E-2</v>
      </c>
    </row>
    <row r="1027" spans="1:5" x14ac:dyDescent="0.25">
      <c r="A1027" s="13">
        <v>43914</v>
      </c>
      <c r="B1027" s="12">
        <v>144.94999694824219</v>
      </c>
      <c r="C1027" s="12">
        <v>243.1499938964844</v>
      </c>
      <c r="D1027" s="12">
        <f>+B1027/B1028-1</f>
        <v>0.11930499573932196</v>
      </c>
      <c r="E1027" s="12">
        <f>+C1027/C1028-1</f>
        <v>9.0603261828847037E-2</v>
      </c>
    </row>
    <row r="1028" spans="1:5" x14ac:dyDescent="0.25">
      <c r="A1028" s="13">
        <v>43913</v>
      </c>
      <c r="B1028" s="12">
        <v>129.5</v>
      </c>
      <c r="C1028" s="12">
        <v>222.94999694824219</v>
      </c>
      <c r="D1028" s="12">
        <f>+B1028/B1029-1</f>
        <v>-7.2083675369585376E-2</v>
      </c>
      <c r="E1028" s="12">
        <f>+C1028/C1029-1</f>
        <v>-2.5568208153355143E-2</v>
      </c>
    </row>
    <row r="1029" spans="1:5" x14ac:dyDescent="0.25">
      <c r="A1029" s="13">
        <v>43910</v>
      </c>
      <c r="B1029" s="12">
        <v>139.55999755859381</v>
      </c>
      <c r="C1029" s="12">
        <v>228.80000305175781</v>
      </c>
      <c r="D1029" s="12">
        <f>+B1029/B1030-1</f>
        <v>2.0921731340158622E-2</v>
      </c>
      <c r="E1029" s="12">
        <f>+C1029/C1030-1</f>
        <v>-4.868816981634938E-2</v>
      </c>
    </row>
    <row r="1030" spans="1:5" x14ac:dyDescent="0.25">
      <c r="A1030" s="13">
        <v>43909</v>
      </c>
      <c r="B1030" s="12">
        <v>136.69999694824219</v>
      </c>
      <c r="C1030" s="12">
        <v>240.50999450683591</v>
      </c>
      <c r="D1030" s="12">
        <f>+B1030/B1031-1</f>
        <v>1.9768697024655779E-2</v>
      </c>
      <c r="E1030" s="12">
        <f>+C1030/C1031-1</f>
        <v>2.1249771118163618E-3</v>
      </c>
    </row>
    <row r="1031" spans="1:5" x14ac:dyDescent="0.25">
      <c r="A1031" s="13">
        <v>43908</v>
      </c>
      <c r="B1031" s="12">
        <v>134.05000305175781</v>
      </c>
      <c r="C1031" s="12">
        <v>240</v>
      </c>
      <c r="D1031" s="12">
        <f>+B1031/B1032-1</f>
        <v>-1.8739459389181756E-2</v>
      </c>
      <c r="E1031" s="12">
        <f>+C1031/C1032-1</f>
        <v>-5.0632922853000029E-2</v>
      </c>
    </row>
    <row r="1032" spans="1:5" x14ac:dyDescent="0.25">
      <c r="A1032" s="13">
        <v>43907</v>
      </c>
      <c r="B1032" s="12">
        <v>136.61000061035159</v>
      </c>
      <c r="C1032" s="12">
        <v>252.80000305175781</v>
      </c>
      <c r="D1032" s="12">
        <f>+B1032/B1033-1</f>
        <v>5.6371735796890254E-2</v>
      </c>
      <c r="E1032" s="12">
        <f>+C1032/C1033-1</f>
        <v>5.3992064284764663E-2</v>
      </c>
    </row>
    <row r="1033" spans="1:5" x14ac:dyDescent="0.25">
      <c r="A1033" s="13">
        <v>43906</v>
      </c>
      <c r="B1033" s="12">
        <v>129.32000732421881</v>
      </c>
      <c r="C1033" s="12">
        <v>239.8500061035156</v>
      </c>
      <c r="D1033" s="12">
        <f>+B1033/B1034-1</f>
        <v>-9.1087936226240007E-2</v>
      </c>
      <c r="E1033" s="12">
        <f>+C1033/C1034-1</f>
        <v>-0.10942373540494521</v>
      </c>
    </row>
    <row r="1034" spans="1:5" x14ac:dyDescent="0.25">
      <c r="A1034" s="13">
        <v>43903</v>
      </c>
      <c r="B1034" s="12">
        <v>142.2799987792969</v>
      </c>
      <c r="C1034" s="12">
        <v>269.32000732421881</v>
      </c>
      <c r="D1034" s="12">
        <f>+B1034/B1035-1</f>
        <v>9.45456786428025E-2</v>
      </c>
      <c r="E1034" s="12">
        <f>+C1034/C1035-1</f>
        <v>8.548630309818428E-2</v>
      </c>
    </row>
    <row r="1035" spans="1:5" x14ac:dyDescent="0.25">
      <c r="A1035" s="13">
        <v>43902</v>
      </c>
      <c r="B1035" s="12">
        <v>129.99000549316409</v>
      </c>
      <c r="C1035" s="12">
        <v>248.11000061035159</v>
      </c>
      <c r="D1035" s="12">
        <f>+B1035/B1036-1</f>
        <v>-9.1233140418735426E-2</v>
      </c>
      <c r="E1035" s="12">
        <f>+C1035/C1036-1</f>
        <v>-9.5677161914024755E-2</v>
      </c>
    </row>
    <row r="1036" spans="1:5" x14ac:dyDescent="0.25">
      <c r="A1036" s="13">
        <v>43901</v>
      </c>
      <c r="B1036" s="12">
        <v>143.03999328613281</v>
      </c>
      <c r="C1036" s="12">
        <v>274.3599853515625</v>
      </c>
      <c r="D1036" s="12">
        <f>+B1036/B1037-1</f>
        <v>-2.2550246920454153E-2</v>
      </c>
      <c r="E1036" s="12">
        <f>+C1036/C1037-1</f>
        <v>-4.8748448171384351E-2</v>
      </c>
    </row>
    <row r="1037" spans="1:5" x14ac:dyDescent="0.25">
      <c r="A1037" s="13">
        <v>43900</v>
      </c>
      <c r="B1037" s="12">
        <v>146.3399963378906</v>
      </c>
      <c r="C1037" s="12">
        <v>288.42001342773438</v>
      </c>
      <c r="D1037" s="12">
        <f>+B1037/B1038-1</f>
        <v>6.2513619962524469E-2</v>
      </c>
      <c r="E1037" s="12">
        <f>+C1037/C1038-1</f>
        <v>5.1744892509644869E-2</v>
      </c>
    </row>
    <row r="1038" spans="1:5" x14ac:dyDescent="0.25">
      <c r="A1038" s="13">
        <v>43899</v>
      </c>
      <c r="B1038" s="12">
        <v>137.72999572753909</v>
      </c>
      <c r="C1038" s="12">
        <v>274.23001098632813</v>
      </c>
      <c r="D1038" s="12">
        <f>+B1038/B1039-1</f>
        <v>-9.4953329239723105E-2</v>
      </c>
      <c r="E1038" s="12">
        <f>+C1038/C1039-1</f>
        <v>-7.8094470302094932E-2</v>
      </c>
    </row>
    <row r="1039" spans="1:5" x14ac:dyDescent="0.25">
      <c r="A1039" s="13">
        <v>43896</v>
      </c>
      <c r="B1039" s="12">
        <v>152.17999267578119</v>
      </c>
      <c r="C1039" s="12">
        <v>297.45999145507813</v>
      </c>
      <c r="D1039" s="12">
        <f>+B1039/B1040-1</f>
        <v>-1.3035927970679095E-2</v>
      </c>
      <c r="E1039" s="12">
        <f>+C1039/C1040-1</f>
        <v>-1.6531112018967953E-2</v>
      </c>
    </row>
    <row r="1040" spans="1:5" x14ac:dyDescent="0.25">
      <c r="A1040" s="13">
        <v>43895</v>
      </c>
      <c r="B1040" s="12">
        <v>154.19000244140619</v>
      </c>
      <c r="C1040" s="12">
        <v>302.45999145507813</v>
      </c>
      <c r="D1040" s="12">
        <f>+B1040/B1041-1</f>
        <v>-3.8595848939705801E-2</v>
      </c>
      <c r="E1040" s="12">
        <f>+C1040/C1041-1</f>
        <v>-3.3241687602835635E-2</v>
      </c>
    </row>
    <row r="1041" spans="1:5" x14ac:dyDescent="0.25">
      <c r="A1041" s="13">
        <v>43894</v>
      </c>
      <c r="B1041" s="12">
        <v>160.3800048828125</v>
      </c>
      <c r="C1041" s="12">
        <v>312.8599853515625</v>
      </c>
      <c r="D1041" s="12">
        <f>+B1041/B1042-1</f>
        <v>2.3288516906608159E-2</v>
      </c>
      <c r="E1041" s="12">
        <f>+C1041/C1042-1</f>
        <v>4.2033025338616747E-2</v>
      </c>
    </row>
    <row r="1042" spans="1:5" x14ac:dyDescent="0.25">
      <c r="A1042" s="13">
        <v>43893</v>
      </c>
      <c r="B1042" s="12">
        <v>156.72999572753909</v>
      </c>
      <c r="C1042" s="12">
        <v>300.239990234375</v>
      </c>
      <c r="D1042" s="12">
        <f>+B1042/B1043-1</f>
        <v>-2.7789906331805447E-2</v>
      </c>
      <c r="E1042" s="12">
        <f>+C1042/C1043-1</f>
        <v>-2.8632457240191589E-2</v>
      </c>
    </row>
    <row r="1043" spans="1:5" x14ac:dyDescent="0.25">
      <c r="A1043" s="13">
        <v>43892</v>
      </c>
      <c r="B1043" s="12">
        <v>161.21000671386719</v>
      </c>
      <c r="C1043" s="12">
        <v>309.08999633789063</v>
      </c>
      <c r="D1043" s="12">
        <f>+B1043/B1044-1</f>
        <v>2.193348154590935E-2</v>
      </c>
      <c r="E1043" s="12">
        <f>+C1043/C1044-1</f>
        <v>4.3306508301324875E-2</v>
      </c>
    </row>
    <row r="1044" spans="1:5" x14ac:dyDescent="0.25">
      <c r="A1044" s="13">
        <v>43889</v>
      </c>
      <c r="B1044" s="12">
        <v>157.75</v>
      </c>
      <c r="C1044" s="12">
        <v>296.260009765625</v>
      </c>
      <c r="D1044" s="12">
        <f>+B1044/B1045-1</f>
        <v>1.0634913838526661E-2</v>
      </c>
      <c r="E1044" s="12">
        <f>+C1044/C1045-1</f>
        <v>-4.2015393061387574E-3</v>
      </c>
    </row>
    <row r="1045" spans="1:5" x14ac:dyDescent="0.25">
      <c r="A1045" s="13">
        <v>43888</v>
      </c>
      <c r="B1045" s="12">
        <v>156.0899963378906</v>
      </c>
      <c r="C1045" s="12">
        <v>297.510009765625</v>
      </c>
      <c r="D1045" s="12">
        <f>+B1045/B1046-1</f>
        <v>-2.3827377761254431E-2</v>
      </c>
      <c r="E1045" s="12">
        <f>+C1045/C1046-1</f>
        <v>-4.4911686145666097E-2</v>
      </c>
    </row>
    <row r="1046" spans="1:5" x14ac:dyDescent="0.25">
      <c r="A1046" s="13">
        <v>43887</v>
      </c>
      <c r="B1046" s="12">
        <v>159.8999938964844</v>
      </c>
      <c r="C1046" s="12">
        <v>311.5</v>
      </c>
      <c r="D1046" s="12">
        <f>+B1046/B1047-1</f>
        <v>-9.968427125934709E-3</v>
      </c>
      <c r="E1046" s="12">
        <f>+C1046/C1047-1</f>
        <v>-3.6782149973914047E-3</v>
      </c>
    </row>
    <row r="1047" spans="1:5" x14ac:dyDescent="0.25">
      <c r="A1047" s="13">
        <v>43886</v>
      </c>
      <c r="B1047" s="12">
        <v>161.50999450683591</v>
      </c>
      <c r="C1047" s="12">
        <v>312.64999389648438</v>
      </c>
      <c r="D1047" s="12">
        <f>+B1047/B1048-1</f>
        <v>-9.0803787744534459E-3</v>
      </c>
      <c r="E1047" s="12">
        <f>+C1047/C1048-1</f>
        <v>-3.0302149756096908E-2</v>
      </c>
    </row>
    <row r="1048" spans="1:5" x14ac:dyDescent="0.25">
      <c r="A1048" s="13">
        <v>43885</v>
      </c>
      <c r="B1048" s="12">
        <v>162.99000549316409</v>
      </c>
      <c r="C1048" s="12">
        <v>322.42001342773438</v>
      </c>
      <c r="D1048" s="12">
        <f>+B1048/B1049-1</f>
        <v>-5.7316302794397145E-2</v>
      </c>
      <c r="E1048" s="12">
        <f>+C1048/C1049-1</f>
        <v>-3.3165398807208257E-2</v>
      </c>
    </row>
    <row r="1049" spans="1:5" x14ac:dyDescent="0.25">
      <c r="A1049" s="13">
        <v>43882</v>
      </c>
      <c r="B1049" s="12">
        <v>172.8999938964844</v>
      </c>
      <c r="C1049" s="12">
        <v>333.48001098632813</v>
      </c>
      <c r="D1049" s="12">
        <f>+B1049/B1050-1</f>
        <v>-2.783251075150428E-2</v>
      </c>
      <c r="E1049" s="12">
        <f>+C1049/C1050-1</f>
        <v>-1.0298267087080593E-2</v>
      </c>
    </row>
    <row r="1050" spans="1:5" x14ac:dyDescent="0.25">
      <c r="A1050" s="13">
        <v>43881</v>
      </c>
      <c r="B1050" s="12">
        <v>177.8500061035156</v>
      </c>
      <c r="C1050" s="12">
        <v>336.95001220703119</v>
      </c>
      <c r="D1050" s="12">
        <f>+B1050/B1051-1</f>
        <v>-7.5888653501532399E-3</v>
      </c>
      <c r="E1050" s="12">
        <f>+C1050/C1051-1</f>
        <v>-4.1082465741688612E-3</v>
      </c>
    </row>
    <row r="1051" spans="1:5" x14ac:dyDescent="0.25">
      <c r="A1051" s="13">
        <v>43880</v>
      </c>
      <c r="B1051" s="12">
        <v>179.21000671386719</v>
      </c>
      <c r="C1051" s="12">
        <v>338.33999633789063</v>
      </c>
      <c r="D1051" s="12">
        <f>+B1051/B1052-1</f>
        <v>8.6678030100360015E-3</v>
      </c>
      <c r="E1051" s="12">
        <f>+C1051/C1052-1</f>
        <v>4.7812351113185603E-3</v>
      </c>
    </row>
    <row r="1052" spans="1:5" x14ac:dyDescent="0.25">
      <c r="A1052" s="13">
        <v>43879</v>
      </c>
      <c r="B1052" s="12">
        <v>177.66999816894531</v>
      </c>
      <c r="C1052" s="12">
        <v>336.73001098632813</v>
      </c>
      <c r="D1052" s="12">
        <f>+B1052/B1053-1</f>
        <v>2.5453098244992756E-2</v>
      </c>
      <c r="E1052" s="12">
        <f>+C1052/C1053-1</f>
        <v>-2.5769997081124263E-3</v>
      </c>
    </row>
    <row r="1053" spans="1:5" x14ac:dyDescent="0.25">
      <c r="A1053" s="13">
        <v>43875</v>
      </c>
      <c r="B1053" s="12">
        <v>173.25999450683591</v>
      </c>
      <c r="C1053" s="12">
        <v>337.60000610351563</v>
      </c>
      <c r="D1053" s="12">
        <f>+B1053/B1054-1</f>
        <v>5.5133013853072566E-3</v>
      </c>
      <c r="E1053" s="12">
        <f>+C1053/C1054-1</f>
        <v>1.6021140118471777E-3</v>
      </c>
    </row>
    <row r="1054" spans="1:5" x14ac:dyDescent="0.25">
      <c r="A1054" s="13">
        <v>43874</v>
      </c>
      <c r="B1054" s="12">
        <v>172.30999755859381</v>
      </c>
      <c r="C1054" s="12">
        <v>337.05999755859381</v>
      </c>
      <c r="D1054" s="12">
        <f>+B1054/B1055-1</f>
        <v>-8.5160008326964354E-3</v>
      </c>
      <c r="E1054" s="12">
        <f>+C1054/C1055-1</f>
        <v>-1.0669665544829066E-3</v>
      </c>
    </row>
    <row r="1055" spans="1:5" x14ac:dyDescent="0.25">
      <c r="A1055" s="13">
        <v>43873</v>
      </c>
      <c r="B1055" s="12">
        <v>173.78999328613281</v>
      </c>
      <c r="C1055" s="12">
        <v>337.42001342773438</v>
      </c>
      <c r="D1055" s="12">
        <f>+B1055/B1056-1</f>
        <v>1.536567870853367E-2</v>
      </c>
      <c r="E1055" s="12">
        <f>+C1055/C1056-1</f>
        <v>6.4427715778549999E-3</v>
      </c>
    </row>
    <row r="1056" spans="1:5" x14ac:dyDescent="0.25">
      <c r="A1056" s="13">
        <v>43872</v>
      </c>
      <c r="B1056" s="12">
        <v>171.1600036621094</v>
      </c>
      <c r="C1056" s="12">
        <v>335.260009765625</v>
      </c>
      <c r="D1056" s="12">
        <f>+B1056/B1057-1</f>
        <v>2.1545810472091809E-2</v>
      </c>
      <c r="E1056" s="12">
        <f>+C1056/C1057-1</f>
        <v>1.733049786473817E-3</v>
      </c>
    </row>
    <row r="1057" spans="1:5" x14ac:dyDescent="0.25">
      <c r="A1057" s="13">
        <v>43871</v>
      </c>
      <c r="B1057" s="12">
        <v>167.55000305175781</v>
      </c>
      <c r="C1057" s="12">
        <v>334.67999267578119</v>
      </c>
      <c r="D1057" s="12">
        <f>+B1057/B1058-1</f>
        <v>4.7373984825209714E-3</v>
      </c>
      <c r="E1057" s="12">
        <f>+C1057/C1058-1</f>
        <v>7.4653232318500073E-3</v>
      </c>
    </row>
    <row r="1058" spans="1:5" x14ac:dyDescent="0.25">
      <c r="A1058" s="13">
        <v>43868</v>
      </c>
      <c r="B1058" s="12">
        <v>166.75999450683591</v>
      </c>
      <c r="C1058" s="12">
        <v>332.20001220703119</v>
      </c>
      <c r="D1058" s="12">
        <f>+B1058/B1059-1</f>
        <v>-1.2085358459954509E-2</v>
      </c>
      <c r="E1058" s="12">
        <f>+C1058/C1059-1</f>
        <v>-5.329656628371704E-3</v>
      </c>
    </row>
    <row r="1059" spans="1:5" x14ac:dyDescent="0.25">
      <c r="A1059" s="13">
        <v>43867</v>
      </c>
      <c r="B1059" s="12">
        <v>168.80000305175781</v>
      </c>
      <c r="C1059" s="12">
        <v>333.98001098632813</v>
      </c>
      <c r="D1059" s="12">
        <f>+B1059/B1060-1</f>
        <v>5.4800937704733155E-3</v>
      </c>
      <c r="E1059" s="12">
        <f>+C1059/C1060-1</f>
        <v>3.3648551464744436E-3</v>
      </c>
    </row>
    <row r="1060" spans="1:5" x14ac:dyDescent="0.25">
      <c r="A1060" s="13">
        <v>43866</v>
      </c>
      <c r="B1060" s="12">
        <v>167.8800048828125</v>
      </c>
      <c r="C1060" s="12">
        <v>332.8599853515625</v>
      </c>
      <c r="D1060" s="12">
        <f>+B1060/B1061-1</f>
        <v>-3.8568438924373449E-3</v>
      </c>
      <c r="E1060" s="12">
        <f>+C1060/C1061-1</f>
        <v>1.1548008938072396E-2</v>
      </c>
    </row>
    <row r="1061" spans="1:5" x14ac:dyDescent="0.25">
      <c r="A1061" s="13">
        <v>43865</v>
      </c>
      <c r="B1061" s="12">
        <v>168.5299987792969</v>
      </c>
      <c r="C1061" s="12">
        <v>329.05999755859381</v>
      </c>
      <c r="D1061" s="12">
        <f>+B1061/B1062-1</f>
        <v>-1.0102797184746493E-2</v>
      </c>
      <c r="E1061" s="12">
        <f>+C1061/C1062-1</f>
        <v>1.5241276427948369E-2</v>
      </c>
    </row>
    <row r="1062" spans="1:5" x14ac:dyDescent="0.25">
      <c r="A1062" s="13">
        <v>43864</v>
      </c>
      <c r="B1062" s="12">
        <v>170.25</v>
      </c>
      <c r="C1062" s="12">
        <v>324.1199951171875</v>
      </c>
      <c r="D1062" s="12">
        <f>+B1062/B1063-1</f>
        <v>8.4705166078740124E-3</v>
      </c>
      <c r="E1062" s="12">
        <f>+C1062/C1063-1</f>
        <v>7.4285396116215985E-3</v>
      </c>
    </row>
    <row r="1063" spans="1:5" x14ac:dyDescent="0.25">
      <c r="A1063" s="13">
        <v>43861</v>
      </c>
      <c r="B1063" s="12">
        <v>168.82000732421881</v>
      </c>
      <c r="C1063" s="12">
        <v>321.73001098632813</v>
      </c>
      <c r="D1063" s="12">
        <f>+B1063/B1064-1</f>
        <v>-2.1219784867700486E-2</v>
      </c>
      <c r="E1063" s="12">
        <f>+C1063/C1064-1</f>
        <v>-1.815790351088109E-2</v>
      </c>
    </row>
    <row r="1064" spans="1:5" x14ac:dyDescent="0.25">
      <c r="A1064" s="13">
        <v>43860</v>
      </c>
      <c r="B1064" s="12">
        <v>172.47999572753909</v>
      </c>
      <c r="C1064" s="12">
        <v>327.67999267578119</v>
      </c>
      <c r="D1064" s="12">
        <f>+B1064/B1065-1</f>
        <v>-9.8464045731294636E-4</v>
      </c>
      <c r="E1064" s="12">
        <f>+C1064/C1065-1</f>
        <v>3.2453541560226729E-3</v>
      </c>
    </row>
    <row r="1065" spans="1:5" x14ac:dyDescent="0.25">
      <c r="A1065" s="13">
        <v>43859</v>
      </c>
      <c r="B1065" s="12">
        <v>172.6499938964844</v>
      </c>
      <c r="C1065" s="12">
        <v>326.6199951171875</v>
      </c>
      <c r="D1065" s="12">
        <f>+B1065/B1066-1</f>
        <v>8.1751468407849082E-3</v>
      </c>
      <c r="E1065" s="12">
        <f>+C1065/C1066-1</f>
        <v>-8.2602563293465714E-4</v>
      </c>
    </row>
    <row r="1066" spans="1:5" x14ac:dyDescent="0.25">
      <c r="A1066" s="13">
        <v>43858</v>
      </c>
      <c r="B1066" s="12">
        <v>171.25</v>
      </c>
      <c r="C1066" s="12">
        <v>326.8900146484375</v>
      </c>
      <c r="D1066" s="12">
        <f>+B1066/B1067-1</f>
        <v>1.9041933294441149E-2</v>
      </c>
      <c r="E1066" s="12">
        <f>+C1066/C1067-1</f>
        <v>1.0479179747874712E-2</v>
      </c>
    </row>
    <row r="1067" spans="1:5" x14ac:dyDescent="0.25">
      <c r="A1067" s="13">
        <v>43857</v>
      </c>
      <c r="B1067" s="12">
        <v>168.05000305175781</v>
      </c>
      <c r="C1067" s="12">
        <v>323.5</v>
      </c>
      <c r="D1067" s="12">
        <f>+B1067/B1068-1</f>
        <v>-2.568409546333239E-2</v>
      </c>
      <c r="E1067" s="12">
        <f>+C1067/C1068-1</f>
        <v>-1.6029410194896898E-2</v>
      </c>
    </row>
    <row r="1068" spans="1:5" x14ac:dyDescent="0.25">
      <c r="A1068" s="13">
        <v>43854</v>
      </c>
      <c r="B1068" s="12">
        <v>172.47999572753909</v>
      </c>
      <c r="C1068" s="12">
        <v>328.76998901367188</v>
      </c>
      <c r="D1068" s="12">
        <f>+B1068/B1069-1</f>
        <v>1.2771463352998502E-3</v>
      </c>
      <c r="E1068" s="12">
        <f>+C1068/C1069-1</f>
        <v>-8.8930790913283042E-3</v>
      </c>
    </row>
    <row r="1069" spans="1:5" x14ac:dyDescent="0.25">
      <c r="A1069" s="13">
        <v>43853</v>
      </c>
      <c r="B1069" s="12">
        <v>172.25999450683591</v>
      </c>
      <c r="C1069" s="12">
        <v>331.72000122070313</v>
      </c>
      <c r="D1069" s="12">
        <f>+B1069/B1070-1</f>
        <v>-4.9676561610889625E-3</v>
      </c>
      <c r="E1069" s="12">
        <f>+C1069/C1070-1</f>
        <v>1.1468729613461903E-3</v>
      </c>
    </row>
    <row r="1070" spans="1:5" x14ac:dyDescent="0.25">
      <c r="A1070" s="13">
        <v>43852</v>
      </c>
      <c r="B1070" s="12">
        <v>173.1199951171875</v>
      </c>
      <c r="C1070" s="12">
        <v>331.33999633789063</v>
      </c>
      <c r="D1070" s="12">
        <f>+B1070/B1071-1</f>
        <v>-5.9144347711498346E-3</v>
      </c>
      <c r="E1070" s="12">
        <f>+C1070/C1071-1</f>
        <v>1.2076228915169906E-4</v>
      </c>
    </row>
    <row r="1071" spans="1:5" x14ac:dyDescent="0.25">
      <c r="A1071" s="13">
        <v>43851</v>
      </c>
      <c r="B1071" s="12">
        <v>174.1499938964844</v>
      </c>
      <c r="C1071" s="12">
        <v>331.29998779296881</v>
      </c>
      <c r="D1071" s="12">
        <f>+B1071/B1072-1</f>
        <v>1.2072637238749184E-3</v>
      </c>
      <c r="E1071" s="12">
        <f>+C1071/C1072-1</f>
        <v>-1.958199699227503E-3</v>
      </c>
    </row>
    <row r="1072" spans="1:5" x14ac:dyDescent="0.25">
      <c r="A1072" s="13">
        <v>43847</v>
      </c>
      <c r="B1072" s="12">
        <v>173.94000244140619</v>
      </c>
      <c r="C1072" s="12">
        <v>331.95001220703119</v>
      </c>
      <c r="D1072" s="12">
        <f>+B1072/B1073-1</f>
        <v>3.0563333608450982E-3</v>
      </c>
      <c r="E1072" s="12">
        <f>+C1072/C1073-1</f>
        <v>3.1125309364878895E-3</v>
      </c>
    </row>
    <row r="1073" spans="1:5" x14ac:dyDescent="0.25">
      <c r="A1073" s="13">
        <v>43846</v>
      </c>
      <c r="B1073" s="12">
        <v>173.4100036621094</v>
      </c>
      <c r="C1073" s="12">
        <v>330.92001342773438</v>
      </c>
      <c r="D1073" s="12">
        <f>+B1073/B1074-1</f>
        <v>4.8093743321850901E-3</v>
      </c>
      <c r="E1073" s="12">
        <f>+C1073/C1074-1</f>
        <v>8.3183855876767243E-3</v>
      </c>
    </row>
    <row r="1074" spans="1:5" x14ac:dyDescent="0.25">
      <c r="A1074" s="13">
        <v>43845</v>
      </c>
      <c r="B1074" s="12">
        <v>172.58000183105469</v>
      </c>
      <c r="C1074" s="12">
        <v>328.19000244140619</v>
      </c>
      <c r="D1074" s="12">
        <f>+B1074/B1075-1</f>
        <v>6.0040732204831304E-3</v>
      </c>
      <c r="E1074" s="12">
        <f>+C1074/C1075-1</f>
        <v>2.2598570981489097E-3</v>
      </c>
    </row>
    <row r="1075" spans="1:5" x14ac:dyDescent="0.25">
      <c r="A1075" s="13">
        <v>43844</v>
      </c>
      <c r="B1075" s="12">
        <v>171.55000305175781</v>
      </c>
      <c r="C1075" s="12">
        <v>327.45001220703119</v>
      </c>
      <c r="D1075" s="12">
        <f>+B1075/B1076-1</f>
        <v>-1.5720869469980081E-2</v>
      </c>
      <c r="E1075" s="12">
        <f>+C1075/C1076-1</f>
        <v>-1.5246225991427664E-3</v>
      </c>
    </row>
    <row r="1076" spans="1:5" x14ac:dyDescent="0.25">
      <c r="A1076" s="13">
        <v>43843</v>
      </c>
      <c r="B1076" s="12">
        <v>174.28999328613281</v>
      </c>
      <c r="C1076" s="12">
        <v>327.95001220703119</v>
      </c>
      <c r="D1076" s="12">
        <f>+B1076/B1077-1</f>
        <v>1.7395340435515161E-2</v>
      </c>
      <c r="E1076" s="12">
        <f>+C1076/C1077-1</f>
        <v>6.8773473664285323E-3</v>
      </c>
    </row>
    <row r="1077" spans="1:5" x14ac:dyDescent="0.25">
      <c r="A1077" s="13">
        <v>43840</v>
      </c>
      <c r="B1077" s="12">
        <v>171.30999755859381</v>
      </c>
      <c r="C1077" s="12">
        <v>325.70999145507813</v>
      </c>
      <c r="D1077" s="12">
        <f>+B1077/B1078-1</f>
        <v>8.2396201889824994E-3</v>
      </c>
      <c r="E1077" s="12">
        <f>+C1077/C1078-1</f>
        <v>-2.8777053695709931E-3</v>
      </c>
    </row>
    <row r="1078" spans="1:5" x14ac:dyDescent="0.25">
      <c r="A1078" s="13">
        <v>43839</v>
      </c>
      <c r="B1078" s="12">
        <v>169.9100036621094</v>
      </c>
      <c r="C1078" s="12">
        <v>326.64999389648438</v>
      </c>
      <c r="D1078" s="12">
        <f>+B1078/B1079-1</f>
        <v>8.1286960398219144E-3</v>
      </c>
      <c r="E1078" s="12">
        <f>+C1078/C1079-1</f>
        <v>6.7806491190678386E-3</v>
      </c>
    </row>
    <row r="1079" spans="1:5" x14ac:dyDescent="0.25">
      <c r="A1079" s="13">
        <v>43838</v>
      </c>
      <c r="B1079" s="12">
        <v>168.53999328613281</v>
      </c>
      <c r="C1079" s="12">
        <v>324.45001220703119</v>
      </c>
      <c r="D1079" s="12">
        <f>+B1079/B1080-1</f>
        <v>2.0094371389059784E-2</v>
      </c>
      <c r="E1079" s="12">
        <f>+C1079/C1080-1</f>
        <v>5.3295360274874248E-3</v>
      </c>
    </row>
    <row r="1080" spans="1:5" x14ac:dyDescent="0.25">
      <c r="A1080" s="13">
        <v>43837</v>
      </c>
      <c r="B1080" s="12">
        <v>165.2200012207031</v>
      </c>
      <c r="C1080" s="12">
        <v>322.73001098632813</v>
      </c>
      <c r="D1080" s="12">
        <f>+B1080/B1081-1</f>
        <v>-3.7986425060442253E-3</v>
      </c>
      <c r="E1080" s="12">
        <f>+C1080/C1081-1</f>
        <v>-2.8117773480448305E-3</v>
      </c>
    </row>
    <row r="1081" spans="1:5" x14ac:dyDescent="0.25">
      <c r="A1081" s="13">
        <v>43836</v>
      </c>
      <c r="B1081" s="12">
        <v>165.8500061035156</v>
      </c>
      <c r="C1081" s="12">
        <v>323.6400146484375</v>
      </c>
      <c r="D1081" s="12">
        <f>+B1081/B1082-1</f>
        <v>-5.2779322651788085E-3</v>
      </c>
      <c r="E1081" s="12">
        <f>+C1081/C1082-1</f>
        <v>3.8150521769082513E-3</v>
      </c>
    </row>
    <row r="1082" spans="1:5" x14ac:dyDescent="0.25">
      <c r="A1082" s="13">
        <v>43833</v>
      </c>
      <c r="B1082" s="12">
        <v>166.72999572753909</v>
      </c>
      <c r="C1082" s="12">
        <v>322.41000366210938</v>
      </c>
      <c r="D1082" s="12">
        <f>+B1082/B1083-1</f>
        <v>-1.0563164425387295E-2</v>
      </c>
      <c r="E1082" s="12">
        <f>+C1082/C1083-1</f>
        <v>-7.5722334843226768E-3</v>
      </c>
    </row>
    <row r="1083" spans="1:5" x14ac:dyDescent="0.25">
      <c r="A1083" s="13">
        <v>43832</v>
      </c>
      <c r="B1083" s="12">
        <v>168.50999450683591</v>
      </c>
      <c r="C1083" s="12">
        <v>324.8699951171875</v>
      </c>
      <c r="D1083" s="12">
        <f>+B1083/B1084-1</f>
        <v>1.7941291175296303E-2</v>
      </c>
      <c r="E1083" s="12">
        <f>+C1083/C1084-1</f>
        <v>9.3519228938545584E-3</v>
      </c>
    </row>
    <row r="1084" spans="1:5" x14ac:dyDescent="0.25">
      <c r="A1084" s="13">
        <v>43830</v>
      </c>
      <c r="B1084" s="12">
        <v>165.53999328613281</v>
      </c>
      <c r="C1084" s="12">
        <v>321.8599853515625</v>
      </c>
      <c r="D1084" s="12">
        <f>+B1084/B1085-1</f>
        <v>1.4518465211392773E-3</v>
      </c>
      <c r="E1084" s="12">
        <f>+C1084/C1085-1</f>
        <v>2.4292974084865193E-3</v>
      </c>
    </row>
    <row r="1085" spans="1:5" x14ac:dyDescent="0.25">
      <c r="A1085" s="13">
        <v>43829</v>
      </c>
      <c r="B1085" s="12">
        <v>165.30000305175781</v>
      </c>
      <c r="C1085" s="12">
        <v>321.07998657226563</v>
      </c>
      <c r="D1085" s="12">
        <f>+B1085/B1086-1</f>
        <v>-2.0270259270989355E-2</v>
      </c>
      <c r="E1085" s="12">
        <f>+C1085/C1086-1</f>
        <v>-5.513222015910757E-3</v>
      </c>
    </row>
    <row r="1086" spans="1:5" x14ac:dyDescent="0.25">
      <c r="A1086" s="13">
        <v>43826</v>
      </c>
      <c r="B1086" s="12">
        <v>168.7200012207031</v>
      </c>
      <c r="C1086" s="12">
        <v>322.8599853515625</v>
      </c>
      <c r="D1086" s="12">
        <f>+B1086/B1087-1</f>
        <v>3.8673997034486263E-3</v>
      </c>
      <c r="E1086" s="12">
        <f>+C1086/C1087-1</f>
        <v>-2.4777695311439807E-4</v>
      </c>
    </row>
    <row r="1087" spans="1:5" x14ac:dyDescent="0.25">
      <c r="A1087" s="13">
        <v>43825</v>
      </c>
      <c r="B1087" s="12">
        <v>168.07000732421881</v>
      </c>
      <c r="C1087" s="12">
        <v>322.94000244140619</v>
      </c>
      <c r="D1087" s="12">
        <f>+B1087/B1088-1</f>
        <v>3.5719790098820425E-4</v>
      </c>
      <c r="E1087" s="12">
        <f>+C1087/C1088-1</f>
        <v>5.3232618267129439E-3</v>
      </c>
    </row>
    <row r="1088" spans="1:5" x14ac:dyDescent="0.25">
      <c r="A1088" s="13">
        <v>43823</v>
      </c>
      <c r="B1088" s="12">
        <v>168.00999450683591</v>
      </c>
      <c r="C1088" s="12">
        <v>321.23001098632813</v>
      </c>
      <c r="D1088" s="12">
        <f>+B1088/B1089-1</f>
        <v>-3.4403098858383219E-3</v>
      </c>
      <c r="E1088" s="12">
        <f>+C1088/C1089-1</f>
        <v>3.1161713426763882E-5</v>
      </c>
    </row>
    <row r="1089" spans="1:5" x14ac:dyDescent="0.25">
      <c r="A1089" s="13">
        <v>43822</v>
      </c>
      <c r="B1089" s="12">
        <v>168.5899963378906</v>
      </c>
      <c r="C1089" s="12">
        <v>321.22000122070313</v>
      </c>
      <c r="D1089" s="12">
        <f>+B1089/B1090-1</f>
        <v>9.4605226215369598E-3</v>
      </c>
      <c r="E1089" s="12">
        <f>+C1089/C1090-1</f>
        <v>1.5277342861310661E-3</v>
      </c>
    </row>
    <row r="1090" spans="1:5" x14ac:dyDescent="0.25">
      <c r="A1090" s="13">
        <v>43819</v>
      </c>
      <c r="B1090" s="12">
        <v>167.00999450683591</v>
      </c>
      <c r="C1090" s="12">
        <v>320.73001098632813</v>
      </c>
      <c r="D1090" s="12">
        <f>+B1090/B1091-1</f>
        <v>2.9425307578858639E-3</v>
      </c>
      <c r="E1090" s="12">
        <f>+C1090/C1091-1</f>
        <v>-5.2970680395547642E-4</v>
      </c>
    </row>
    <row r="1091" spans="1:5" x14ac:dyDescent="0.25">
      <c r="A1091" s="13">
        <v>43818</v>
      </c>
      <c r="B1091" s="12">
        <v>166.52000427246091</v>
      </c>
      <c r="C1091" s="12">
        <v>320.89999389648438</v>
      </c>
      <c r="D1091" s="12">
        <f>+B1091/B1092-1</f>
        <v>-6.0287382211859919E-3</v>
      </c>
      <c r="E1091" s="12">
        <f>+C1091/C1092-1</f>
        <v>4.0989942539024771E-3</v>
      </c>
    </row>
    <row r="1092" spans="1:5" x14ac:dyDescent="0.25">
      <c r="A1092" s="13">
        <v>43817</v>
      </c>
      <c r="B1092" s="12">
        <v>167.5299987792969</v>
      </c>
      <c r="C1092" s="12">
        <v>319.58999633789063</v>
      </c>
      <c r="D1092" s="12">
        <f>+B1092/B1093-1</f>
        <v>5.9730100872279479E-4</v>
      </c>
      <c r="E1092" s="12">
        <f>+C1092/C1093-1</f>
        <v>6.2549717475546274E-5</v>
      </c>
    </row>
    <row r="1093" spans="1:5" x14ac:dyDescent="0.25">
      <c r="A1093" s="13">
        <v>43816</v>
      </c>
      <c r="B1093" s="12">
        <v>167.42999267578119</v>
      </c>
      <c r="C1093" s="12">
        <v>319.57000732421881</v>
      </c>
      <c r="D1093" s="12">
        <f>+B1093/B1094-1</f>
        <v>1.3192088809568459E-2</v>
      </c>
      <c r="E1093" s="12">
        <f>+C1093/C1094-1</f>
        <v>2.1911525577089641E-4</v>
      </c>
    </row>
    <row r="1094" spans="1:5" x14ac:dyDescent="0.25">
      <c r="A1094" s="13">
        <v>43815</v>
      </c>
      <c r="B1094" s="12">
        <v>165.25</v>
      </c>
      <c r="C1094" s="12">
        <v>319.5</v>
      </c>
      <c r="D1094" s="12">
        <f>+B1094/B1095-1</f>
        <v>8.0522624485777072E-3</v>
      </c>
      <c r="E1094" s="12">
        <f>+C1094/C1095-1</f>
        <v>6.8700133160963794E-3</v>
      </c>
    </row>
    <row r="1095" spans="1:5" x14ac:dyDescent="0.25">
      <c r="A1095" s="13">
        <v>43812</v>
      </c>
      <c r="B1095" s="12">
        <v>163.92999267578119</v>
      </c>
      <c r="C1095" s="12">
        <v>317.32000732421881</v>
      </c>
      <c r="D1095" s="12">
        <f>+B1095/B1096-1</f>
        <v>-1.3776973457491959E-2</v>
      </c>
      <c r="E1095" s="12">
        <f>+C1095/C1096-1</f>
        <v>5.9913107710052316E-4</v>
      </c>
    </row>
    <row r="1096" spans="1:5" x14ac:dyDescent="0.25">
      <c r="A1096" s="13">
        <v>43811</v>
      </c>
      <c r="B1096" s="12">
        <v>166.2200012207031</v>
      </c>
      <c r="C1096" s="12">
        <v>317.1300048828125</v>
      </c>
      <c r="D1096" s="12">
        <f>+B1096/B1097-1</f>
        <v>5.9916814063016854E-3</v>
      </c>
      <c r="E1096" s="12">
        <f>+C1096/C1097-1</f>
        <v>8.6190170451760917E-3</v>
      </c>
    </row>
    <row r="1097" spans="1:5" x14ac:dyDescent="0.25">
      <c r="A1097" s="13">
        <v>43810</v>
      </c>
      <c r="B1097" s="12">
        <v>165.22999572753909</v>
      </c>
      <c r="C1097" s="12">
        <v>314.42001342773438</v>
      </c>
      <c r="D1097" s="12">
        <f>+B1097/B1098-1</f>
        <v>2.3659269492404267E-3</v>
      </c>
      <c r="E1097" s="12">
        <f>+C1097/C1098-1</f>
        <v>2.8386905619963709E-3</v>
      </c>
    </row>
    <row r="1098" spans="1:5" x14ac:dyDescent="0.25">
      <c r="A1098" s="13">
        <v>43809</v>
      </c>
      <c r="B1098" s="12">
        <v>164.8399963378906</v>
      </c>
      <c r="C1098" s="12">
        <v>313.52999877929688</v>
      </c>
      <c r="D1098" s="12">
        <f>+B1098/B1099-1</f>
        <v>7.0870217131984159E-3</v>
      </c>
      <c r="E1098" s="12">
        <f>+C1098/C1099-1</f>
        <v>-1.1150952531885361E-3</v>
      </c>
    </row>
    <row r="1099" spans="1:5" x14ac:dyDescent="0.25">
      <c r="A1099" s="13">
        <v>43808</v>
      </c>
      <c r="B1099" s="12">
        <v>163.67999267578119</v>
      </c>
      <c r="C1099" s="12">
        <v>313.8800048828125</v>
      </c>
      <c r="D1099" s="12">
        <f>+B1099/B1100-1</f>
        <v>-1.4984687492338611E-2</v>
      </c>
      <c r="E1099" s="12">
        <f>+C1099/C1100-1</f>
        <v>-3.1441237644970199E-3</v>
      </c>
    </row>
    <row r="1100" spans="1:5" x14ac:dyDescent="0.25">
      <c r="A1100" s="13">
        <v>43805</v>
      </c>
      <c r="B1100" s="12">
        <v>166.16999816894531</v>
      </c>
      <c r="C1100" s="12">
        <v>314.8699951171875</v>
      </c>
      <c r="D1100" s="12">
        <f>+B1100/B1101-1</f>
        <v>-4.6124611309451558E-3</v>
      </c>
      <c r="E1100" s="12">
        <f>+C1100/C1101-1</f>
        <v>9.1340497527891973E-3</v>
      </c>
    </row>
    <row r="1101" spans="1:5" x14ac:dyDescent="0.25">
      <c r="A1101" s="13">
        <v>43804</v>
      </c>
      <c r="B1101" s="12">
        <v>166.94000244140619</v>
      </c>
      <c r="C1101" s="12">
        <v>312.01998901367188</v>
      </c>
      <c r="D1101" s="12">
        <f>+B1101/B1102-1</f>
        <v>-4.0567515546454658E-3</v>
      </c>
      <c r="E1101" s="12">
        <f>+C1101/C1102-1</f>
        <v>1.7979759004600471E-3</v>
      </c>
    </row>
    <row r="1102" spans="1:5" x14ac:dyDescent="0.25">
      <c r="A1102" s="13">
        <v>43803</v>
      </c>
      <c r="B1102" s="12">
        <v>167.6199951171875</v>
      </c>
      <c r="C1102" s="12">
        <v>311.45999145507813</v>
      </c>
      <c r="D1102" s="12">
        <f>+B1102/B1103-1</f>
        <v>-2.3807233966305352E-3</v>
      </c>
      <c r="E1102" s="12">
        <f>+C1102/C1103-1</f>
        <v>6.1702592066867901E-3</v>
      </c>
    </row>
    <row r="1103" spans="1:5" x14ac:dyDescent="0.25">
      <c r="A1103" s="13">
        <v>43802</v>
      </c>
      <c r="B1103" s="12">
        <v>168.02000427246091</v>
      </c>
      <c r="C1103" s="12">
        <v>309.54998779296881</v>
      </c>
      <c r="D1103" s="12">
        <f>+B1103/B1104-1</f>
        <v>1.7624636008431338E-2</v>
      </c>
      <c r="E1103" s="12">
        <f>+C1103/C1104-1</f>
        <v>-6.7065420267883313E-3</v>
      </c>
    </row>
    <row r="1104" spans="1:5" x14ac:dyDescent="0.25">
      <c r="A1104" s="13">
        <v>43801</v>
      </c>
      <c r="B1104" s="12">
        <v>165.11000061035159</v>
      </c>
      <c r="C1104" s="12">
        <v>311.6400146484375</v>
      </c>
      <c r="D1104" s="12">
        <f>+B1104/B1105-1</f>
        <v>-1.8779364009480104E-2</v>
      </c>
      <c r="E1104" s="12">
        <f>+C1104/C1105-1</f>
        <v>-8.4947438226445904E-3</v>
      </c>
    </row>
    <row r="1105" spans="1:5" x14ac:dyDescent="0.25">
      <c r="A1105" s="13">
        <v>43798</v>
      </c>
      <c r="B1105" s="12">
        <v>168.27000427246091</v>
      </c>
      <c r="C1105" s="12">
        <v>314.30999755859381</v>
      </c>
      <c r="D1105" s="12">
        <f>+B1105/B1106-1</f>
        <v>-1.527387953986481E-2</v>
      </c>
      <c r="E1105" s="12">
        <f>+C1105/C1106-1</f>
        <v>-3.7086768954912586E-3</v>
      </c>
    </row>
    <row r="1106" spans="1:5" x14ac:dyDescent="0.25">
      <c r="A1106" s="13">
        <v>43796</v>
      </c>
      <c r="B1106" s="12">
        <v>170.8800048828125</v>
      </c>
      <c r="C1106" s="12">
        <v>315.48001098632813</v>
      </c>
      <c r="D1106" s="12">
        <f>+B1106/B1107-1</f>
        <v>4.9400825090963885E-3</v>
      </c>
      <c r="E1106" s="12">
        <f>+C1106/C1107-1</f>
        <v>4.457540989293074E-3</v>
      </c>
    </row>
    <row r="1107" spans="1:5" x14ac:dyDescent="0.25">
      <c r="A1107" s="13">
        <v>43795</v>
      </c>
      <c r="B1107" s="12">
        <v>170.03999328613281</v>
      </c>
      <c r="C1107" s="12">
        <v>314.07998657226563</v>
      </c>
      <c r="D1107" s="12">
        <f>+B1107/B1108-1</f>
        <v>1.4195333246084685E-2</v>
      </c>
      <c r="E1107" s="12">
        <f>+C1107/C1108-1</f>
        <v>2.2656650800680911E-3</v>
      </c>
    </row>
    <row r="1108" spans="1:5" x14ac:dyDescent="0.25">
      <c r="A1108" s="13">
        <v>43794</v>
      </c>
      <c r="B1108" s="12">
        <v>167.6600036621094</v>
      </c>
      <c r="C1108" s="12">
        <v>313.3699951171875</v>
      </c>
      <c r="D1108" s="12">
        <f>+B1108/B1109-1</f>
        <v>1.4583985852401726E-2</v>
      </c>
      <c r="E1108" s="12">
        <f>+C1108/C1109-1</f>
        <v>7.750204940617067E-3</v>
      </c>
    </row>
    <row r="1109" spans="1:5" x14ac:dyDescent="0.25">
      <c r="A1109" s="13">
        <v>43791</v>
      </c>
      <c r="B1109" s="12">
        <v>165.25</v>
      </c>
      <c r="C1109" s="12">
        <v>310.95999145507813</v>
      </c>
      <c r="D1109" s="12">
        <f>+B1109/B1110-1</f>
        <v>-9.6731551035000862E-4</v>
      </c>
      <c r="E1109" s="12">
        <f>+C1109/C1110-1</f>
        <v>2.2238774803831074E-3</v>
      </c>
    </row>
    <row r="1110" spans="1:5" x14ac:dyDescent="0.25">
      <c r="A1110" s="13">
        <v>43790</v>
      </c>
      <c r="B1110" s="12">
        <v>165.4100036621094</v>
      </c>
      <c r="C1110" s="12">
        <v>310.26998901367188</v>
      </c>
      <c r="D1110" s="12">
        <f>+B1110/B1111-1</f>
        <v>6.0823549524100518E-3</v>
      </c>
      <c r="E1110" s="12">
        <f>+C1110/C1111-1</f>
        <v>-1.6089069655242927E-3</v>
      </c>
    </row>
    <row r="1111" spans="1:5" x14ac:dyDescent="0.25">
      <c r="A1111" s="13">
        <v>43789</v>
      </c>
      <c r="B1111" s="12">
        <v>164.4100036621094</v>
      </c>
      <c r="C1111" s="12">
        <v>310.76998901367188</v>
      </c>
      <c r="D1111" s="12">
        <f>+B1111/B1112-1</f>
        <v>1.1569993910238718E-3</v>
      </c>
      <c r="E1111" s="12">
        <f>+C1111/C1112-1</f>
        <v>-3.7187948877843713E-3</v>
      </c>
    </row>
    <row r="1112" spans="1:5" x14ac:dyDescent="0.25">
      <c r="A1112" s="13">
        <v>43788</v>
      </c>
      <c r="B1112" s="12">
        <v>164.2200012207031</v>
      </c>
      <c r="C1112" s="12">
        <v>311.92999267578119</v>
      </c>
      <c r="D1112" s="12">
        <f>+B1112/B1113-1</f>
        <v>-6.8340177871241137E-3</v>
      </c>
      <c r="E1112" s="12">
        <f>+C1112/C1113-1</f>
        <v>-2.8843132190081722E-4</v>
      </c>
    </row>
    <row r="1113" spans="1:5" x14ac:dyDescent="0.25">
      <c r="A1113" s="13">
        <v>43787</v>
      </c>
      <c r="B1113" s="12">
        <v>165.3500061035156</v>
      </c>
      <c r="C1113" s="12">
        <v>312.01998901367188</v>
      </c>
      <c r="D1113" s="12">
        <f>+B1113/B1114-1</f>
        <v>-9.8802029729605501E-3</v>
      </c>
      <c r="E1113" s="12">
        <f>+C1113/C1114-1</f>
        <v>7.3761333733335377E-4</v>
      </c>
    </row>
    <row r="1114" spans="1:5" x14ac:dyDescent="0.25">
      <c r="A1114" s="13">
        <v>43784</v>
      </c>
      <c r="B1114" s="12">
        <v>167</v>
      </c>
      <c r="C1114" s="12">
        <v>311.79000854492188</v>
      </c>
      <c r="D1114" s="12">
        <f>+B1114/B1115-1</f>
        <v>9.2463816281489475E-3</v>
      </c>
      <c r="E1114" s="12">
        <f>+C1114/C1115-1</f>
        <v>7.2363780981674619E-3</v>
      </c>
    </row>
    <row r="1115" spans="1:5" x14ac:dyDescent="0.25">
      <c r="A1115" s="13">
        <v>43783</v>
      </c>
      <c r="B1115" s="12">
        <v>165.4700012207031</v>
      </c>
      <c r="C1115" s="12">
        <v>309.54998779296881</v>
      </c>
      <c r="D1115" s="12">
        <f>+B1115/B1116-1</f>
        <v>9.8254644474216057E-3</v>
      </c>
      <c r="E1115" s="12">
        <f>+C1115/C1116-1</f>
        <v>1.4557802671233411E-3</v>
      </c>
    </row>
    <row r="1116" spans="1:5" x14ac:dyDescent="0.25">
      <c r="A1116" s="13">
        <v>43782</v>
      </c>
      <c r="B1116" s="12">
        <v>163.86000061035159</v>
      </c>
      <c r="C1116" s="12">
        <v>309.10000610351563</v>
      </c>
      <c r="D1116" s="12">
        <f>+B1116/B1117-1</f>
        <v>-7.0294729855543414E-3</v>
      </c>
      <c r="E1116" s="12">
        <f>+C1116/C1117-1</f>
        <v>3.2364434794707186E-4</v>
      </c>
    </row>
    <row r="1117" spans="1:5" x14ac:dyDescent="0.25">
      <c r="A1117" s="13">
        <v>43781</v>
      </c>
      <c r="B1117" s="12">
        <v>165.02000427246091</v>
      </c>
      <c r="C1117" s="12">
        <v>309</v>
      </c>
      <c r="D1117" s="12">
        <f>+B1117/B1118-1</f>
        <v>3.7713527919405188E-3</v>
      </c>
      <c r="E1117" s="12">
        <f>+C1117/C1118-1</f>
        <v>2.1079743266363415E-3</v>
      </c>
    </row>
    <row r="1118" spans="1:5" x14ac:dyDescent="0.25">
      <c r="A1118" s="13">
        <v>43780</v>
      </c>
      <c r="B1118" s="12">
        <v>164.3999938964844</v>
      </c>
      <c r="C1118" s="12">
        <v>308.35000610351563</v>
      </c>
      <c r="D1118" s="12">
        <f>+B1118/B1119-1</f>
        <v>-3.0321408035580699E-3</v>
      </c>
      <c r="E1118" s="12">
        <f>+C1118/C1119-1</f>
        <v>-1.9097440707843694E-3</v>
      </c>
    </row>
    <row r="1119" spans="1:5" x14ac:dyDescent="0.25">
      <c r="A1119" s="13">
        <v>43777</v>
      </c>
      <c r="B1119" s="12">
        <v>164.8999938964844</v>
      </c>
      <c r="C1119" s="12">
        <v>308.94000244140619</v>
      </c>
      <c r="D1119" s="12">
        <f>+B1119/B1120-1</f>
        <v>-3.6380222441967369E-4</v>
      </c>
      <c r="E1119" s="12">
        <f>+C1119/C1120-1</f>
        <v>2.4661229920417416E-3</v>
      </c>
    </row>
    <row r="1120" spans="1:5" x14ac:dyDescent="0.25">
      <c r="A1120" s="13">
        <v>43776</v>
      </c>
      <c r="B1120" s="12">
        <v>164.96000671386719</v>
      </c>
      <c r="C1120" s="12">
        <v>308.17999267578119</v>
      </c>
      <c r="D1120" s="12">
        <f>+B1120/B1121-1</f>
        <v>-2.9013280975319633E-3</v>
      </c>
      <c r="E1120" s="12">
        <f>+C1120/C1121-1</f>
        <v>3.5167259876300871E-3</v>
      </c>
    </row>
    <row r="1121" spans="1:5" x14ac:dyDescent="0.25">
      <c r="A1121" s="13">
        <v>43775</v>
      </c>
      <c r="B1121" s="12">
        <v>165.44000244140619</v>
      </c>
      <c r="C1121" s="12">
        <v>307.10000610351563</v>
      </c>
      <c r="D1121" s="12">
        <f>+B1121/B1122-1</f>
        <v>-9.6620565345506559E-4</v>
      </c>
      <c r="E1121" s="12">
        <f>+C1121/C1122-1</f>
        <v>2.2801460605514912E-4</v>
      </c>
    </row>
    <row r="1122" spans="1:5" x14ac:dyDescent="0.25">
      <c r="A1122" s="13">
        <v>43774</v>
      </c>
      <c r="B1122" s="12">
        <v>165.6000061035156</v>
      </c>
      <c r="C1122" s="12">
        <v>307.02999877929688</v>
      </c>
      <c r="D1122" s="12">
        <f>+B1122/B1123-1</f>
        <v>-2.5825044107225636E-2</v>
      </c>
      <c r="E1122" s="12">
        <f>+C1122/C1123-1</f>
        <v>-1.1061468044758493E-3</v>
      </c>
    </row>
    <row r="1123" spans="1:5" x14ac:dyDescent="0.25">
      <c r="A1123" s="13">
        <v>43773</v>
      </c>
      <c r="B1123" s="12">
        <v>169.99000549316409</v>
      </c>
      <c r="C1123" s="12">
        <v>307.3699951171875</v>
      </c>
      <c r="D1123" s="12">
        <f>+B1123/B1124-1</f>
        <v>5.3352338268943589E-2</v>
      </c>
      <c r="E1123" s="12">
        <f>+C1123/C1124-1</f>
        <v>4.0177056572054948E-3</v>
      </c>
    </row>
    <row r="1124" spans="1:5" x14ac:dyDescent="0.25">
      <c r="A1124" s="13">
        <v>43770</v>
      </c>
      <c r="B1124" s="12">
        <v>161.3800048828125</v>
      </c>
      <c r="C1124" s="12">
        <v>306.1400146484375</v>
      </c>
      <c r="D1124" s="12">
        <f>+B1124/B1125-1</f>
        <v>7.869159405749615E-3</v>
      </c>
      <c r="E1124" s="12">
        <f>+C1124/C1125-1</f>
        <v>9.2639310340734138E-3</v>
      </c>
    </row>
    <row r="1125" spans="1:5" x14ac:dyDescent="0.25">
      <c r="A1125" s="13">
        <v>43769</v>
      </c>
      <c r="B1125" s="12">
        <v>160.1199951171875</v>
      </c>
      <c r="C1125" s="12">
        <v>303.32998657226563</v>
      </c>
      <c r="D1125" s="12">
        <f>+B1125/B1126-1</f>
        <v>1.2520524441513858E-2</v>
      </c>
      <c r="E1125" s="12">
        <f>+C1125/C1126-1</f>
        <v>-2.6633393738347833E-3</v>
      </c>
    </row>
    <row r="1126" spans="1:5" x14ac:dyDescent="0.25">
      <c r="A1126" s="13">
        <v>43768</v>
      </c>
      <c r="B1126" s="12">
        <v>158.13999938964841</v>
      </c>
      <c r="C1126" s="12">
        <v>304.1400146484375</v>
      </c>
      <c r="D1126" s="12">
        <f>+B1126/B1127-1</f>
        <v>2.2816618908401143E-3</v>
      </c>
      <c r="E1126" s="12">
        <f>+C1126/C1127-1</f>
        <v>3.0672577407369062E-3</v>
      </c>
    </row>
    <row r="1127" spans="1:5" x14ac:dyDescent="0.25">
      <c r="A1127" s="13">
        <v>43767</v>
      </c>
      <c r="B1127" s="12">
        <v>157.7799987792969</v>
      </c>
      <c r="C1127" s="12">
        <v>303.20999145507813</v>
      </c>
      <c r="D1127" s="12">
        <f>+B1127/B1128-1</f>
        <v>2.0959151314763336E-3</v>
      </c>
      <c r="E1127" s="12">
        <f>+C1127/C1128-1</f>
        <v>-2.967238427721286E-4</v>
      </c>
    </row>
    <row r="1128" spans="1:5" x14ac:dyDescent="0.25">
      <c r="A1128" s="13">
        <v>43766</v>
      </c>
      <c r="B1128" s="12">
        <v>157.44999694824219</v>
      </c>
      <c r="C1128" s="12">
        <v>303.29998779296881</v>
      </c>
      <c r="D1128" s="12">
        <f>+B1128/B1129-1</f>
        <v>8.7129261468337216E-3</v>
      </c>
      <c r="E1128" s="12">
        <f>+C1128/C1129-1</f>
        <v>5.6365439491061764E-3</v>
      </c>
    </row>
    <row r="1129" spans="1:5" x14ac:dyDescent="0.25">
      <c r="A1129" s="13">
        <v>43763</v>
      </c>
      <c r="B1129" s="12">
        <v>156.0899963378906</v>
      </c>
      <c r="C1129" s="12">
        <v>301.60000610351563</v>
      </c>
      <c r="D1129" s="12">
        <f>+B1129/B1130-1</f>
        <v>6.8373706182034422E-3</v>
      </c>
      <c r="E1129" s="12">
        <f>+C1129/C1130-1</f>
        <v>4.094986204758122E-3</v>
      </c>
    </row>
    <row r="1130" spans="1:5" x14ac:dyDescent="0.25">
      <c r="A1130" s="13">
        <v>43762</v>
      </c>
      <c r="B1130" s="12">
        <v>155.0299987792969</v>
      </c>
      <c r="C1130" s="12">
        <v>300.3699951171875</v>
      </c>
      <c r="D1130" s="12">
        <f>+B1130/B1131-1</f>
        <v>2.0135536842891932E-2</v>
      </c>
      <c r="E1130" s="12">
        <f>+C1130/C1131-1</f>
        <v>1.633954336390353E-3</v>
      </c>
    </row>
    <row r="1131" spans="1:5" x14ac:dyDescent="0.25">
      <c r="A1131" s="13">
        <v>43761</v>
      </c>
      <c r="B1131" s="12">
        <v>151.9700012207031</v>
      </c>
      <c r="C1131" s="12">
        <v>299.8800048828125</v>
      </c>
      <c r="D1131" s="12">
        <f>+B1131/B1132-1</f>
        <v>-1.2540563692805984E-2</v>
      </c>
      <c r="E1131" s="12">
        <f>+C1131/C1132-1</f>
        <v>2.9095852606053629E-3</v>
      </c>
    </row>
    <row r="1132" spans="1:5" x14ac:dyDescent="0.25">
      <c r="A1132" s="13">
        <v>43760</v>
      </c>
      <c r="B1132" s="12">
        <v>153.8999938964844</v>
      </c>
      <c r="C1132" s="12">
        <v>299.010009765625</v>
      </c>
      <c r="D1132" s="12">
        <f>+B1132/B1133-1</f>
        <v>-1.377769377268323E-2</v>
      </c>
      <c r="E1132" s="12">
        <f>+C1132/C1133-1</f>
        <v>-3.2667105591902557E-3</v>
      </c>
    </row>
    <row r="1133" spans="1:5" x14ac:dyDescent="0.25">
      <c r="A1133" s="13">
        <v>43759</v>
      </c>
      <c r="B1133" s="12">
        <v>156.05000305175781</v>
      </c>
      <c r="C1133" s="12">
        <v>299.989990234375</v>
      </c>
      <c r="D1133" s="12">
        <f>+B1133/B1134-1</f>
        <v>1.2832655785035563E-3</v>
      </c>
      <c r="E1133" s="12">
        <f>+C1133/C1134-1</f>
        <v>6.7791690619745104E-3</v>
      </c>
    </row>
    <row r="1134" spans="1:5" x14ac:dyDescent="0.25">
      <c r="A1134" s="13">
        <v>43756</v>
      </c>
      <c r="B1134" s="12">
        <v>155.8500061035156</v>
      </c>
      <c r="C1134" s="12">
        <v>297.97000122070313</v>
      </c>
      <c r="D1134" s="12">
        <f>+B1134/B1135-1</f>
        <v>-1.1166769240659513E-2</v>
      </c>
      <c r="E1134" s="12">
        <f>+C1134/C1135-1</f>
        <v>-4.3771637394312002E-3</v>
      </c>
    </row>
    <row r="1135" spans="1:5" x14ac:dyDescent="0.25">
      <c r="A1135" s="13">
        <v>43755</v>
      </c>
      <c r="B1135" s="12">
        <v>157.61000061035159</v>
      </c>
      <c r="C1135" s="12">
        <v>299.27999877929688</v>
      </c>
      <c r="D1135" s="12">
        <f>+B1135/B1136-1</f>
        <v>-1.4136451966357377E-2</v>
      </c>
      <c r="E1135" s="12">
        <f>+C1135/C1136-1</f>
        <v>2.949078085831891E-3</v>
      </c>
    </row>
    <row r="1136" spans="1:5" x14ac:dyDescent="0.25">
      <c r="A1136" s="13">
        <v>43754</v>
      </c>
      <c r="B1136" s="12">
        <v>159.8699951171875</v>
      </c>
      <c r="C1136" s="12">
        <v>298.39999389648438</v>
      </c>
      <c r="D1136" s="12">
        <f>+B1136/B1137-1</f>
        <v>2.4151113813358105E-2</v>
      </c>
      <c r="E1136" s="12">
        <f>+C1136/C1137-1</f>
        <v>-1.6060324494318046E-3</v>
      </c>
    </row>
    <row r="1137" spans="1:5" x14ac:dyDescent="0.25">
      <c r="A1137" s="13">
        <v>43753</v>
      </c>
      <c r="B1137" s="12">
        <v>156.1000061035156</v>
      </c>
      <c r="C1137" s="12">
        <v>298.8800048828125</v>
      </c>
      <c r="D1137" s="12">
        <f>+B1137/B1138-1</f>
        <v>8.5934082466865291E-3</v>
      </c>
      <c r="E1137" s="12">
        <f>+C1137/C1138-1</f>
        <v>9.900295843649598E-3</v>
      </c>
    </row>
    <row r="1138" spans="1:5" x14ac:dyDescent="0.25">
      <c r="A1138" s="13">
        <v>43752</v>
      </c>
      <c r="B1138" s="12">
        <v>154.77000427246091</v>
      </c>
      <c r="C1138" s="12">
        <v>295.95001220703119</v>
      </c>
      <c r="D1138" s="12">
        <f>+B1138/B1139-1</f>
        <v>9.4573237605961591E-3</v>
      </c>
      <c r="E1138" s="12">
        <f>+C1138/C1139-1</f>
        <v>-1.1137659431120772E-3</v>
      </c>
    </row>
    <row r="1139" spans="1:5" x14ac:dyDescent="0.25">
      <c r="A1139" s="13">
        <v>43749</v>
      </c>
      <c r="B1139" s="12">
        <v>153.32000732421881</v>
      </c>
      <c r="C1139" s="12">
        <v>296.27999877929688</v>
      </c>
      <c r="D1139" s="12">
        <f>+B1139/B1140-1</f>
        <v>2.1112311399225536E-2</v>
      </c>
      <c r="E1139" s="12">
        <f>+C1139/C1140-1</f>
        <v>1.0366964418775604E-2</v>
      </c>
    </row>
    <row r="1140" spans="1:5" x14ac:dyDescent="0.25">
      <c r="A1140" s="13">
        <v>43748</v>
      </c>
      <c r="B1140" s="12">
        <v>150.1499938964844</v>
      </c>
      <c r="C1140" s="12">
        <v>293.239990234375</v>
      </c>
      <c r="D1140" s="12">
        <f>+B1140/B1141-1</f>
        <v>5.6931736594267868E-3</v>
      </c>
      <c r="E1140" s="12">
        <f>+C1140/C1141-1</f>
        <v>6.7634884986749189E-3</v>
      </c>
    </row>
    <row r="1141" spans="1:5" x14ac:dyDescent="0.25">
      <c r="A1141" s="13">
        <v>43747</v>
      </c>
      <c r="B1141" s="12">
        <v>149.30000305175781</v>
      </c>
      <c r="C1141" s="12">
        <v>291.26998901367188</v>
      </c>
      <c r="D1141" s="12">
        <f>+B1141/B1142-1</f>
        <v>1.1929035147857814E-2</v>
      </c>
      <c r="E1141" s="12">
        <f>+C1141/C1142-1</f>
        <v>9.4963790453930219E-3</v>
      </c>
    </row>
    <row r="1142" spans="1:5" x14ac:dyDescent="0.25">
      <c r="A1142" s="13">
        <v>43746</v>
      </c>
      <c r="B1142" s="12">
        <v>147.53999328613281</v>
      </c>
      <c r="C1142" s="12">
        <v>288.52999877929688</v>
      </c>
      <c r="D1142" s="12">
        <f>+B1142/B1143-1</f>
        <v>-1.5021030114488299E-2</v>
      </c>
      <c r="E1142" s="12">
        <f>+C1142/C1143-1</f>
        <v>-1.5524730453905788E-2</v>
      </c>
    </row>
    <row r="1143" spans="1:5" x14ac:dyDescent="0.25">
      <c r="A1143" s="13">
        <v>43745</v>
      </c>
      <c r="B1143" s="12">
        <v>149.78999328613281</v>
      </c>
      <c r="C1143" s="12">
        <v>293.07998657226563</v>
      </c>
      <c r="D1143" s="12">
        <f>+B1143/B1144-1</f>
        <v>1.5378158016410293E-3</v>
      </c>
      <c r="E1143" s="12">
        <f>+C1143/C1144-1</f>
        <v>-4.3146577371001582E-3</v>
      </c>
    </row>
    <row r="1144" spans="1:5" x14ac:dyDescent="0.25">
      <c r="A1144" s="13">
        <v>43742</v>
      </c>
      <c r="B1144" s="12">
        <v>149.55999755859381</v>
      </c>
      <c r="C1144" s="12">
        <v>294.35000610351563</v>
      </c>
      <c r="D1144" s="12">
        <f>+B1144/B1145-1</f>
        <v>8.029651714884789E-4</v>
      </c>
      <c r="E1144" s="12">
        <f>+C1144/C1145-1</f>
        <v>1.3532100041580453E-2</v>
      </c>
    </row>
    <row r="1145" spans="1:5" x14ac:dyDescent="0.25">
      <c r="A1145" s="13">
        <v>43741</v>
      </c>
      <c r="B1145" s="12">
        <v>149.44000244140619</v>
      </c>
      <c r="C1145" s="12">
        <v>290.42001342773438</v>
      </c>
      <c r="D1145" s="12">
        <f>+B1145/B1146-1</f>
        <v>1.7290732814540855E-2</v>
      </c>
      <c r="E1145" s="12">
        <f>+C1145/C1146-1</f>
        <v>8.1927927832483594E-3</v>
      </c>
    </row>
    <row r="1146" spans="1:5" x14ac:dyDescent="0.25">
      <c r="A1146" s="13">
        <v>43740</v>
      </c>
      <c r="B1146" s="12">
        <v>146.8999938964844</v>
      </c>
      <c r="C1146" s="12">
        <v>288.05999755859381</v>
      </c>
      <c r="D1146" s="12">
        <f>+B1146/B1147-1</f>
        <v>-3.3298319253897701E-2</v>
      </c>
      <c r="E1146" s="12">
        <f>+C1146/C1147-1</f>
        <v>-1.7664687110516608E-2</v>
      </c>
    </row>
    <row r="1147" spans="1:5" x14ac:dyDescent="0.25">
      <c r="A1147" s="13">
        <v>43739</v>
      </c>
      <c r="B1147" s="12">
        <v>151.96000671386719</v>
      </c>
      <c r="C1147" s="12">
        <v>293.239990234375</v>
      </c>
      <c r="D1147" s="12">
        <f>+B1147/B1148-1</f>
        <v>-1.3823023393113365E-2</v>
      </c>
      <c r="E1147" s="12">
        <f>+C1147/C1148-1</f>
        <v>-1.1894729622186517E-2</v>
      </c>
    </row>
    <row r="1148" spans="1:5" x14ac:dyDescent="0.25">
      <c r="A1148" s="13">
        <v>43738</v>
      </c>
      <c r="B1148" s="12">
        <v>154.0899963378906</v>
      </c>
      <c r="C1148" s="12">
        <v>296.76998901367188</v>
      </c>
      <c r="D1148" s="12">
        <f>+B1148/B1149-1</f>
        <v>1.2950310833138579E-2</v>
      </c>
      <c r="E1148" s="12">
        <f>+C1148/C1149-1</f>
        <v>4.6377628486600209E-3</v>
      </c>
    </row>
    <row r="1149" spans="1:5" x14ac:dyDescent="0.25">
      <c r="A1149" s="13">
        <v>43735</v>
      </c>
      <c r="B1149" s="12">
        <v>152.1199951171875</v>
      </c>
      <c r="C1149" s="12">
        <v>295.39999389648438</v>
      </c>
      <c r="D1149" s="12">
        <f>+B1149/B1150-1</f>
        <v>4.2249762853145967E-3</v>
      </c>
      <c r="E1149" s="12">
        <f>+C1149/C1150-1</f>
        <v>-5.3872259377630849E-3</v>
      </c>
    </row>
    <row r="1150" spans="1:5" x14ac:dyDescent="0.25">
      <c r="A1150" s="13">
        <v>43734</v>
      </c>
      <c r="B1150" s="12">
        <v>151.47999572753909</v>
      </c>
      <c r="C1150" s="12">
        <v>297</v>
      </c>
      <c r="D1150" s="12">
        <f>+B1150/B1151-1</f>
        <v>7.5157271576398177E-3</v>
      </c>
      <c r="E1150" s="12">
        <f>+C1150/C1151-1</f>
        <v>-2.0831769617608575E-3</v>
      </c>
    </row>
    <row r="1151" spans="1:5" x14ac:dyDescent="0.25">
      <c r="A1151" s="13">
        <v>43733</v>
      </c>
      <c r="B1151" s="12">
        <v>150.3500061035156</v>
      </c>
      <c r="C1151" s="12">
        <v>297.6199951171875</v>
      </c>
      <c r="D1151" s="12">
        <f>+B1151/B1152-1</f>
        <v>-2.0575969139695616E-3</v>
      </c>
      <c r="E1151" s="12">
        <f>+C1151/C1152-1</f>
        <v>5.9147599583624366E-3</v>
      </c>
    </row>
    <row r="1152" spans="1:5" x14ac:dyDescent="0.25">
      <c r="A1152" s="13">
        <v>43732</v>
      </c>
      <c r="B1152" s="12">
        <v>150.6600036621094</v>
      </c>
      <c r="C1152" s="12">
        <v>295.8699951171875</v>
      </c>
      <c r="D1152" s="12">
        <f>+B1152/B1153-1</f>
        <v>-1.3811615836498814E-2</v>
      </c>
      <c r="E1152" s="12">
        <f>+C1152/C1153-1</f>
        <v>-7.8468073000267369E-3</v>
      </c>
    </row>
    <row r="1153" spans="1:5" x14ac:dyDescent="0.25">
      <c r="A1153" s="13">
        <v>43731</v>
      </c>
      <c r="B1153" s="12">
        <v>152.77000427246091</v>
      </c>
      <c r="C1153" s="12">
        <v>298.20999145507813</v>
      </c>
      <c r="D1153" s="12">
        <f>+B1153/B1154-1</f>
        <v>4.5371017431519167E-3</v>
      </c>
      <c r="E1153" s="12">
        <f>+C1153/C1154-1</f>
        <v>-2.3470338106901245E-4</v>
      </c>
    </row>
    <row r="1154" spans="1:5" x14ac:dyDescent="0.25">
      <c r="A1154" s="13">
        <v>43728</v>
      </c>
      <c r="B1154" s="12">
        <v>152.08000183105469</v>
      </c>
      <c r="C1154" s="12">
        <v>298.27999877929688</v>
      </c>
      <c r="D1154" s="12">
        <f>+B1154/B1155-1</f>
        <v>-1.0024692976705607E-2</v>
      </c>
      <c r="E1154" s="12">
        <f>+C1154/C1155-1</f>
        <v>-9.2998137300523975E-3</v>
      </c>
    </row>
    <row r="1155" spans="1:5" x14ac:dyDescent="0.25">
      <c r="A1155" s="13">
        <v>43727</v>
      </c>
      <c r="B1155" s="12">
        <v>153.6199951171875</v>
      </c>
      <c r="C1155" s="12">
        <v>301.07998657226563</v>
      </c>
      <c r="D1155" s="12">
        <f>+B1155/B1156-1</f>
        <v>-7.4945320536116133E-3</v>
      </c>
      <c r="E1155" s="12">
        <f>+C1155/C1156-1</f>
        <v>-6.6487980219798182E-5</v>
      </c>
    </row>
    <row r="1156" spans="1:5" x14ac:dyDescent="0.25">
      <c r="A1156" s="13">
        <v>43726</v>
      </c>
      <c r="B1156" s="12">
        <v>154.7799987792969</v>
      </c>
      <c r="C1156" s="12">
        <v>301.10000610351563</v>
      </c>
      <c r="D1156" s="12">
        <f>+B1156/B1157-1</f>
        <v>5.3260069477241156E-3</v>
      </c>
      <c r="E1156" s="12">
        <f>+C1156/C1157-1</f>
        <v>5.9814125930346407E-4</v>
      </c>
    </row>
    <row r="1157" spans="1:5" x14ac:dyDescent="0.25">
      <c r="A1157" s="13">
        <v>43725</v>
      </c>
      <c r="B1157" s="12">
        <v>153.96000671386719</v>
      </c>
      <c r="C1157" s="12">
        <v>300.92001342773438</v>
      </c>
      <c r="D1157" s="12">
        <f>+B1157/B1158-1</f>
        <v>1.987281310662814E-2</v>
      </c>
      <c r="E1157" s="12">
        <f>+C1157/C1158-1</f>
        <v>2.5320154462702416E-3</v>
      </c>
    </row>
    <row r="1158" spans="1:5" x14ac:dyDescent="0.25">
      <c r="A1158" s="13">
        <v>43724</v>
      </c>
      <c r="B1158" s="12">
        <v>150.96000671386719</v>
      </c>
      <c r="C1158" s="12">
        <v>300.16000366210938</v>
      </c>
      <c r="D1158" s="12">
        <f>+B1158/B1159-1</f>
        <v>-1.0747046684493111E-2</v>
      </c>
      <c r="E1158" s="12">
        <f>+C1158/C1159-1</f>
        <v>-3.0887531538497104E-3</v>
      </c>
    </row>
    <row r="1159" spans="1:5" x14ac:dyDescent="0.25">
      <c r="A1159" s="13">
        <v>43721</v>
      </c>
      <c r="B1159" s="12">
        <v>152.6000061035156</v>
      </c>
      <c r="C1159" s="12">
        <v>301.08999633789063</v>
      </c>
      <c r="D1159" s="12">
        <f>+B1159/B1160-1</f>
        <v>-1.1913988013492083E-2</v>
      </c>
      <c r="E1159" s="12">
        <f>+C1159/C1160-1</f>
        <v>-6.6385277094715978E-4</v>
      </c>
    </row>
    <row r="1160" spans="1:5" x14ac:dyDescent="0.25">
      <c r="A1160" s="13">
        <v>43720</v>
      </c>
      <c r="B1160" s="12">
        <v>154.44000244140619</v>
      </c>
      <c r="C1160" s="12">
        <v>301.29000854492188</v>
      </c>
      <c r="D1160" s="12">
        <f>+B1160/B1161-1</f>
        <v>1.9069609577384128E-2</v>
      </c>
      <c r="E1160" s="12">
        <f>+C1160/C1161-1</f>
        <v>3.4638086425373693E-3</v>
      </c>
    </row>
    <row r="1161" spans="1:5" x14ac:dyDescent="0.25">
      <c r="A1161" s="13">
        <v>43719</v>
      </c>
      <c r="B1161" s="12">
        <v>151.55000305175781</v>
      </c>
      <c r="C1161" s="12">
        <v>300.25</v>
      </c>
      <c r="D1161" s="12">
        <f>+B1161/B1162-1</f>
        <v>3.3766537890320691E-3</v>
      </c>
      <c r="E1161" s="12">
        <f>+C1161/C1162-1</f>
        <v>7.1109753545968157E-3</v>
      </c>
    </row>
    <row r="1162" spans="1:5" x14ac:dyDescent="0.25">
      <c r="A1162" s="13">
        <v>43718</v>
      </c>
      <c r="B1162" s="12">
        <v>151.03999328613281</v>
      </c>
      <c r="C1162" s="12">
        <v>298.1300048828125</v>
      </c>
      <c r="D1162" s="12">
        <f>+B1162/B1163-1</f>
        <v>-6.0345974091955634E-2</v>
      </c>
      <c r="E1162" s="12">
        <f>+C1162/C1163-1</f>
        <v>-2.3476633585817197E-4</v>
      </c>
    </row>
    <row r="1163" spans="1:5" x14ac:dyDescent="0.25">
      <c r="A1163" s="13">
        <v>43717</v>
      </c>
      <c r="B1163" s="12">
        <v>160.74000549316409</v>
      </c>
      <c r="C1163" s="12">
        <v>298.20001220703119</v>
      </c>
      <c r="D1163" s="12">
        <f>+B1163/B1164-1</f>
        <v>-1.4530041740660082E-2</v>
      </c>
      <c r="E1163" s="12">
        <f>+C1163/C1164-1</f>
        <v>5.0335319646643839E-4</v>
      </c>
    </row>
    <row r="1164" spans="1:5" x14ac:dyDescent="0.25">
      <c r="A1164" s="13">
        <v>43714</v>
      </c>
      <c r="B1164" s="12">
        <v>163.11000061035159</v>
      </c>
      <c r="C1164" s="12">
        <v>298.04998779296881</v>
      </c>
      <c r="D1164" s="12">
        <f>+B1164/B1165-1</f>
        <v>7.5981942824223658E-3</v>
      </c>
      <c r="E1164" s="12">
        <f>+C1164/C1165-1</f>
        <v>7.7221295780716126E-4</v>
      </c>
    </row>
    <row r="1165" spans="1:5" x14ac:dyDescent="0.25">
      <c r="A1165" s="13">
        <v>43713</v>
      </c>
      <c r="B1165" s="12">
        <v>161.8800048828125</v>
      </c>
      <c r="C1165" s="12">
        <v>297.82000732421881</v>
      </c>
      <c r="D1165" s="12">
        <f>+B1165/B1166-1</f>
        <v>1.1813234106859083E-2</v>
      </c>
      <c r="E1165" s="12">
        <f>+C1165/C1166-1</f>
        <v>1.2855389298900288E-2</v>
      </c>
    </row>
    <row r="1166" spans="1:5" x14ac:dyDescent="0.25">
      <c r="A1166" s="13">
        <v>43712</v>
      </c>
      <c r="B1166" s="12">
        <v>159.99000549316409</v>
      </c>
      <c r="C1166" s="12">
        <v>294.04000854492188</v>
      </c>
      <c r="D1166" s="12">
        <f>+B1166/B1167-1</f>
        <v>1.2530922442646641E-2</v>
      </c>
      <c r="E1166" s="12">
        <f>+C1166/C1167-1</f>
        <v>1.135041074977905E-2</v>
      </c>
    </row>
    <row r="1167" spans="1:5" x14ac:dyDescent="0.25">
      <c r="A1167" s="13">
        <v>43711</v>
      </c>
      <c r="B1167" s="12">
        <v>158.00999450683591</v>
      </c>
      <c r="C1167" s="12">
        <v>290.739990234375</v>
      </c>
      <c r="D1167" s="12">
        <f>+B1167/B1168-1</f>
        <v>1.6481426740786453E-3</v>
      </c>
      <c r="E1167" s="12">
        <f>+C1167/C1168-1</f>
        <v>-5.8472282485173555E-3</v>
      </c>
    </row>
    <row r="1168" spans="1:5" x14ac:dyDescent="0.25">
      <c r="A1168" s="13">
        <v>43707</v>
      </c>
      <c r="B1168" s="12">
        <v>157.75</v>
      </c>
      <c r="C1168" s="12">
        <v>292.45001220703119</v>
      </c>
      <c r="D1168" s="12">
        <f>+B1168/B1169-1</f>
        <v>-2.9705550314557128E-3</v>
      </c>
      <c r="E1168" s="12">
        <f>+C1168/C1169-1</f>
        <v>-4.4423532435400315E-4</v>
      </c>
    </row>
    <row r="1169" spans="1:5" x14ac:dyDescent="0.25">
      <c r="A1169" s="13">
        <v>43706</v>
      </c>
      <c r="B1169" s="12">
        <v>158.2200012207031</v>
      </c>
      <c r="C1169" s="12">
        <v>292.57998657226563</v>
      </c>
      <c r="D1169" s="12">
        <f>+B1169/B1170-1</f>
        <v>3.6156507852005415E-3</v>
      </c>
      <c r="E1169" s="12">
        <f>+C1169/C1170-1</f>
        <v>1.2772929962008517E-2</v>
      </c>
    </row>
    <row r="1170" spans="1:5" x14ac:dyDescent="0.25">
      <c r="A1170" s="13">
        <v>43705</v>
      </c>
      <c r="B1170" s="12">
        <v>157.6499938964844</v>
      </c>
      <c r="C1170" s="12">
        <v>288.8900146484375</v>
      </c>
      <c r="D1170" s="12">
        <f>+B1170/B1171-1</f>
        <v>-1.7083393625480947E-2</v>
      </c>
      <c r="E1170" s="12">
        <f>+C1170/C1171-1</f>
        <v>7.041585267308248E-3</v>
      </c>
    </row>
    <row r="1171" spans="1:5" x14ac:dyDescent="0.25">
      <c r="A1171" s="13">
        <v>43704</v>
      </c>
      <c r="B1171" s="12">
        <v>160.38999938964841</v>
      </c>
      <c r="C1171" s="12">
        <v>286.8699951171875</v>
      </c>
      <c r="D1171" s="12">
        <f>+B1171/B1172-1</f>
        <v>2.4201744178908635E-2</v>
      </c>
      <c r="E1171" s="12">
        <f>+C1171/C1172-1</f>
        <v>-3.9236280653212052E-3</v>
      </c>
    </row>
    <row r="1172" spans="1:5" x14ac:dyDescent="0.25">
      <c r="A1172" s="13">
        <v>43703</v>
      </c>
      <c r="B1172" s="12">
        <v>156.6000061035156</v>
      </c>
      <c r="C1172" s="12">
        <v>288</v>
      </c>
      <c r="D1172" s="12">
        <f>+B1172/B1173-1</f>
        <v>2.2059815010338157E-2</v>
      </c>
      <c r="E1172" s="12">
        <f>+C1172/C1173-1</f>
        <v>1.1058430152673493E-2</v>
      </c>
    </row>
    <row r="1173" spans="1:5" x14ac:dyDescent="0.25">
      <c r="A1173" s="13">
        <v>43700</v>
      </c>
      <c r="B1173" s="12">
        <v>153.2200012207031</v>
      </c>
      <c r="C1173" s="12">
        <v>284.85000610351563</v>
      </c>
      <c r="D1173" s="12">
        <f>+B1173/B1174-1</f>
        <v>-1.2184897055066868E-2</v>
      </c>
      <c r="E1173" s="12">
        <f>+C1173/C1174-1</f>
        <v>-2.5687438857325606E-2</v>
      </c>
    </row>
    <row r="1174" spans="1:5" x14ac:dyDescent="0.25">
      <c r="A1174" s="13">
        <v>43699</v>
      </c>
      <c r="B1174" s="12">
        <v>155.11000061035159</v>
      </c>
      <c r="C1174" s="12">
        <v>292.3599853515625</v>
      </c>
      <c r="D1174" s="12">
        <f>+B1174/B1175-1</f>
        <v>-8.8184857458694088E-3</v>
      </c>
      <c r="E1174" s="12">
        <f>+C1174/C1175-1</f>
        <v>-3.0783673007661605E-4</v>
      </c>
    </row>
    <row r="1175" spans="1:5" x14ac:dyDescent="0.25">
      <c r="A1175" s="13">
        <v>43698</v>
      </c>
      <c r="B1175" s="12">
        <v>156.49000549316409</v>
      </c>
      <c r="C1175" s="12">
        <v>292.45001220703119</v>
      </c>
      <c r="D1175" s="12">
        <f>+B1175/B1176-1</f>
        <v>9.4175754716070426E-3</v>
      </c>
      <c r="E1175" s="12">
        <f>+C1175/C1176-1</f>
        <v>8.1354610601314103E-3</v>
      </c>
    </row>
    <row r="1176" spans="1:5" x14ac:dyDescent="0.25">
      <c r="A1176" s="13">
        <v>43697</v>
      </c>
      <c r="B1176" s="12">
        <v>155.0299987792969</v>
      </c>
      <c r="C1176" s="12">
        <v>290.08999633789063</v>
      </c>
      <c r="D1176" s="12">
        <f>+B1176/B1177-1</f>
        <v>-7.3632600231426926E-3</v>
      </c>
      <c r="E1176" s="12">
        <f>+C1176/C1177-1</f>
        <v>-7.6625400652192699E-3</v>
      </c>
    </row>
    <row r="1177" spans="1:5" x14ac:dyDescent="0.25">
      <c r="A1177" s="13">
        <v>43696</v>
      </c>
      <c r="B1177" s="12">
        <v>156.17999267578119</v>
      </c>
      <c r="C1177" s="12">
        <v>292.32998657226563</v>
      </c>
      <c r="D1177" s="12">
        <f>+B1177/B1178-1</f>
        <v>2.2459785703266011E-3</v>
      </c>
      <c r="E1177" s="12">
        <f>+C1177/C1178-1</f>
        <v>1.2047707790260098E-2</v>
      </c>
    </row>
    <row r="1178" spans="1:5" x14ac:dyDescent="0.25">
      <c r="A1178" s="13">
        <v>43693</v>
      </c>
      <c r="B1178" s="12">
        <v>155.83000183105469</v>
      </c>
      <c r="C1178" s="12">
        <v>288.85000610351563</v>
      </c>
      <c r="D1178" s="12">
        <f>+B1178/B1179-1</f>
        <v>3.2835081302262648E-3</v>
      </c>
      <c r="E1178" s="12">
        <f>+C1178/C1179-1</f>
        <v>1.4755005435055812E-2</v>
      </c>
    </row>
    <row r="1179" spans="1:5" x14ac:dyDescent="0.25">
      <c r="A1179" s="13">
        <v>43692</v>
      </c>
      <c r="B1179" s="12">
        <v>155.32000732421881</v>
      </c>
      <c r="C1179" s="12">
        <v>284.64999389648438</v>
      </c>
      <c r="D1179" s="12">
        <f>+B1179/B1180-1</f>
        <v>-3.7202475623616671E-3</v>
      </c>
      <c r="E1179" s="12">
        <f>+C1179/C1180-1</f>
        <v>2.6417753297784952E-3</v>
      </c>
    </row>
    <row r="1180" spans="1:5" x14ac:dyDescent="0.25">
      <c r="A1180" s="13">
        <v>43691</v>
      </c>
      <c r="B1180" s="12">
        <v>155.8999938964844</v>
      </c>
      <c r="C1180" s="12">
        <v>283.89999389648438</v>
      </c>
      <c r="D1180" s="12">
        <f>+B1180/B1181-1</f>
        <v>-3.0593291901893083E-2</v>
      </c>
      <c r="E1180" s="12">
        <f>+C1180/C1181-1</f>
        <v>-2.9567575653449807E-2</v>
      </c>
    </row>
    <row r="1181" spans="1:5" x14ac:dyDescent="0.25">
      <c r="A1181" s="13">
        <v>43690</v>
      </c>
      <c r="B1181" s="12">
        <v>160.82000732421881</v>
      </c>
      <c r="C1181" s="12">
        <v>292.54998779296881</v>
      </c>
      <c r="D1181" s="12">
        <f>+B1181/B1182-1</f>
        <v>1.7783766312714722E-2</v>
      </c>
      <c r="E1181" s="12">
        <f>+C1181/C1182-1</f>
        <v>1.555170741432943E-2</v>
      </c>
    </row>
    <row r="1182" spans="1:5" x14ac:dyDescent="0.25">
      <c r="A1182" s="13">
        <v>43689</v>
      </c>
      <c r="B1182" s="12">
        <v>158.00999450683591</v>
      </c>
      <c r="C1182" s="12">
        <v>288.07000732421881</v>
      </c>
      <c r="D1182" s="12">
        <f>+B1182/B1183-1</f>
        <v>-5.4132349517429512E-3</v>
      </c>
      <c r="E1182" s="12">
        <f>+C1182/C1183-1</f>
        <v>-1.2173334656089496E-2</v>
      </c>
    </row>
    <row r="1183" spans="1:5" x14ac:dyDescent="0.25">
      <c r="A1183" s="13">
        <v>43686</v>
      </c>
      <c r="B1183" s="12">
        <v>158.8699951171875</v>
      </c>
      <c r="C1183" s="12">
        <v>291.6199951171875</v>
      </c>
      <c r="D1183" s="12">
        <f>+B1183/B1184-1</f>
        <v>-7.682766642324812E-3</v>
      </c>
      <c r="E1183" s="12">
        <f>+C1183/C1184-1</f>
        <v>-6.8115252137436189E-3</v>
      </c>
    </row>
    <row r="1184" spans="1:5" x14ac:dyDescent="0.25">
      <c r="A1184" s="13">
        <v>43685</v>
      </c>
      <c r="B1184" s="12">
        <v>160.1000061035156</v>
      </c>
      <c r="C1184" s="12">
        <v>293.6199951171875</v>
      </c>
      <c r="D1184" s="12">
        <f>+B1184/B1185-1</f>
        <v>1.2586208876617544E-2</v>
      </c>
      <c r="E1184" s="12">
        <f>+C1184/C1185-1</f>
        <v>1.9620078037761113E-2</v>
      </c>
    </row>
    <row r="1185" spans="1:5" x14ac:dyDescent="0.25">
      <c r="A1185" s="13">
        <v>43684</v>
      </c>
      <c r="B1185" s="12">
        <v>158.11000061035159</v>
      </c>
      <c r="C1185" s="12">
        <v>287.97000122070313</v>
      </c>
      <c r="D1185" s="12">
        <f>+B1185/B1186-1</f>
        <v>9.7069053452247811E-3</v>
      </c>
      <c r="E1185" s="12">
        <f>+C1185/C1186-1</f>
        <v>5.9073465929615487E-4</v>
      </c>
    </row>
    <row r="1186" spans="1:5" x14ac:dyDescent="0.25">
      <c r="A1186" s="13">
        <v>43683</v>
      </c>
      <c r="B1186" s="12">
        <v>156.5899963378906</v>
      </c>
      <c r="C1186" s="12">
        <v>287.79998779296881</v>
      </c>
      <c r="D1186" s="12">
        <f>+B1186/B1187-1</f>
        <v>-1.2119048532063248E-3</v>
      </c>
      <c r="E1186" s="12">
        <f>+C1186/C1187-1</f>
        <v>1.4022903128895647E-2</v>
      </c>
    </row>
    <row r="1187" spans="1:5" x14ac:dyDescent="0.25">
      <c r="A1187" s="13">
        <v>43682</v>
      </c>
      <c r="B1187" s="12">
        <v>156.7799987792969</v>
      </c>
      <c r="C1187" s="12">
        <v>283.82000732421881</v>
      </c>
      <c r="D1187" s="12">
        <f>+B1187/B1188-1</f>
        <v>-1.6930003891240109E-2</v>
      </c>
      <c r="E1187" s="12">
        <f>+C1187/C1188-1</f>
        <v>-3.007309117562007E-2</v>
      </c>
    </row>
    <row r="1188" spans="1:5" x14ac:dyDescent="0.25">
      <c r="A1188" s="13">
        <v>43679</v>
      </c>
      <c r="B1188" s="12">
        <v>159.47999572753909</v>
      </c>
      <c r="C1188" s="12">
        <v>292.6199951171875</v>
      </c>
      <c r="D1188" s="12">
        <f>+B1188/B1189-1</f>
        <v>-2.1595118235956501E-2</v>
      </c>
      <c r="E1188" s="12">
        <f>+C1188/C1189-1</f>
        <v>-7.5295117632513398E-3</v>
      </c>
    </row>
    <row r="1189" spans="1:5" x14ac:dyDescent="0.25">
      <c r="A1189" s="13">
        <v>43678</v>
      </c>
      <c r="B1189" s="12">
        <v>163</v>
      </c>
      <c r="C1189" s="12">
        <v>294.83999633789063</v>
      </c>
      <c r="D1189" s="12">
        <f>+B1189/B1190-1</f>
        <v>1.1919531581326082E-2</v>
      </c>
      <c r="E1189" s="12">
        <f>+C1189/C1190-1</f>
        <v>-8.7079191798717925E-3</v>
      </c>
    </row>
    <row r="1190" spans="1:5" x14ac:dyDescent="0.25">
      <c r="A1190" s="13">
        <v>43677</v>
      </c>
      <c r="B1190" s="12">
        <v>161.08000183105469</v>
      </c>
      <c r="C1190" s="12">
        <v>297.42999267578119</v>
      </c>
      <c r="D1190" s="12">
        <f>+B1190/B1191-1</f>
        <v>5.8698791369362624E-3</v>
      </c>
      <c r="E1190" s="12">
        <f>+C1190/C1191-1</f>
        <v>-1.0940438053893664E-2</v>
      </c>
    </row>
    <row r="1191" spans="1:5" x14ac:dyDescent="0.25">
      <c r="A1191" s="13">
        <v>43676</v>
      </c>
      <c r="B1191" s="12">
        <v>160.13999938964841</v>
      </c>
      <c r="C1191" s="12">
        <v>300.72000122070313</v>
      </c>
      <c r="D1191" s="12">
        <f>+B1191/B1192-1</f>
        <v>-2.7568578382627384E-2</v>
      </c>
      <c r="E1191" s="12">
        <f>+C1191/C1192-1</f>
        <v>-2.4546880360581946E-3</v>
      </c>
    </row>
    <row r="1192" spans="1:5" x14ac:dyDescent="0.25">
      <c r="A1192" s="13">
        <v>43675</v>
      </c>
      <c r="B1192" s="12">
        <v>164.67999267578119</v>
      </c>
      <c r="C1192" s="12">
        <v>301.45999145507813</v>
      </c>
      <c r="D1192" s="12">
        <f>+B1192/B1193-1</f>
        <v>-7.0546480836675141E-3</v>
      </c>
      <c r="E1192" s="12">
        <f>+C1192/C1193-1</f>
        <v>-1.8211923206575831E-3</v>
      </c>
    </row>
    <row r="1193" spans="1:5" x14ac:dyDescent="0.25">
      <c r="A1193" s="13">
        <v>43672</v>
      </c>
      <c r="B1193" s="12">
        <v>165.8500061035156</v>
      </c>
      <c r="C1193" s="12">
        <v>302.010009765625</v>
      </c>
      <c r="D1193" s="12">
        <f>+B1193/B1194-1</f>
        <v>-2.5260008308959359E-3</v>
      </c>
      <c r="E1193" s="12">
        <f>+C1193/C1194-1</f>
        <v>6.7000325520834014E-3</v>
      </c>
    </row>
    <row r="1194" spans="1:5" x14ac:dyDescent="0.25">
      <c r="A1194" s="13">
        <v>43671</v>
      </c>
      <c r="B1194" s="12">
        <v>166.27000427246091</v>
      </c>
      <c r="C1194" s="12">
        <v>300</v>
      </c>
      <c r="D1194" s="12">
        <f>+B1194/B1195-1</f>
        <v>-7.4024850757451466E-3</v>
      </c>
      <c r="E1194" s="12">
        <f>+C1194/C1195-1</f>
        <v>-4.777078124148737E-3</v>
      </c>
    </row>
    <row r="1195" spans="1:5" x14ac:dyDescent="0.25">
      <c r="A1195" s="13">
        <v>43670</v>
      </c>
      <c r="B1195" s="12">
        <v>167.50999450683591</v>
      </c>
      <c r="C1195" s="12">
        <v>301.44000244140619</v>
      </c>
      <c r="D1195" s="12">
        <f>+B1195/B1196-1</f>
        <v>-5.4621991863185171E-3</v>
      </c>
      <c r="E1195" s="12">
        <f>+C1195/C1196-1</f>
        <v>4.6995422719262603E-3</v>
      </c>
    </row>
    <row r="1196" spans="1:5" x14ac:dyDescent="0.25">
      <c r="A1196" s="13">
        <v>43669</v>
      </c>
      <c r="B1196" s="12">
        <v>168.42999267578119</v>
      </c>
      <c r="C1196" s="12">
        <v>300.02999877929688</v>
      </c>
      <c r="D1196" s="12">
        <f>+B1196/B1197-1</f>
        <v>7.9592251567106587E-3</v>
      </c>
      <c r="E1196" s="12">
        <f>+C1196/C1197-1</f>
        <v>7.1500668897384045E-3</v>
      </c>
    </row>
    <row r="1197" spans="1:5" x14ac:dyDescent="0.25">
      <c r="A1197" s="13">
        <v>43668</v>
      </c>
      <c r="B1197" s="12">
        <v>167.1000061035156</v>
      </c>
      <c r="C1197" s="12">
        <v>297.89999389648438</v>
      </c>
      <c r="D1197" s="12">
        <f>+B1197/B1198-1</f>
        <v>3.6036402613548457E-3</v>
      </c>
      <c r="E1197" s="12">
        <f>+C1197/C1198-1</f>
        <v>2.4564405416616086E-3</v>
      </c>
    </row>
    <row r="1198" spans="1:5" x14ac:dyDescent="0.25">
      <c r="A1198" s="13">
        <v>43665</v>
      </c>
      <c r="B1198" s="12">
        <v>166.5</v>
      </c>
      <c r="C1198" s="12">
        <v>297.17001342773438</v>
      </c>
      <c r="D1198" s="12">
        <f>+B1198/B1199-1</f>
        <v>-1.304088315376295E-2</v>
      </c>
      <c r="E1198" s="12">
        <f>+C1198/C1199-1</f>
        <v>-5.5549082057393395E-3</v>
      </c>
    </row>
    <row r="1199" spans="1:5" x14ac:dyDescent="0.25">
      <c r="A1199" s="13">
        <v>43664</v>
      </c>
      <c r="B1199" s="12">
        <v>168.69999694824219</v>
      </c>
      <c r="C1199" s="12">
        <v>298.82998657226563</v>
      </c>
      <c r="D1199" s="12">
        <f>+B1199/B1200-1</f>
        <v>-2.9631438078703276E-4</v>
      </c>
      <c r="E1199" s="12">
        <f>+C1199/C1200-1</f>
        <v>3.6609000256653257E-3</v>
      </c>
    </row>
    <row r="1200" spans="1:5" x14ac:dyDescent="0.25">
      <c r="A1200" s="13">
        <v>43663</v>
      </c>
      <c r="B1200" s="12">
        <v>168.75</v>
      </c>
      <c r="C1200" s="12">
        <v>297.739990234375</v>
      </c>
      <c r="D1200" s="12">
        <f>+B1200/B1201-1</f>
        <v>-2.1877668393446292E-3</v>
      </c>
      <c r="E1200" s="12">
        <f>+C1200/C1201-1</f>
        <v>-6.8050188579250603E-3</v>
      </c>
    </row>
    <row r="1201" spans="1:5" x14ac:dyDescent="0.25">
      <c r="A1201" s="13">
        <v>43662</v>
      </c>
      <c r="B1201" s="12">
        <v>169.1199951171875</v>
      </c>
      <c r="C1201" s="12">
        <v>299.77999877929688</v>
      </c>
      <c r="D1201" s="12">
        <f>+B1201/B1202-1</f>
        <v>3.8582174379691025E-3</v>
      </c>
      <c r="E1201" s="12">
        <f>+C1201/C1202-1</f>
        <v>-3.2252742168017434E-3</v>
      </c>
    </row>
    <row r="1202" spans="1:5" x14ac:dyDescent="0.25">
      <c r="A1202" s="13">
        <v>43661</v>
      </c>
      <c r="B1202" s="12">
        <v>168.4700012207031</v>
      </c>
      <c r="C1202" s="12">
        <v>300.75</v>
      </c>
      <c r="D1202" s="12">
        <f>+B1202/B1203-1</f>
        <v>1.1771105510346436E-2</v>
      </c>
      <c r="E1202" s="12">
        <f>+C1202/C1203-1</f>
        <v>3.3263298036212419E-4</v>
      </c>
    </row>
    <row r="1203" spans="1:5" x14ac:dyDescent="0.25">
      <c r="A1203" s="13">
        <v>43658</v>
      </c>
      <c r="B1203" s="12">
        <v>166.50999450683591</v>
      </c>
      <c r="C1203" s="12">
        <v>300.64999389648438</v>
      </c>
      <c r="D1203" s="12">
        <f>+B1203/B1204-1</f>
        <v>4.8069359235358711E-4</v>
      </c>
      <c r="E1203" s="12">
        <f>+C1203/C1204-1</f>
        <v>4.4769514844831271E-3</v>
      </c>
    </row>
    <row r="1204" spans="1:5" x14ac:dyDescent="0.25">
      <c r="A1204" s="13">
        <v>43657</v>
      </c>
      <c r="B1204" s="12">
        <v>166.42999267578119</v>
      </c>
      <c r="C1204" s="12">
        <v>299.30999755859381</v>
      </c>
      <c r="D1204" s="12">
        <f>+B1204/B1205-1</f>
        <v>-3.4132175102922213E-3</v>
      </c>
      <c r="E1204" s="12">
        <f>+C1204/C1205-1</f>
        <v>2.3442357636069833E-3</v>
      </c>
    </row>
    <row r="1205" spans="1:5" x14ac:dyDescent="0.25">
      <c r="A1205" s="13">
        <v>43656</v>
      </c>
      <c r="B1205" s="12">
        <v>167</v>
      </c>
      <c r="C1205" s="12">
        <v>298.6099853515625</v>
      </c>
      <c r="D1205" s="12">
        <f>+B1205/B1206-1</f>
        <v>8.2105808703389904E-3</v>
      </c>
      <c r="E1205" s="12">
        <f>+C1205/C1206-1</f>
        <v>4.7780305477680418E-3</v>
      </c>
    </row>
    <row r="1206" spans="1:5" x14ac:dyDescent="0.25">
      <c r="A1206" s="13">
        <v>43655</v>
      </c>
      <c r="B1206" s="12">
        <v>165.63999938964841</v>
      </c>
      <c r="C1206" s="12">
        <v>297.19000244140619</v>
      </c>
      <c r="D1206" s="12">
        <f>+B1206/B1207-1</f>
        <v>-1.2662448365308165E-3</v>
      </c>
      <c r="E1206" s="12">
        <f>+C1206/C1207-1</f>
        <v>1.2465302474817808E-3</v>
      </c>
    </row>
    <row r="1207" spans="1:5" x14ac:dyDescent="0.25">
      <c r="A1207" s="13">
        <v>43654</v>
      </c>
      <c r="B1207" s="12">
        <v>165.8500061035156</v>
      </c>
      <c r="C1207" s="12">
        <v>296.82000732421881</v>
      </c>
      <c r="D1207" s="12">
        <f>+B1207/B1208-1</f>
        <v>1.449221014911295E-3</v>
      </c>
      <c r="E1207" s="12">
        <f>+C1207/C1208-1</f>
        <v>-5.4948206721575632E-3</v>
      </c>
    </row>
    <row r="1208" spans="1:5" x14ac:dyDescent="0.25">
      <c r="A1208" s="13">
        <v>43651</v>
      </c>
      <c r="B1208" s="12">
        <v>165.61000061035159</v>
      </c>
      <c r="C1208" s="12">
        <v>298.45999145507813</v>
      </c>
      <c r="D1208" s="12">
        <f>+B1208/B1209-1</f>
        <v>-1.1342570346790759E-2</v>
      </c>
      <c r="E1208" s="12">
        <f>+C1208/C1209-1</f>
        <v>-1.1378726632554903E-3</v>
      </c>
    </row>
    <row r="1209" spans="1:5" x14ac:dyDescent="0.25">
      <c r="A1209" s="13">
        <v>43649</v>
      </c>
      <c r="B1209" s="12">
        <v>167.50999450683591</v>
      </c>
      <c r="C1209" s="12">
        <v>298.79998779296881</v>
      </c>
      <c r="D1209" s="12">
        <f>+B1209/B1210-1</f>
        <v>1.4474318437038391E-2</v>
      </c>
      <c r="E1209" s="12">
        <f>+C1209/C1210-1</f>
        <v>7.995125917571233E-3</v>
      </c>
    </row>
    <row r="1210" spans="1:5" x14ac:dyDescent="0.25">
      <c r="A1210" s="13">
        <v>43648</v>
      </c>
      <c r="B1210" s="12">
        <v>165.1199951171875</v>
      </c>
      <c r="C1210" s="12">
        <v>296.42999267578119</v>
      </c>
      <c r="D1210" s="12">
        <f>+B1210/B1211-1</f>
        <v>1.1826660009238488E-2</v>
      </c>
      <c r="E1210" s="12">
        <f>+C1210/C1211-1</f>
        <v>2.6043056353060035E-3</v>
      </c>
    </row>
    <row r="1211" spans="1:5" x14ac:dyDescent="0.25">
      <c r="A1211" s="13">
        <v>43647</v>
      </c>
      <c r="B1211" s="12">
        <v>163.19000244140619</v>
      </c>
      <c r="C1211" s="12">
        <v>295.66000366210938</v>
      </c>
      <c r="D1211" s="12">
        <f>+B1211/B1212-1</f>
        <v>1.0965210584430451E-2</v>
      </c>
      <c r="E1211" s="12">
        <f>+C1211/C1212-1</f>
        <v>9.0785107921822483E-3</v>
      </c>
    </row>
    <row r="1212" spans="1:5" x14ac:dyDescent="0.25">
      <c r="A1212" s="13">
        <v>43644</v>
      </c>
      <c r="B1212" s="12">
        <v>161.41999816894531</v>
      </c>
      <c r="C1212" s="12">
        <v>293</v>
      </c>
      <c r="D1212" s="12">
        <f>+B1212/B1213-1</f>
        <v>3.481272886167508E-3</v>
      </c>
      <c r="E1212" s="12">
        <f>+C1212/C1213-1</f>
        <v>5.145797598627766E-3</v>
      </c>
    </row>
    <row r="1213" spans="1:5" x14ac:dyDescent="0.25">
      <c r="A1213" s="13">
        <v>43643</v>
      </c>
      <c r="B1213" s="12">
        <v>160.86000061035159</v>
      </c>
      <c r="C1213" s="12">
        <v>291.5</v>
      </c>
      <c r="D1213" s="12">
        <f>+B1213/B1214-1</f>
        <v>8.5266495946807463E-3</v>
      </c>
      <c r="E1213" s="12">
        <f>+C1213/C1214-1</f>
        <v>3.5459729919382621E-3</v>
      </c>
    </row>
    <row r="1214" spans="1:5" x14ac:dyDescent="0.25">
      <c r="A1214" s="13">
        <v>43642</v>
      </c>
      <c r="B1214" s="12">
        <v>159.5</v>
      </c>
      <c r="C1214" s="12">
        <v>290.47000122070313</v>
      </c>
      <c r="D1214" s="12">
        <f>+B1214/B1215-1</f>
        <v>-1.5024758038734154E-3</v>
      </c>
      <c r="E1214" s="12">
        <f>+C1214/C1215-1</f>
        <v>-9.9741551513787829E-4</v>
      </c>
    </row>
    <row r="1215" spans="1:5" x14ac:dyDescent="0.25">
      <c r="A1215" s="13">
        <v>43641</v>
      </c>
      <c r="B1215" s="12">
        <v>159.74000549316409</v>
      </c>
      <c r="C1215" s="12">
        <v>290.760009765625</v>
      </c>
      <c r="D1215" s="12">
        <f>+B1215/B1216-1</f>
        <v>-1.5227181545341306E-2</v>
      </c>
      <c r="E1215" s="12">
        <f>+C1215/C1216-1</f>
        <v>-9.8079442144852758E-3</v>
      </c>
    </row>
    <row r="1216" spans="1:5" x14ac:dyDescent="0.25">
      <c r="A1216" s="13">
        <v>43640</v>
      </c>
      <c r="B1216" s="12">
        <v>162.21000671386719</v>
      </c>
      <c r="C1216" s="12">
        <v>293.6400146484375</v>
      </c>
      <c r="D1216" s="12">
        <f>+B1216/B1217-1</f>
        <v>0</v>
      </c>
      <c r="E1216" s="12">
        <f>+C1216/C1217-1</f>
        <v>-1.2244399713010612E-3</v>
      </c>
    </row>
    <row r="1217" spans="1:5" x14ac:dyDescent="0.25">
      <c r="A1217" s="13">
        <v>43637</v>
      </c>
      <c r="B1217" s="12">
        <v>162.21000671386719</v>
      </c>
      <c r="C1217" s="12">
        <v>294</v>
      </c>
      <c r="D1217" s="12">
        <f>+B1217/B1218-1</f>
        <v>6.5152831217305529E-3</v>
      </c>
      <c r="E1217" s="12">
        <f>+C1217/C1218-1</f>
        <v>-6.2867080499322547E-3</v>
      </c>
    </row>
    <row r="1218" spans="1:5" x14ac:dyDescent="0.25">
      <c r="A1218" s="13">
        <v>43636</v>
      </c>
      <c r="B1218" s="12">
        <v>161.1600036621094</v>
      </c>
      <c r="C1218" s="12">
        <v>295.8599853515625</v>
      </c>
      <c r="D1218" s="12">
        <f>+B1218/B1219-1</f>
        <v>2.1098661803344854E-2</v>
      </c>
      <c r="E1218" s="12">
        <f>+C1218/C1219-1</f>
        <v>9.5543158953614871E-3</v>
      </c>
    </row>
    <row r="1219" spans="1:5" x14ac:dyDescent="0.25">
      <c r="A1219" s="13">
        <v>43635</v>
      </c>
      <c r="B1219" s="12">
        <v>157.83000183105469</v>
      </c>
      <c r="C1219" s="12">
        <v>293.05999755859381</v>
      </c>
      <c r="D1219" s="12">
        <f>+B1219/B1220-1</f>
        <v>-2.4019016919691882E-3</v>
      </c>
      <c r="E1219" s="12">
        <f>+C1219/C1220-1</f>
        <v>2.2571945139748806E-3</v>
      </c>
    </row>
    <row r="1220" spans="1:5" x14ac:dyDescent="0.25">
      <c r="A1220" s="13">
        <v>43634</v>
      </c>
      <c r="B1220" s="12">
        <v>158.21000671386719</v>
      </c>
      <c r="C1220" s="12">
        <v>292.39999389648438</v>
      </c>
      <c r="D1220" s="12">
        <f>+B1220/B1221-1</f>
        <v>2.6404614897721945E-2</v>
      </c>
      <c r="E1220" s="12">
        <f>+C1220/C1221-1</f>
        <v>1.0471019215623212E-2</v>
      </c>
    </row>
    <row r="1221" spans="1:5" x14ac:dyDescent="0.25">
      <c r="A1221" s="13">
        <v>43633</v>
      </c>
      <c r="B1221" s="12">
        <v>154.13999938964841</v>
      </c>
      <c r="C1221" s="12">
        <v>289.3699951171875</v>
      </c>
      <c r="D1221" s="12">
        <f>+B1221/B1222-1</f>
        <v>8.3736672392118461E-3</v>
      </c>
      <c r="E1221" s="12">
        <f>+C1221/C1222-1</f>
        <v>3.8023006239829016E-4</v>
      </c>
    </row>
    <row r="1222" spans="1:5" x14ac:dyDescent="0.25">
      <c r="A1222" s="13">
        <v>43630</v>
      </c>
      <c r="B1222" s="12">
        <v>152.86000061035159</v>
      </c>
      <c r="C1222" s="12">
        <v>289.260009765625</v>
      </c>
      <c r="D1222" s="12">
        <f>+B1222/B1223-1</f>
        <v>-7.7247803819023853E-3</v>
      </c>
      <c r="E1222" s="12">
        <f>+C1222/C1223-1</f>
        <v>-1.104968649346838E-3</v>
      </c>
    </row>
    <row r="1223" spans="1:5" x14ac:dyDescent="0.25">
      <c r="A1223" s="13">
        <v>43629</v>
      </c>
      <c r="B1223" s="12">
        <v>154.05000305175781</v>
      </c>
      <c r="C1223" s="12">
        <v>289.57998657226563</v>
      </c>
      <c r="D1223" s="12">
        <f>+B1223/B1224-1</f>
        <v>-3.7509009425062967E-3</v>
      </c>
      <c r="E1223" s="12">
        <f>+C1223/C1224-1</f>
        <v>4.1262591053257136E-3</v>
      </c>
    </row>
    <row r="1224" spans="1:5" x14ac:dyDescent="0.25">
      <c r="A1224" s="13">
        <v>43628</v>
      </c>
      <c r="B1224" s="12">
        <v>154.6300048828125</v>
      </c>
      <c r="C1224" s="12">
        <v>288.3900146484375</v>
      </c>
      <c r="D1224" s="12">
        <f>+B1224/B1225-1</f>
        <v>-5.8167229304906254E-4</v>
      </c>
      <c r="E1224" s="12">
        <f>+C1224/C1225-1</f>
        <v>-1.7652449249604407E-3</v>
      </c>
    </row>
    <row r="1225" spans="1:5" x14ac:dyDescent="0.25">
      <c r="A1225" s="13">
        <v>43627</v>
      </c>
      <c r="B1225" s="12">
        <v>154.7200012207031</v>
      </c>
      <c r="C1225" s="12">
        <v>288.89999389648438</v>
      </c>
      <c r="D1225" s="12">
        <f>+B1225/B1226-1</f>
        <v>5.7202606848720805E-3</v>
      </c>
      <c r="E1225" s="12">
        <f>+C1225/C1226-1</f>
        <v>-2.4226502378454917E-4</v>
      </c>
    </row>
    <row r="1226" spans="1:5" x14ac:dyDescent="0.25">
      <c r="A1226" s="13">
        <v>43626</v>
      </c>
      <c r="B1226" s="12">
        <v>153.8399963378906</v>
      </c>
      <c r="C1226" s="12">
        <v>288.97000122070313</v>
      </c>
      <c r="D1226" s="12">
        <f>+B1226/B1227-1</f>
        <v>2.328056462189676E-2</v>
      </c>
      <c r="E1226" s="12">
        <f>+C1226/C1227-1</f>
        <v>4.5889356934725178E-3</v>
      </c>
    </row>
    <row r="1227" spans="1:5" x14ac:dyDescent="0.25">
      <c r="A1227" s="13">
        <v>43623</v>
      </c>
      <c r="B1227" s="12">
        <v>150.3399963378906</v>
      </c>
      <c r="C1227" s="12">
        <v>287.64999389648438</v>
      </c>
      <c r="D1227" s="12">
        <f>+B1227/B1228-1</f>
        <v>1.2526944126295625E-2</v>
      </c>
      <c r="E1227" s="12">
        <f>+C1227/C1228-1</f>
        <v>1.0007044331713066E-2</v>
      </c>
    </row>
    <row r="1228" spans="1:5" x14ac:dyDescent="0.25">
      <c r="A1228" s="13">
        <v>43622</v>
      </c>
      <c r="B1228" s="12">
        <v>148.47999572753909</v>
      </c>
      <c r="C1228" s="12">
        <v>284.79998779296881</v>
      </c>
      <c r="D1228" s="12">
        <f>+B1228/B1229-1</f>
        <v>2.4989611362246755E-2</v>
      </c>
      <c r="E1228" s="12">
        <f>+C1228/C1229-1</f>
        <v>6.5026731462238807E-3</v>
      </c>
    </row>
    <row r="1229" spans="1:5" x14ac:dyDescent="0.25">
      <c r="A1229" s="13">
        <v>43621</v>
      </c>
      <c r="B1229" s="12">
        <v>144.86000061035159</v>
      </c>
      <c r="C1229" s="12">
        <v>282.95999145507813</v>
      </c>
      <c r="D1229" s="12">
        <f>+B1229/B1230-1</f>
        <v>1.2723765447738122E-2</v>
      </c>
      <c r="E1229" s="12">
        <f>+C1229/C1230-1</f>
        <v>8.6621490976193094E-3</v>
      </c>
    </row>
    <row r="1230" spans="1:5" x14ac:dyDescent="0.25">
      <c r="A1230" s="13">
        <v>43620</v>
      </c>
      <c r="B1230" s="12">
        <v>143.03999328613281</v>
      </c>
      <c r="C1230" s="12">
        <v>280.52999877929688</v>
      </c>
      <c r="D1230" s="12">
        <f>+B1230/B1231-1</f>
        <v>7.5367475961793939E-3</v>
      </c>
      <c r="E1230" s="12">
        <f>+C1230/C1231-1</f>
        <v>2.1706636908962684E-2</v>
      </c>
    </row>
    <row r="1231" spans="1:5" x14ac:dyDescent="0.25">
      <c r="A1231" s="13">
        <v>43619</v>
      </c>
      <c r="B1231" s="12">
        <v>141.9700012207031</v>
      </c>
      <c r="C1231" s="12">
        <v>274.57000732421881</v>
      </c>
      <c r="D1231" s="12">
        <f>+B1231/B1232-1</f>
        <v>-7.3416516598440174E-3</v>
      </c>
      <c r="E1231" s="12">
        <f>+C1231/C1232-1</f>
        <v>-2.5428914062197716E-3</v>
      </c>
    </row>
    <row r="1232" spans="1:5" x14ac:dyDescent="0.25">
      <c r="A1232" s="13">
        <v>43616</v>
      </c>
      <c r="B1232" s="12">
        <v>143.02000427246091</v>
      </c>
      <c r="C1232" s="12">
        <v>275.26998901367188</v>
      </c>
      <c r="D1232" s="12">
        <f>+B1232/B1233-1</f>
        <v>1.3989001720915439E-4</v>
      </c>
      <c r="E1232" s="12">
        <f>+C1232/C1233-1</f>
        <v>-1.3475288614393843E-2</v>
      </c>
    </row>
    <row r="1233" spans="1:5" x14ac:dyDescent="0.25">
      <c r="A1233" s="13">
        <v>43615</v>
      </c>
      <c r="B1233" s="12">
        <v>143</v>
      </c>
      <c r="C1233" s="12">
        <v>279.02999877929688</v>
      </c>
      <c r="D1233" s="12">
        <f>+B1233/B1234-1</f>
        <v>-4.8932215443420191E-4</v>
      </c>
      <c r="E1233" s="12">
        <f>+C1233/C1234-1</f>
        <v>2.7311955856930137E-3</v>
      </c>
    </row>
    <row r="1234" spans="1:5" x14ac:dyDescent="0.25">
      <c r="A1234" s="13">
        <v>43614</v>
      </c>
      <c r="B1234" s="12">
        <v>143.07000732421881</v>
      </c>
      <c r="C1234" s="12">
        <v>278.26998901367188</v>
      </c>
      <c r="D1234" s="12">
        <f>+B1234/B1235-1</f>
        <v>-1.0033191982948275E-2</v>
      </c>
      <c r="E1234" s="12">
        <f>+C1234/C1235-1</f>
        <v>-6.7107082768924631E-3</v>
      </c>
    </row>
    <row r="1235" spans="1:5" x14ac:dyDescent="0.25">
      <c r="A1235" s="13">
        <v>43613</v>
      </c>
      <c r="B1235" s="12">
        <v>144.52000427246091</v>
      </c>
      <c r="C1235" s="12">
        <v>280.14999389648438</v>
      </c>
      <c r="D1235" s="12">
        <f>+B1235/B1236-1</f>
        <v>1.5940882738276763E-3</v>
      </c>
      <c r="E1235" s="12">
        <f>+C1235/C1236-1</f>
        <v>-9.3005336097520264E-3</v>
      </c>
    </row>
    <row r="1236" spans="1:5" x14ac:dyDescent="0.25">
      <c r="A1236" s="13">
        <v>43609</v>
      </c>
      <c r="B1236" s="12">
        <v>144.28999328613281</v>
      </c>
      <c r="C1236" s="12">
        <v>282.77999877929688</v>
      </c>
      <c r="D1236" s="12">
        <f>+B1236/B1237-1</f>
        <v>1.3770754091640081E-2</v>
      </c>
      <c r="E1236" s="12">
        <f>+C1236/C1237-1</f>
        <v>2.2683210378962038E-3</v>
      </c>
    </row>
    <row r="1237" spans="1:5" x14ac:dyDescent="0.25">
      <c r="A1237" s="13">
        <v>43608</v>
      </c>
      <c r="B1237" s="12">
        <v>142.33000183105469</v>
      </c>
      <c r="C1237" s="12">
        <v>282.1400146484375</v>
      </c>
      <c r="D1237" s="12">
        <f>+B1237/B1238-1</f>
        <v>-3.77961296694862E-3</v>
      </c>
      <c r="E1237" s="12">
        <f>+C1237/C1238-1</f>
        <v>-1.2218570089675529E-2</v>
      </c>
    </row>
    <row r="1238" spans="1:5" x14ac:dyDescent="0.25">
      <c r="A1238" s="13">
        <v>43607</v>
      </c>
      <c r="B1238" s="12">
        <v>142.8699951171875</v>
      </c>
      <c r="C1238" s="12">
        <v>285.6300048828125</v>
      </c>
      <c r="D1238" s="12">
        <f>+B1238/B1239-1</f>
        <v>-6.8817286873614769E-3</v>
      </c>
      <c r="E1238" s="12">
        <f>+C1238/C1239-1</f>
        <v>-3.0714629605170796E-3</v>
      </c>
    </row>
    <row r="1239" spans="1:5" x14ac:dyDescent="0.25">
      <c r="A1239" s="13">
        <v>43606</v>
      </c>
      <c r="B1239" s="12">
        <v>143.86000061035159</v>
      </c>
      <c r="C1239" s="12">
        <v>286.510009765625</v>
      </c>
      <c r="D1239" s="12">
        <f>+B1239/B1240-1</f>
        <v>1.6391178707552356E-2</v>
      </c>
      <c r="E1239" s="12">
        <f>+C1239/C1240-1</f>
        <v>9.0156627876010198E-3</v>
      </c>
    </row>
    <row r="1240" spans="1:5" x14ac:dyDescent="0.25">
      <c r="A1240" s="13">
        <v>43605</v>
      </c>
      <c r="B1240" s="12">
        <v>141.53999328613281</v>
      </c>
      <c r="C1240" s="12">
        <v>283.95001220703119</v>
      </c>
      <c r="D1240" s="12">
        <f>+B1240/B1241-1</f>
        <v>-5.8997862612174545E-3</v>
      </c>
      <c r="E1240" s="12">
        <f>+C1240/C1241-1</f>
        <v>-6.6120352472481825E-3</v>
      </c>
    </row>
    <row r="1241" spans="1:5" x14ac:dyDescent="0.25">
      <c r="A1241" s="13">
        <v>43602</v>
      </c>
      <c r="B1241" s="12">
        <v>142.3800048828125</v>
      </c>
      <c r="C1241" s="12">
        <v>285.83999633789063</v>
      </c>
      <c r="D1241" s="12">
        <f>+B1241/B1242-1</f>
        <v>-8.909917490378727E-3</v>
      </c>
      <c r="E1241" s="12">
        <f>+C1241/C1242-1</f>
        <v>-6.4651226632624903E-3</v>
      </c>
    </row>
    <row r="1242" spans="1:5" x14ac:dyDescent="0.25">
      <c r="A1242" s="13">
        <v>43601</v>
      </c>
      <c r="B1242" s="12">
        <v>143.6600036621094</v>
      </c>
      <c r="C1242" s="12">
        <v>287.70001220703119</v>
      </c>
      <c r="D1242" s="12">
        <f>+B1242/B1243-1</f>
        <v>1.3926672616260127E-4</v>
      </c>
      <c r="E1242" s="12">
        <f>+C1242/C1243-1</f>
        <v>9.2612596332277697E-3</v>
      </c>
    </row>
    <row r="1243" spans="1:5" x14ac:dyDescent="0.25">
      <c r="A1243" s="13">
        <v>43600</v>
      </c>
      <c r="B1243" s="12">
        <v>143.63999938964841</v>
      </c>
      <c r="C1243" s="12">
        <v>285.05999755859381</v>
      </c>
      <c r="D1243" s="12">
        <f>+B1243/B1244-1</f>
        <v>1.9157066137874601E-2</v>
      </c>
      <c r="E1243" s="12">
        <f>+C1243/C1244-1</f>
        <v>5.8574583551889159E-3</v>
      </c>
    </row>
    <row r="1244" spans="1:5" x14ac:dyDescent="0.25">
      <c r="A1244" s="13">
        <v>43599</v>
      </c>
      <c r="B1244" s="12">
        <v>140.94000244140619</v>
      </c>
      <c r="C1244" s="12">
        <v>283.39999389648438</v>
      </c>
      <c r="D1244" s="12">
        <f>+B1244/B1245-1</f>
        <v>1.6296581230059948E-2</v>
      </c>
      <c r="E1244" s="12">
        <f>+C1244/C1245-1</f>
        <v>9.0436825371988938E-3</v>
      </c>
    </row>
    <row r="1245" spans="1:5" x14ac:dyDescent="0.25">
      <c r="A1245" s="13">
        <v>43598</v>
      </c>
      <c r="B1245" s="12">
        <v>138.67999267578119</v>
      </c>
      <c r="C1245" s="12">
        <v>280.8599853515625</v>
      </c>
      <c r="D1245" s="12">
        <f>+B1245/B1246-1</f>
        <v>-1.8750506763888009E-2</v>
      </c>
      <c r="E1245" s="12">
        <f>+C1245/C1246-1</f>
        <v>-2.5130234635787341E-2</v>
      </c>
    </row>
    <row r="1246" spans="1:5" x14ac:dyDescent="0.25">
      <c r="A1246" s="13">
        <v>43595</v>
      </c>
      <c r="B1246" s="12">
        <v>141.33000183105469</v>
      </c>
      <c r="C1246" s="12">
        <v>288.10000610351563</v>
      </c>
      <c r="D1246" s="12">
        <f>+B1246/B1247-1</f>
        <v>1.2042941664425211E-3</v>
      </c>
      <c r="E1246" s="12">
        <f>+C1246/C1247-1</f>
        <v>5.0233810891302522E-3</v>
      </c>
    </row>
    <row r="1247" spans="1:5" x14ac:dyDescent="0.25">
      <c r="A1247" s="13">
        <v>43594</v>
      </c>
      <c r="B1247" s="12">
        <v>141.1600036621094</v>
      </c>
      <c r="C1247" s="12">
        <v>286.66000366210938</v>
      </c>
      <c r="D1247" s="12">
        <f>+B1247/B1248-1</f>
        <v>8.5089606983412835E-4</v>
      </c>
      <c r="E1247" s="12">
        <f>+C1247/C1248-1</f>
        <v>-3.0257542547944549E-3</v>
      </c>
    </row>
    <row r="1248" spans="1:5" x14ac:dyDescent="0.25">
      <c r="A1248" s="13">
        <v>43593</v>
      </c>
      <c r="B1248" s="12">
        <v>141.03999328613281</v>
      </c>
      <c r="C1248" s="12">
        <v>287.52999877929688</v>
      </c>
      <c r="D1248" s="12">
        <f>+B1248/B1249-1</f>
        <v>2.4255602119918951E-2</v>
      </c>
      <c r="E1248" s="12">
        <f>+C1248/C1249-1</f>
        <v>-1.3892053855422137E-3</v>
      </c>
    </row>
    <row r="1249" spans="1:5" x14ac:dyDescent="0.25">
      <c r="A1249" s="13">
        <v>43592</v>
      </c>
      <c r="B1249" s="12">
        <v>137.69999694824219</v>
      </c>
      <c r="C1249" s="12">
        <v>287.92999267578119</v>
      </c>
      <c r="D1249" s="12">
        <f>+B1249/B1250-1</f>
        <v>4.0580329803390658E-2</v>
      </c>
      <c r="E1249" s="12">
        <f>+C1249/C1250-1</f>
        <v>-1.6699728591370588E-2</v>
      </c>
    </row>
    <row r="1250" spans="1:5" x14ac:dyDescent="0.25">
      <c r="A1250" s="13">
        <v>43591</v>
      </c>
      <c r="B1250" s="12">
        <v>132.33000183105469</v>
      </c>
      <c r="C1250" s="12">
        <v>292.82000732421881</v>
      </c>
      <c r="D1250" s="12">
        <f>+B1250/B1251-1</f>
        <v>-1.3493347001859335E-2</v>
      </c>
      <c r="E1250" s="12">
        <f>+C1250/C1251-1</f>
        <v>-4.1151972931384728E-3</v>
      </c>
    </row>
    <row r="1251" spans="1:5" x14ac:dyDescent="0.25">
      <c r="A1251" s="13">
        <v>43588</v>
      </c>
      <c r="B1251" s="12">
        <v>134.13999938964841</v>
      </c>
      <c r="C1251" s="12">
        <v>294.02999877929688</v>
      </c>
      <c r="D1251" s="12">
        <f>+B1251/B1252-1</f>
        <v>-4.3791015853946735E-3</v>
      </c>
      <c r="E1251" s="12">
        <f>+C1251/C1252-1</f>
        <v>9.7877813558744364E-3</v>
      </c>
    </row>
    <row r="1252" spans="1:5" x14ac:dyDescent="0.25">
      <c r="A1252" s="13">
        <v>43587</v>
      </c>
      <c r="B1252" s="12">
        <v>134.72999572753909</v>
      </c>
      <c r="C1252" s="12">
        <v>291.17999267578119</v>
      </c>
      <c r="D1252" s="12">
        <f>+B1252/B1253-1</f>
        <v>9.6574753439115923E-4</v>
      </c>
      <c r="E1252" s="12">
        <f>+C1252/C1253-1</f>
        <v>-2.1589557865854259E-3</v>
      </c>
    </row>
    <row r="1253" spans="1:5" x14ac:dyDescent="0.25">
      <c r="A1253" s="13">
        <v>43586</v>
      </c>
      <c r="B1253" s="12">
        <v>134.6000061035156</v>
      </c>
      <c r="C1253" s="12">
        <v>291.80999755859381</v>
      </c>
      <c r="D1253" s="12">
        <f>+B1253/B1254-1</f>
        <v>-1.0512333225124904E-2</v>
      </c>
      <c r="E1253" s="12">
        <f>+C1253/C1254-1</f>
        <v>-7.5164666949746328E-3</v>
      </c>
    </row>
    <row r="1254" spans="1:5" x14ac:dyDescent="0.25">
      <c r="A1254" s="13">
        <v>43585</v>
      </c>
      <c r="B1254" s="12">
        <v>136.0299987792969</v>
      </c>
      <c r="C1254" s="12">
        <v>294.01998901367188</v>
      </c>
      <c r="D1254" s="12">
        <f>+B1254/B1255-1</f>
        <v>3.7632415197585978E-3</v>
      </c>
      <c r="E1254" s="12">
        <f>+C1254/C1255-1</f>
        <v>5.1040902091603613E-4</v>
      </c>
    </row>
    <row r="1255" spans="1:5" x14ac:dyDescent="0.25">
      <c r="A1255" s="13">
        <v>43584</v>
      </c>
      <c r="B1255" s="12">
        <v>135.52000427246091</v>
      </c>
      <c r="C1255" s="12">
        <v>293.8699951171875</v>
      </c>
      <c r="D1255" s="12">
        <f>+B1255/B1256-1</f>
        <v>8.8633959664918827E-4</v>
      </c>
      <c r="E1255" s="12">
        <f>+C1255/C1256-1</f>
        <v>1.5677429172040735E-3</v>
      </c>
    </row>
    <row r="1256" spans="1:5" x14ac:dyDescent="0.25">
      <c r="A1256" s="13">
        <v>43581</v>
      </c>
      <c r="B1256" s="12">
        <v>135.3999938964844</v>
      </c>
      <c r="C1256" s="12">
        <v>293.41000366210938</v>
      </c>
      <c r="D1256" s="12">
        <f>+B1256/B1257-1</f>
        <v>-1.180316206779497E-3</v>
      </c>
      <c r="E1256" s="12">
        <f>+C1256/C1257-1</f>
        <v>4.6567913918376114E-3</v>
      </c>
    </row>
    <row r="1257" spans="1:5" x14ac:dyDescent="0.25">
      <c r="A1257" s="13">
        <v>43580</v>
      </c>
      <c r="B1257" s="12">
        <v>135.55999755859381</v>
      </c>
      <c r="C1257" s="12">
        <v>292.04998779296881</v>
      </c>
      <c r="D1257" s="12">
        <f>+B1257/B1258-1</f>
        <v>-6.7409012144308278E-3</v>
      </c>
      <c r="E1257" s="12">
        <f>+C1257/C1258-1</f>
        <v>-6.1603253119590917E-4</v>
      </c>
    </row>
    <row r="1258" spans="1:5" x14ac:dyDescent="0.25">
      <c r="A1258" s="13">
        <v>43579</v>
      </c>
      <c r="B1258" s="12">
        <v>136.47999572753909</v>
      </c>
      <c r="C1258" s="12">
        <v>292.23001098632813</v>
      </c>
      <c r="D1258" s="12">
        <f>+B1258/B1259-1</f>
        <v>-1.7846940605254047E-2</v>
      </c>
      <c r="E1258" s="12">
        <f>+C1258/C1259-1</f>
        <v>-2.219318101775003E-3</v>
      </c>
    </row>
    <row r="1259" spans="1:5" x14ac:dyDescent="0.25">
      <c r="A1259" s="13">
        <v>43578</v>
      </c>
      <c r="B1259" s="12">
        <v>138.96000671386719</v>
      </c>
      <c r="C1259" s="12">
        <v>292.8800048828125</v>
      </c>
      <c r="D1259" s="12">
        <f>+B1259/B1260-1</f>
        <v>-4.9408321716696291E-3</v>
      </c>
      <c r="E1259" s="12">
        <f>+C1259/C1260-1</f>
        <v>8.9916834944232527E-3</v>
      </c>
    </row>
    <row r="1260" spans="1:5" x14ac:dyDescent="0.25">
      <c r="A1260" s="13">
        <v>43577</v>
      </c>
      <c r="B1260" s="12">
        <v>139.6499938964844</v>
      </c>
      <c r="C1260" s="12">
        <v>290.26998901367188</v>
      </c>
      <c r="D1260" s="12">
        <f>+B1260/B1261-1</f>
        <v>-1.858407253372274E-3</v>
      </c>
      <c r="E1260" s="12">
        <f>+C1260/C1261-1</f>
        <v>8.6200954923909556E-4</v>
      </c>
    </row>
    <row r="1261" spans="1:5" x14ac:dyDescent="0.25">
      <c r="A1261" s="13">
        <v>43573</v>
      </c>
      <c r="B1261" s="12">
        <v>139.9100036621094</v>
      </c>
      <c r="C1261" s="12">
        <v>290.01998901367188</v>
      </c>
      <c r="D1261" s="12">
        <f>+B1261/B1262-1</f>
        <v>1.6123183828455012E-2</v>
      </c>
      <c r="E1261" s="12">
        <f>+C1261/C1262-1</f>
        <v>1.96917181759515E-3</v>
      </c>
    </row>
    <row r="1262" spans="1:5" x14ac:dyDescent="0.25">
      <c r="A1262" s="13">
        <v>43572</v>
      </c>
      <c r="B1262" s="12">
        <v>137.69000244140619</v>
      </c>
      <c r="C1262" s="12">
        <v>289.45001220703119</v>
      </c>
      <c r="D1262" s="12">
        <f>+B1262/B1263-1</f>
        <v>-2.896617474778318E-3</v>
      </c>
      <c r="E1262" s="12">
        <f>+C1262/C1263-1</f>
        <v>-2.4468963541404154E-3</v>
      </c>
    </row>
    <row r="1263" spans="1:5" x14ac:dyDescent="0.25">
      <c r="A1263" s="13">
        <v>43571</v>
      </c>
      <c r="B1263" s="12">
        <v>138.0899963378906</v>
      </c>
      <c r="C1263" s="12">
        <v>290.16000366210938</v>
      </c>
      <c r="D1263" s="12">
        <f>+B1263/B1264-1</f>
        <v>7.7355146175031031E-3</v>
      </c>
      <c r="E1263" s="12">
        <f>+C1263/C1264-1</f>
        <v>6.5524861401655699E-4</v>
      </c>
    </row>
    <row r="1264" spans="1:5" x14ac:dyDescent="0.25">
      <c r="A1264" s="13">
        <v>43570</v>
      </c>
      <c r="B1264" s="12">
        <v>137.0299987792969</v>
      </c>
      <c r="C1264" s="12">
        <v>289.97000122070313</v>
      </c>
      <c r="D1264" s="12">
        <f>+B1264/B1265-1</f>
        <v>-1.1113577711796441E-2</v>
      </c>
      <c r="E1264" s="12">
        <f>+C1264/C1265-1</f>
        <v>-6.5481954441770629E-4</v>
      </c>
    </row>
    <row r="1265" spans="1:5" x14ac:dyDescent="0.25">
      <c r="A1265" s="13">
        <v>43567</v>
      </c>
      <c r="B1265" s="12">
        <v>138.57000732421881</v>
      </c>
      <c r="C1265" s="12">
        <v>290.16000366210938</v>
      </c>
      <c r="D1265" s="12">
        <f>+B1265/B1266-1</f>
        <v>9.5440249876861394E-3</v>
      </c>
      <c r="E1265" s="12">
        <f>+C1265/C1266-1</f>
        <v>6.7659424199220108E-3</v>
      </c>
    </row>
    <row r="1266" spans="1:5" x14ac:dyDescent="0.25">
      <c r="A1266" s="13">
        <v>43566</v>
      </c>
      <c r="B1266" s="12">
        <v>137.25999450683591</v>
      </c>
      <c r="C1266" s="12">
        <v>288.20999145507813</v>
      </c>
      <c r="D1266" s="12">
        <f>+B1266/B1267-1</f>
        <v>5.4941032172002302E-3</v>
      </c>
      <c r="E1266" s="12">
        <f>+C1266/C1267-1</f>
        <v>-2.7755762417025487E-4</v>
      </c>
    </row>
    <row r="1267" spans="1:5" x14ac:dyDescent="0.25">
      <c r="A1267" s="13">
        <v>43565</v>
      </c>
      <c r="B1267" s="12">
        <v>136.50999450683591</v>
      </c>
      <c r="C1267" s="12">
        <v>288.29000854492188</v>
      </c>
      <c r="D1267" s="12">
        <f>+B1267/B1268-1</f>
        <v>5.1298786409637032E-4</v>
      </c>
      <c r="E1267" s="12">
        <f>+C1267/C1268-1</f>
        <v>3.4109881126855868E-3</v>
      </c>
    </row>
    <row r="1268" spans="1:5" x14ac:dyDescent="0.25">
      <c r="A1268" s="13">
        <v>43564</v>
      </c>
      <c r="B1268" s="12">
        <v>136.44000244140619</v>
      </c>
      <c r="C1268" s="12">
        <v>287.30999755859381</v>
      </c>
      <c r="D1268" s="12">
        <f>+B1268/B1269-1</f>
        <v>-5.0317393483356732E-3</v>
      </c>
      <c r="E1268" s="12">
        <f>+C1268/C1269-1</f>
        <v>-5.1248690831969812E-3</v>
      </c>
    </row>
    <row r="1269" spans="1:5" x14ac:dyDescent="0.25">
      <c r="A1269" s="13">
        <v>43563</v>
      </c>
      <c r="B1269" s="12">
        <v>137.1300048828125</v>
      </c>
      <c r="C1269" s="12">
        <v>288.79000854492188</v>
      </c>
      <c r="D1269" s="12">
        <f>+B1269/B1270-1</f>
        <v>1.3874867680654379E-3</v>
      </c>
      <c r="E1269" s="12">
        <f>+C1269/C1270-1</f>
        <v>7.6238422261210026E-4</v>
      </c>
    </row>
    <row r="1270" spans="1:5" x14ac:dyDescent="0.25">
      <c r="A1270" s="13">
        <v>43560</v>
      </c>
      <c r="B1270" s="12">
        <v>136.94000244140619</v>
      </c>
      <c r="C1270" s="12">
        <v>288.57000732421881</v>
      </c>
      <c r="D1270" s="12">
        <f>+B1270/B1271-1</f>
        <v>3.4439892760240731E-3</v>
      </c>
      <c r="E1270" s="12">
        <f>+C1270/C1271-1</f>
        <v>4.8402210595739348E-3</v>
      </c>
    </row>
    <row r="1271" spans="1:5" x14ac:dyDescent="0.25">
      <c r="A1271" s="13">
        <v>43559</v>
      </c>
      <c r="B1271" s="12">
        <v>136.4700012207031</v>
      </c>
      <c r="C1271" s="12">
        <v>287.17999267578119</v>
      </c>
      <c r="D1271" s="12">
        <f>+B1271/B1272-1</f>
        <v>2.1295973015094116E-3</v>
      </c>
      <c r="E1271" s="12">
        <f>+C1271/C1272-1</f>
        <v>2.6533734111375828E-3</v>
      </c>
    </row>
    <row r="1272" spans="1:5" x14ac:dyDescent="0.25">
      <c r="A1272" s="13">
        <v>43558</v>
      </c>
      <c r="B1272" s="12">
        <v>136.17999267578119</v>
      </c>
      <c r="C1272" s="12">
        <v>286.42001342773438</v>
      </c>
      <c r="D1272" s="12">
        <f>+B1272/B1273-1</f>
        <v>1.5443954783618263E-3</v>
      </c>
      <c r="E1272" s="12">
        <f>+C1272/C1273-1</f>
        <v>1.5736343151739884E-3</v>
      </c>
    </row>
    <row r="1273" spans="1:5" x14ac:dyDescent="0.25">
      <c r="A1273" s="13">
        <v>43557</v>
      </c>
      <c r="B1273" s="12">
        <v>135.9700012207031</v>
      </c>
      <c r="C1273" s="12">
        <v>285.97000122070313</v>
      </c>
      <c r="D1273" s="12">
        <f>+B1273/B1274-1</f>
        <v>6.8122780315131859E-3</v>
      </c>
      <c r="E1273" s="12">
        <f>+C1273/C1274-1</f>
        <v>4.8985290212755217E-4</v>
      </c>
    </row>
    <row r="1274" spans="1:5" x14ac:dyDescent="0.25">
      <c r="A1274" s="13">
        <v>43556</v>
      </c>
      <c r="B1274" s="12">
        <v>135.05000305175781</v>
      </c>
      <c r="C1274" s="12">
        <v>285.82998657226563</v>
      </c>
      <c r="D1274" s="12">
        <f>+B1274/B1275-1</f>
        <v>9.342301730116187E-3</v>
      </c>
      <c r="E1274" s="12">
        <f>+C1274/C1275-1</f>
        <v>1.1859159783520479E-2</v>
      </c>
    </row>
    <row r="1275" spans="1:5" x14ac:dyDescent="0.25">
      <c r="A1275" s="13">
        <v>43553</v>
      </c>
      <c r="B1275" s="12">
        <v>133.80000305175781</v>
      </c>
      <c r="C1275" s="12">
        <v>282.48001098632813</v>
      </c>
      <c r="D1275" s="12">
        <f>+B1275/B1276-1</f>
        <v>5.6369784501864029E-3</v>
      </c>
      <c r="E1275" s="12">
        <f>+C1275/C1276-1</f>
        <v>6.3055095476829415E-3</v>
      </c>
    </row>
    <row r="1276" spans="1:5" x14ac:dyDescent="0.25">
      <c r="A1276" s="13">
        <v>43552</v>
      </c>
      <c r="B1276" s="12">
        <v>133.05000305175781</v>
      </c>
      <c r="C1276" s="12">
        <v>280.70999145507813</v>
      </c>
      <c r="D1276" s="12">
        <f>+B1276/B1277-1</f>
        <v>2.033470966585238E-3</v>
      </c>
      <c r="E1276" s="12">
        <f>+C1276/C1277-1</f>
        <v>3.790443703660884E-3</v>
      </c>
    </row>
    <row r="1277" spans="1:5" x14ac:dyDescent="0.25">
      <c r="A1277" s="13">
        <v>43551</v>
      </c>
      <c r="B1277" s="12">
        <v>132.7799987792969</v>
      </c>
      <c r="C1277" s="12">
        <v>279.64999389648438</v>
      </c>
      <c r="D1277" s="12">
        <f>+B1277/B1278-1</f>
        <v>-1.3538502217261827E-3</v>
      </c>
      <c r="E1277" s="12">
        <f>+C1277/C1278-1</f>
        <v>-5.2290880984482424E-3</v>
      </c>
    </row>
    <row r="1278" spans="1:5" x14ac:dyDescent="0.25">
      <c r="A1278" s="13">
        <v>43550</v>
      </c>
      <c r="B1278" s="12">
        <v>132.96000671386719</v>
      </c>
      <c r="C1278" s="12">
        <v>281.1199951171875</v>
      </c>
      <c r="D1278" s="12">
        <f>+B1278/B1279-1</f>
        <v>1.4033035884688516E-2</v>
      </c>
      <c r="E1278" s="12">
        <f>+C1278/C1279-1</f>
        <v>7.4540800909228544E-3</v>
      </c>
    </row>
    <row r="1279" spans="1:5" x14ac:dyDescent="0.25">
      <c r="A1279" s="13">
        <v>43549</v>
      </c>
      <c r="B1279" s="12">
        <v>131.1199951171875</v>
      </c>
      <c r="C1279" s="12">
        <v>279.04000854492188</v>
      </c>
      <c r="D1279" s="12">
        <f>+B1279/B1280-1</f>
        <v>1.9199388557223918E-2</v>
      </c>
      <c r="E1279" s="12">
        <f>+C1279/C1280-1</f>
        <v>-7.5198372454121643E-4</v>
      </c>
    </row>
    <row r="1280" spans="1:5" x14ac:dyDescent="0.25">
      <c r="A1280" s="13">
        <v>43546</v>
      </c>
      <c r="B1280" s="12">
        <v>128.6499938964844</v>
      </c>
      <c r="C1280" s="12">
        <v>279.25</v>
      </c>
      <c r="D1280" s="12">
        <f>+B1280/B1281-1</f>
        <v>-2.8249909437316867E-2</v>
      </c>
      <c r="E1280" s="12">
        <f>+C1280/C1281-1</f>
        <v>-1.9246341358063801E-2</v>
      </c>
    </row>
    <row r="1281" spans="1:5" x14ac:dyDescent="0.25">
      <c r="A1281" s="13">
        <v>43545</v>
      </c>
      <c r="B1281" s="12">
        <v>132.38999938964841</v>
      </c>
      <c r="C1281" s="12">
        <v>284.73001098632813</v>
      </c>
      <c r="D1281" s="12">
        <f>+B1281/B1282-1</f>
        <v>4.8576803768380916E-3</v>
      </c>
      <c r="E1281" s="12">
        <f>+C1281/C1282-1</f>
        <v>1.1294701940096186E-2</v>
      </c>
    </row>
    <row r="1282" spans="1:5" x14ac:dyDescent="0.25">
      <c r="A1282" s="13">
        <v>43544</v>
      </c>
      <c r="B1282" s="12">
        <v>131.75</v>
      </c>
      <c r="C1282" s="12">
        <v>281.54998779296881</v>
      </c>
      <c r="D1282" s="12">
        <f>+B1282/B1283-1</f>
        <v>1.0637443127357038E-3</v>
      </c>
      <c r="E1282" s="12">
        <f>+C1282/C1283-1</f>
        <v>-3.0099366922335946E-3</v>
      </c>
    </row>
    <row r="1283" spans="1:5" x14ac:dyDescent="0.25">
      <c r="A1283" s="13">
        <v>43543</v>
      </c>
      <c r="B1283" s="12">
        <v>131.61000061035159</v>
      </c>
      <c r="C1283" s="12">
        <v>282.39999389648438</v>
      </c>
      <c r="D1283" s="12">
        <f>+B1283/B1284-1</f>
        <v>-5.0649998119759454E-3</v>
      </c>
      <c r="E1283" s="12">
        <f>+C1283/C1284-1</f>
        <v>2.479627653750871E-4</v>
      </c>
    </row>
    <row r="1284" spans="1:5" x14ac:dyDescent="0.25">
      <c r="A1284" s="13">
        <v>43542</v>
      </c>
      <c r="B1284" s="12">
        <v>132.2799987792969</v>
      </c>
      <c r="C1284" s="12">
        <v>282.32998657226563</v>
      </c>
      <c r="D1284" s="12">
        <f>+B1284/B1285-1</f>
        <v>3.7942024937895891E-3</v>
      </c>
      <c r="E1284" s="12">
        <f>+C1284/C1285-1</f>
        <v>3.6258541200953065E-3</v>
      </c>
    </row>
    <row r="1285" spans="1:5" x14ac:dyDescent="0.25">
      <c r="A1285" s="13">
        <v>43539</v>
      </c>
      <c r="B1285" s="12">
        <v>131.7799987792969</v>
      </c>
      <c r="C1285" s="12">
        <v>281.30999755859381</v>
      </c>
      <c r="D1285" s="12">
        <f>+B1285/B1286-1</f>
        <v>4.4972660028284039E-3</v>
      </c>
      <c r="E1285" s="12">
        <f>+C1285/C1286-1</f>
        <v>5.3348233934680245E-4</v>
      </c>
    </row>
    <row r="1286" spans="1:5" x14ac:dyDescent="0.25">
      <c r="A1286" s="13">
        <v>43538</v>
      </c>
      <c r="B1286" s="12">
        <v>131.19000244140619</v>
      </c>
      <c r="C1286" s="12">
        <v>281.16000366210938</v>
      </c>
      <c r="D1286" s="12">
        <f>+B1286/B1287-1</f>
        <v>8.7658543859832072E-3</v>
      </c>
      <c r="E1286" s="12">
        <f>+C1286/C1287-1</f>
        <v>-6.3976924050668238E-4</v>
      </c>
    </row>
    <row r="1287" spans="1:5" x14ac:dyDescent="0.25">
      <c r="A1287" s="13">
        <v>43537</v>
      </c>
      <c r="B1287" s="12">
        <v>130.05000305175781</v>
      </c>
      <c r="C1287" s="12">
        <v>281.33999633789063</v>
      </c>
      <c r="D1287" s="12">
        <f>+B1287/B1288-1</f>
        <v>-1.0753467011523909E-3</v>
      </c>
      <c r="E1287" s="12">
        <f>+C1287/C1288-1</f>
        <v>6.6192213251152765E-3</v>
      </c>
    </row>
    <row r="1288" spans="1:5" x14ac:dyDescent="0.25">
      <c r="A1288" s="13">
        <v>43536</v>
      </c>
      <c r="B1288" s="12">
        <v>130.19000244140619</v>
      </c>
      <c r="C1288" s="12">
        <v>279.489990234375</v>
      </c>
      <c r="D1288" s="12">
        <f>+B1288/B1289-1</f>
        <v>-4.3590707355063429E-3</v>
      </c>
      <c r="E1288" s="12">
        <f>+C1288/C1289-1</f>
        <v>3.7709660385085719E-3</v>
      </c>
    </row>
    <row r="1289" spans="1:5" x14ac:dyDescent="0.25">
      <c r="A1289" s="13">
        <v>43535</v>
      </c>
      <c r="B1289" s="12">
        <v>130.75999450683591</v>
      </c>
      <c r="C1289" s="12">
        <v>278.44000244140619</v>
      </c>
      <c r="D1289" s="12">
        <f>+B1289/B1290-1</f>
        <v>1.4587131849760793E-2</v>
      </c>
      <c r="E1289" s="12">
        <f>+C1289/C1290-1</f>
        <v>1.4501242841361339E-2</v>
      </c>
    </row>
    <row r="1290" spans="1:5" x14ac:dyDescent="0.25">
      <c r="A1290" s="13">
        <v>43532</v>
      </c>
      <c r="B1290" s="12">
        <v>128.8800048828125</v>
      </c>
      <c r="C1290" s="12">
        <v>274.45999145507813</v>
      </c>
      <c r="D1290" s="12">
        <f>+B1290/B1291-1</f>
        <v>4.3640705005476566E-3</v>
      </c>
      <c r="E1290" s="12">
        <f>+C1290/C1291-1</f>
        <v>-1.9999937857375638E-3</v>
      </c>
    </row>
    <row r="1291" spans="1:5" x14ac:dyDescent="0.25">
      <c r="A1291" s="13">
        <v>43531</v>
      </c>
      <c r="B1291" s="12">
        <v>128.32000732421881</v>
      </c>
      <c r="C1291" s="12">
        <v>275.010009765625</v>
      </c>
      <c r="D1291" s="12">
        <f>+B1291/B1292-1</f>
        <v>-1.3757538065758634E-2</v>
      </c>
      <c r="E1291" s="12">
        <f>+C1291/C1292-1</f>
        <v>-8.3654019362096044E-3</v>
      </c>
    </row>
    <row r="1292" spans="1:5" x14ac:dyDescent="0.25">
      <c r="A1292" s="13">
        <v>43530</v>
      </c>
      <c r="B1292" s="12">
        <v>130.11000061035159</v>
      </c>
      <c r="C1292" s="12">
        <v>277.32998657226563</v>
      </c>
      <c r="D1292" s="12">
        <f>+B1292/B1293-1</f>
        <v>-1.2522722869411695E-2</v>
      </c>
      <c r="E1292" s="12">
        <f>+C1292/C1293-1</f>
        <v>-6.05692247132672E-3</v>
      </c>
    </row>
    <row r="1293" spans="1:5" x14ac:dyDescent="0.25">
      <c r="A1293" s="13">
        <v>43529</v>
      </c>
      <c r="B1293" s="12">
        <v>131.75999450683591</v>
      </c>
      <c r="C1293" s="12">
        <v>279.01998901367188</v>
      </c>
      <c r="D1293" s="12">
        <f>+B1293/B1294-1</f>
        <v>7.3393840418964906E-3</v>
      </c>
      <c r="E1293" s="12">
        <f>+C1293/C1294-1</f>
        <v>-1.3600747713448103E-3</v>
      </c>
    </row>
    <row r="1294" spans="1:5" x14ac:dyDescent="0.25">
      <c r="A1294" s="13">
        <v>43528</v>
      </c>
      <c r="B1294" s="12">
        <v>130.80000305175781</v>
      </c>
      <c r="C1294" s="12">
        <v>279.39999389648438</v>
      </c>
      <c r="D1294" s="12">
        <f>+B1294/B1295-1</f>
        <v>-7.5872532385853342E-3</v>
      </c>
      <c r="E1294" s="12">
        <f>+C1294/C1295-1</f>
        <v>-3.6374705171065003E-3</v>
      </c>
    </row>
    <row r="1295" spans="1:5" x14ac:dyDescent="0.25">
      <c r="A1295" s="13">
        <v>43525</v>
      </c>
      <c r="B1295" s="12">
        <v>131.80000305175781</v>
      </c>
      <c r="C1295" s="12">
        <v>280.42001342773438</v>
      </c>
      <c r="D1295" s="12">
        <f>+B1295/B1296-1</f>
        <v>2.7600254923862755E-2</v>
      </c>
      <c r="E1295" s="12">
        <f>+C1295/C1296-1</f>
        <v>6.2437950254201624E-3</v>
      </c>
    </row>
    <row r="1296" spans="1:5" x14ac:dyDescent="0.25">
      <c r="A1296" s="13">
        <v>43524</v>
      </c>
      <c r="B1296" s="12">
        <v>128.25999450683591</v>
      </c>
      <c r="C1296" s="12">
        <v>278.67999267578119</v>
      </c>
      <c r="D1296" s="12">
        <f>+B1296/B1297-1</f>
        <v>-3.1864744535945455E-3</v>
      </c>
      <c r="E1296" s="12">
        <f>+C1296/C1297-1</f>
        <v>-1.8625340562822279E-3</v>
      </c>
    </row>
    <row r="1297" spans="1:5" x14ac:dyDescent="0.25">
      <c r="A1297" s="13">
        <v>43523</v>
      </c>
      <c r="B1297" s="12">
        <v>128.66999816894531</v>
      </c>
      <c r="C1297" s="12">
        <v>279.20001220703119</v>
      </c>
      <c r="D1297" s="12">
        <f>+B1297/B1298-1</f>
        <v>-2.9446328851312487E-3</v>
      </c>
      <c r="E1297" s="12">
        <f>+C1297/C1298-1</f>
        <v>-4.2959728641400741E-4</v>
      </c>
    </row>
    <row r="1298" spans="1:5" x14ac:dyDescent="0.25">
      <c r="A1298" s="13">
        <v>43522</v>
      </c>
      <c r="B1298" s="12">
        <v>129.05000305175781</v>
      </c>
      <c r="C1298" s="12">
        <v>279.32000732421881</v>
      </c>
      <c r="D1298" s="12">
        <f>+B1298/B1299-1</f>
        <v>7.8882366337518217E-3</v>
      </c>
      <c r="E1298" s="12">
        <f>+C1298/C1299-1</f>
        <v>-7.1544682782342939E-4</v>
      </c>
    </row>
    <row r="1299" spans="1:5" x14ac:dyDescent="0.25">
      <c r="A1299" s="13">
        <v>43521</v>
      </c>
      <c r="B1299" s="12">
        <v>128.03999328613281</v>
      </c>
      <c r="C1299" s="12">
        <v>279.51998901367188</v>
      </c>
      <c r="D1299" s="12">
        <f>+B1299/B1300-1</f>
        <v>1.5948540238866382E-2</v>
      </c>
      <c r="E1299" s="12">
        <f>+C1299/C1300-1</f>
        <v>1.3612321605447342E-3</v>
      </c>
    </row>
    <row r="1300" spans="1:5" x14ac:dyDescent="0.25">
      <c r="A1300" s="13">
        <v>43518</v>
      </c>
      <c r="B1300" s="12">
        <v>126.0299987792969</v>
      </c>
      <c r="C1300" s="12">
        <v>279.1400146484375</v>
      </c>
      <c r="D1300" s="12">
        <f>+B1300/B1301-1</f>
        <v>-2.1378009971246836E-3</v>
      </c>
      <c r="E1300" s="12">
        <f>+C1300/C1301-1</f>
        <v>6.1999896815345679E-3</v>
      </c>
    </row>
    <row r="1301" spans="1:5" x14ac:dyDescent="0.25">
      <c r="A1301" s="13">
        <v>43517</v>
      </c>
      <c r="B1301" s="12">
        <v>126.3000030517578</v>
      </c>
      <c r="C1301" s="12">
        <v>277.42001342773438</v>
      </c>
      <c r="D1301" s="12">
        <f>+B1301/B1302-1</f>
        <v>4.2140925724563072E-3</v>
      </c>
      <c r="E1301" s="12">
        <f>+C1301/C1302-1</f>
        <v>-3.5558716330340578E-3</v>
      </c>
    </row>
    <row r="1302" spans="1:5" x14ac:dyDescent="0.25">
      <c r="A1302" s="13">
        <v>43516</v>
      </c>
      <c r="B1302" s="12">
        <v>125.76999664306641</v>
      </c>
      <c r="C1302" s="12">
        <v>278.41000366210938</v>
      </c>
      <c r="D1302" s="12">
        <f>+B1302/B1303-1</f>
        <v>-4.7480105284070095E-3</v>
      </c>
      <c r="E1302" s="12">
        <f>+C1302/C1303-1</f>
        <v>2.0154671451946271E-3</v>
      </c>
    </row>
    <row r="1303" spans="1:5" x14ac:dyDescent="0.25">
      <c r="A1303" s="13">
        <v>43515</v>
      </c>
      <c r="B1303" s="12">
        <v>126.370002746582</v>
      </c>
      <c r="C1303" s="12">
        <v>277.85000610351563</v>
      </c>
      <c r="D1303" s="12">
        <f>+B1303/B1304-1</f>
        <v>3.0957245535503386E-3</v>
      </c>
      <c r="E1303" s="12">
        <f>+C1303/C1304-1</f>
        <v>1.730580072748289E-3</v>
      </c>
    </row>
    <row r="1304" spans="1:5" x14ac:dyDescent="0.25">
      <c r="A1304" s="13">
        <v>43511</v>
      </c>
      <c r="B1304" s="12">
        <v>125.98000335693359</v>
      </c>
      <c r="C1304" s="12">
        <v>277.3699951171875</v>
      </c>
      <c r="D1304" s="12">
        <f>+B1304/B1305-1</f>
        <v>7.356515403006858E-3</v>
      </c>
      <c r="E1304" s="12">
        <f>+C1304/C1305-1</f>
        <v>1.089725993573043E-2</v>
      </c>
    </row>
    <row r="1305" spans="1:5" x14ac:dyDescent="0.25">
      <c r="A1305" s="13">
        <v>43510</v>
      </c>
      <c r="B1305" s="12">
        <v>125.05999755859381</v>
      </c>
      <c r="C1305" s="12">
        <v>274.3800048828125</v>
      </c>
      <c r="D1305" s="12">
        <f>+B1305/B1306-1</f>
        <v>-1.516985560129247E-3</v>
      </c>
      <c r="E1305" s="12">
        <f>+C1305/C1306-1</f>
        <v>-2.2182092920640661E-3</v>
      </c>
    </row>
    <row r="1306" spans="1:5" x14ac:dyDescent="0.25">
      <c r="A1306" s="13">
        <v>43509</v>
      </c>
      <c r="B1306" s="12">
        <v>125.25</v>
      </c>
      <c r="C1306" s="12">
        <v>274.989990234375</v>
      </c>
      <c r="D1306" s="12">
        <f>+B1306/B1307-1</f>
        <v>-9.4115977414478413E-3</v>
      </c>
      <c r="E1306" s="12">
        <f>+C1306/C1307-1</f>
        <v>3.2469321818375807E-3</v>
      </c>
    </row>
    <row r="1307" spans="1:5" x14ac:dyDescent="0.25">
      <c r="A1307" s="13">
        <v>43508</v>
      </c>
      <c r="B1307" s="12">
        <v>126.44000244140619</v>
      </c>
      <c r="C1307" s="12">
        <v>274.10000610351563</v>
      </c>
      <c r="D1307" s="12">
        <f>+B1307/B1308-1</f>
        <v>2.3805687784665519E-2</v>
      </c>
      <c r="E1307" s="12">
        <f>+C1307/C1308-1</f>
        <v>1.2859400817079925E-2</v>
      </c>
    </row>
    <row r="1308" spans="1:5" x14ac:dyDescent="0.25">
      <c r="A1308" s="13">
        <v>43507</v>
      </c>
      <c r="B1308" s="12">
        <v>123.5</v>
      </c>
      <c r="C1308" s="12">
        <v>270.6199951171875</v>
      </c>
      <c r="D1308" s="12">
        <f>+B1308/B1309-1</f>
        <v>-6.276140867059965E-3</v>
      </c>
      <c r="E1308" s="12">
        <f>+C1308/C1309-1</f>
        <v>5.5456758903904557E-4</v>
      </c>
    </row>
    <row r="1309" spans="1:5" x14ac:dyDescent="0.25">
      <c r="A1309" s="13">
        <v>43504</v>
      </c>
      <c r="B1309" s="12">
        <v>124.2799987792969</v>
      </c>
      <c r="C1309" s="12">
        <v>270.47000122070313</v>
      </c>
      <c r="D1309" s="12">
        <f>+B1309/B1310-1</f>
        <v>-2.488141646244002E-3</v>
      </c>
      <c r="E1309" s="12">
        <f>+C1309/C1310-1</f>
        <v>1.2215390329901599E-3</v>
      </c>
    </row>
    <row r="1310" spans="1:5" x14ac:dyDescent="0.25">
      <c r="A1310" s="13">
        <v>43503</v>
      </c>
      <c r="B1310" s="12">
        <v>124.5899963378906</v>
      </c>
      <c r="C1310" s="12">
        <v>270.1400146484375</v>
      </c>
      <c r="D1310" s="12">
        <f>+B1310/B1311-1</f>
        <v>-1.8667318554446588E-2</v>
      </c>
      <c r="E1310" s="12">
        <f>+C1310/C1311-1</f>
        <v>-9.5327992924808536E-3</v>
      </c>
    </row>
    <row r="1311" spans="1:5" x14ac:dyDescent="0.25">
      <c r="A1311" s="13">
        <v>43502</v>
      </c>
      <c r="B1311" s="12">
        <v>126.9599990844727</v>
      </c>
      <c r="C1311" s="12">
        <v>272.739990234375</v>
      </c>
      <c r="D1311" s="12">
        <f>+B1311/B1312-1</f>
        <v>-2.5141396754653211E-3</v>
      </c>
      <c r="E1311" s="12">
        <f>+C1311/C1312-1</f>
        <v>-1.3182565400755575E-3</v>
      </c>
    </row>
    <row r="1312" spans="1:5" x14ac:dyDescent="0.25">
      <c r="A1312" s="13">
        <v>43501</v>
      </c>
      <c r="B1312" s="12">
        <v>127.2799987792969</v>
      </c>
      <c r="C1312" s="12">
        <v>273.10000610351563</v>
      </c>
      <c r="D1312" s="12">
        <f>+B1312/B1313-1</f>
        <v>4.7160476354446423E-4</v>
      </c>
      <c r="E1312" s="12">
        <f>+C1312/C1313-1</f>
        <v>4.1918469048995988E-3</v>
      </c>
    </row>
    <row r="1313" spans="1:5" x14ac:dyDescent="0.25">
      <c r="A1313" s="13">
        <v>43500</v>
      </c>
      <c r="B1313" s="12">
        <v>127.2200012207031</v>
      </c>
      <c r="C1313" s="12">
        <v>271.95999145507813</v>
      </c>
      <c r="D1313" s="12">
        <f>+B1313/B1314-1</f>
        <v>7.0796797946659495E-4</v>
      </c>
      <c r="E1313" s="12">
        <f>+C1313/C1314-1</f>
        <v>7.0354510614705212E-3</v>
      </c>
    </row>
    <row r="1314" spans="1:5" x14ac:dyDescent="0.25">
      <c r="A1314" s="13">
        <v>43497</v>
      </c>
      <c r="B1314" s="12">
        <v>127.129997253418</v>
      </c>
      <c r="C1314" s="12">
        <v>270.05999755859381</v>
      </c>
      <c r="D1314" s="12">
        <f>+B1314/B1315-1</f>
        <v>6.5716087221316943E-3</v>
      </c>
      <c r="E1314" s="12">
        <f>+C1314/C1315-1</f>
        <v>4.8162444463439869E-4</v>
      </c>
    </row>
    <row r="1315" spans="1:5" x14ac:dyDescent="0.25">
      <c r="A1315" s="13">
        <v>43496</v>
      </c>
      <c r="B1315" s="12">
        <v>126.3000030517578</v>
      </c>
      <c r="C1315" s="12">
        <v>269.92999267578119</v>
      </c>
      <c r="D1315" s="12">
        <f>+B1315/B1316-1</f>
        <v>0.12077380704138507</v>
      </c>
      <c r="E1315" s="12">
        <f>+C1315/C1316-1</f>
        <v>8.7824434615586533E-3</v>
      </c>
    </row>
    <row r="1316" spans="1:5" x14ac:dyDescent="0.25">
      <c r="A1316" s="13">
        <v>43495</v>
      </c>
      <c r="B1316" s="12">
        <v>112.69000244140619</v>
      </c>
      <c r="C1316" s="12">
        <v>267.57998657226563</v>
      </c>
      <c r="D1316" s="12">
        <f>+B1316/B1317-1</f>
        <v>1.9357750615768721E-2</v>
      </c>
      <c r="E1316" s="12">
        <f>+C1316/C1317-1</f>
        <v>1.5830768961627273E-2</v>
      </c>
    </row>
    <row r="1317" spans="1:5" x14ac:dyDescent="0.25">
      <c r="A1317" s="13">
        <v>43494</v>
      </c>
      <c r="B1317" s="12">
        <v>110.5500030517578</v>
      </c>
      <c r="C1317" s="12">
        <v>263.41000366210938</v>
      </c>
      <c r="D1317" s="12">
        <f>+B1317/B1318-1</f>
        <v>1.1773671886281534E-3</v>
      </c>
      <c r="E1317" s="12">
        <f>+C1317/C1318-1</f>
        <v>-1.3269869978645987E-3</v>
      </c>
    </row>
    <row r="1318" spans="1:5" x14ac:dyDescent="0.25">
      <c r="A1318" s="13">
        <v>43493</v>
      </c>
      <c r="B1318" s="12">
        <v>110.4199981689453</v>
      </c>
      <c r="C1318" s="12">
        <v>263.760009765625</v>
      </c>
      <c r="D1318" s="12">
        <f>+B1318/B1319-1</f>
        <v>-7.3714465171819121E-3</v>
      </c>
      <c r="E1318" s="12">
        <f>+C1318/C1319-1</f>
        <v>-7.6002295994789248E-3</v>
      </c>
    </row>
    <row r="1319" spans="1:5" x14ac:dyDescent="0.25">
      <c r="A1319" s="13">
        <v>43490</v>
      </c>
      <c r="B1319" s="12">
        <v>111.2399978637695</v>
      </c>
      <c r="C1319" s="12">
        <v>265.77999877929688</v>
      </c>
      <c r="D1319" s="12">
        <f>+B1319/B1320-1</f>
        <v>-1.0232240698675676E-2</v>
      </c>
      <c r="E1319" s="12">
        <f>+C1319/C1320-1</f>
        <v>8.4614346029863174E-3</v>
      </c>
    </row>
    <row r="1320" spans="1:5" x14ac:dyDescent="0.25">
      <c r="A1320" s="13">
        <v>43489</v>
      </c>
      <c r="B1320" s="12">
        <v>112.38999938964839</v>
      </c>
      <c r="C1320" s="12">
        <v>263.54998779296881</v>
      </c>
      <c r="D1320" s="12">
        <f>+B1320/B1321-1</f>
        <v>1.9872980962374998E-2</v>
      </c>
      <c r="E1320" s="12">
        <f>+C1320/C1321-1</f>
        <v>5.314305793753249E-4</v>
      </c>
    </row>
    <row r="1321" spans="1:5" x14ac:dyDescent="0.25">
      <c r="A1321" s="13">
        <v>43488</v>
      </c>
      <c r="B1321" s="12">
        <v>110.1999969482422</v>
      </c>
      <c r="C1321" s="12">
        <v>263.41000366210938</v>
      </c>
      <c r="D1321" s="12">
        <f>+B1321/B1322-1</f>
        <v>-1.3340544906386476E-2</v>
      </c>
      <c r="E1321" s="12">
        <f>+C1321/C1322-1</f>
        <v>2.0924383367488808E-3</v>
      </c>
    </row>
    <row r="1322" spans="1:5" x14ac:dyDescent="0.25">
      <c r="A1322" s="13">
        <v>43487</v>
      </c>
      <c r="B1322" s="12">
        <v>111.69000244140619</v>
      </c>
      <c r="C1322" s="12">
        <v>262.8599853515625</v>
      </c>
      <c r="D1322" s="12">
        <f>+B1322/B1323-1</f>
        <v>-1.4123033464481294E-2</v>
      </c>
      <c r="E1322" s="12">
        <f>+C1322/C1323-1</f>
        <v>-1.3510493953920788E-2</v>
      </c>
    </row>
    <row r="1323" spans="1:5" x14ac:dyDescent="0.25">
      <c r="A1323" s="13">
        <v>43483</v>
      </c>
      <c r="B1323" s="12">
        <v>113.2900009155273</v>
      </c>
      <c r="C1323" s="12">
        <v>266.45999145507813</v>
      </c>
      <c r="D1323" s="12">
        <f>+B1323/B1324-1</f>
        <v>-3.6935904698529587E-3</v>
      </c>
      <c r="E1323" s="12">
        <f>+C1323/C1324-1</f>
        <v>1.3310009559374114E-2</v>
      </c>
    </row>
    <row r="1324" spans="1:5" x14ac:dyDescent="0.25">
      <c r="A1324" s="13">
        <v>43482</v>
      </c>
      <c r="B1324" s="12">
        <v>113.7099990844727</v>
      </c>
      <c r="C1324" s="12">
        <v>262.95999145507813</v>
      </c>
      <c r="D1324" s="12">
        <f>+B1324/B1325-1</f>
        <v>5.1268615321846678E-3</v>
      </c>
      <c r="E1324" s="12">
        <f>+C1324/C1325-1</f>
        <v>7.5867131021529755E-3</v>
      </c>
    </row>
    <row r="1325" spans="1:5" x14ac:dyDescent="0.25">
      <c r="A1325" s="13">
        <v>43481</v>
      </c>
      <c r="B1325" s="12">
        <v>113.129997253418</v>
      </c>
      <c r="C1325" s="12">
        <v>260.98001098632813</v>
      </c>
      <c r="D1325" s="12">
        <f>+B1325/B1326-1</f>
        <v>6.7633219565719216E-3</v>
      </c>
      <c r="E1325" s="12">
        <f>+C1325/C1326-1</f>
        <v>2.4198381718569806E-3</v>
      </c>
    </row>
    <row r="1326" spans="1:5" x14ac:dyDescent="0.25">
      <c r="A1326" s="13">
        <v>43480</v>
      </c>
      <c r="B1326" s="12">
        <v>112.370002746582</v>
      </c>
      <c r="C1326" s="12">
        <v>260.35000610351563</v>
      </c>
      <c r="D1326" s="12">
        <f>+B1326/B1327-1</f>
        <v>1.3438000812342921E-2</v>
      </c>
      <c r="E1326" s="12">
        <f>+C1326/C1327-1</f>
        <v>1.1460809156886187E-2</v>
      </c>
    </row>
    <row r="1327" spans="1:5" x14ac:dyDescent="0.25">
      <c r="A1327" s="13">
        <v>43479</v>
      </c>
      <c r="B1327" s="12">
        <v>110.879997253418</v>
      </c>
      <c r="C1327" s="12">
        <v>257.39999389648438</v>
      </c>
      <c r="D1327" s="12">
        <f>+B1327/B1328-1</f>
        <v>3.6088882036278136E-4</v>
      </c>
      <c r="E1327" s="12">
        <f>+C1327/C1328-1</f>
        <v>-6.1009229392887665E-3</v>
      </c>
    </row>
    <row r="1328" spans="1:5" x14ac:dyDescent="0.25">
      <c r="A1328" s="13">
        <v>43476</v>
      </c>
      <c r="B1328" s="12">
        <v>110.8399963378906</v>
      </c>
      <c r="C1328" s="12">
        <v>258.98001098632813</v>
      </c>
      <c r="D1328" s="12">
        <f>+B1328/B1329-1</f>
        <v>4.5126294746955509E-4</v>
      </c>
      <c r="E1328" s="12">
        <f>+C1328/C1329-1</f>
        <v>3.863029265658291E-4</v>
      </c>
    </row>
    <row r="1329" spans="1:5" x14ac:dyDescent="0.25">
      <c r="A1329" s="13">
        <v>43475</v>
      </c>
      <c r="B1329" s="12">
        <v>110.7900009155273</v>
      </c>
      <c r="C1329" s="12">
        <v>258.8800048828125</v>
      </c>
      <c r="D1329" s="12">
        <f>+B1329/B1330-1</f>
        <v>-3.5974594576493324E-3</v>
      </c>
      <c r="E1329" s="12">
        <f>+C1329/C1330-1</f>
        <v>3.527556141424526E-3</v>
      </c>
    </row>
    <row r="1330" spans="1:5" x14ac:dyDescent="0.25">
      <c r="A1330" s="13">
        <v>43474</v>
      </c>
      <c r="B1330" s="12">
        <v>111.19000244140619</v>
      </c>
      <c r="C1330" s="12">
        <v>257.97000122070313</v>
      </c>
      <c r="D1330" s="12">
        <f>+B1330/B1331-1</f>
        <v>2.4037581196697078E-2</v>
      </c>
      <c r="E1330" s="12">
        <f>+C1330/C1331-1</f>
        <v>4.6734908999328528E-3</v>
      </c>
    </row>
    <row r="1331" spans="1:5" x14ac:dyDescent="0.25">
      <c r="A1331" s="13">
        <v>43473</v>
      </c>
      <c r="B1331" s="12">
        <v>108.5800018310547</v>
      </c>
      <c r="C1331" s="12">
        <v>256.76998901367188</v>
      </c>
      <c r="D1331" s="12">
        <f>+B1331/B1332-1</f>
        <v>3.9241944318419764E-2</v>
      </c>
      <c r="E1331" s="12">
        <f>+C1331/C1332-1</f>
        <v>9.3953301556086721E-3</v>
      </c>
    </row>
    <row r="1332" spans="1:5" x14ac:dyDescent="0.25">
      <c r="A1332" s="13">
        <v>43472</v>
      </c>
      <c r="B1332" s="12">
        <v>104.48000335693359</v>
      </c>
      <c r="C1332" s="12">
        <v>254.3800048828125</v>
      </c>
      <c r="D1332" s="12">
        <f>+B1332/B1333-1</f>
        <v>2.2009194229840601E-2</v>
      </c>
      <c r="E1332" s="12">
        <f>+C1332/C1333-1</f>
        <v>7.8846447877352066E-3</v>
      </c>
    </row>
    <row r="1333" spans="1:5" x14ac:dyDescent="0.25">
      <c r="A1333" s="13">
        <v>43469</v>
      </c>
      <c r="B1333" s="12">
        <v>102.23000335693359</v>
      </c>
      <c r="C1333" s="12">
        <v>252.38999938964841</v>
      </c>
      <c r="D1333" s="12">
        <f>+B1333/B1334-1</f>
        <v>5.4134871295863363E-2</v>
      </c>
      <c r="E1333" s="12">
        <f>+C1333/C1334-1</f>
        <v>3.3495730931965673E-2</v>
      </c>
    </row>
    <row r="1334" spans="1:5" x14ac:dyDescent="0.25">
      <c r="A1334" s="13">
        <v>43468</v>
      </c>
      <c r="B1334" s="12">
        <v>96.980003356933594</v>
      </c>
      <c r="C1334" s="12">
        <v>244.21000671386719</v>
      </c>
      <c r="D1334" s="12">
        <f>+B1334/B1335-1</f>
        <v>-1.7426480693920943E-2</v>
      </c>
      <c r="E1334" s="12">
        <f>+C1334/C1335-1</f>
        <v>-2.3862763357143324E-2</v>
      </c>
    </row>
    <row r="1335" spans="1:5" x14ac:dyDescent="0.25">
      <c r="A1335" s="13">
        <v>43467</v>
      </c>
      <c r="B1335" s="12">
        <v>98.699996948242188</v>
      </c>
      <c r="C1335" s="12">
        <v>250.17999267578119</v>
      </c>
      <c r="D1335" s="12">
        <f>+B1335/B1336-1</f>
        <v>-7.4417284291611319E-3</v>
      </c>
      <c r="E1335" s="12">
        <f>+C1335/C1336-1</f>
        <v>1.0403109344621075E-3</v>
      </c>
    </row>
    <row r="1336" spans="1:5" x14ac:dyDescent="0.25">
      <c r="A1336" s="13">
        <v>43465</v>
      </c>
      <c r="B1336" s="12">
        <v>99.44000244140625</v>
      </c>
      <c r="C1336" s="12">
        <v>249.91999816894531</v>
      </c>
    </row>
  </sheetData>
  <autoFilter ref="A1:C1336" xr:uid="{00000000-0001-0000-0000-000000000000}">
    <sortState xmlns:xlrd2="http://schemas.microsoft.com/office/spreadsheetml/2017/richdata2" ref="A2:C1336">
      <sortCondition descending="1" ref="A1:A13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asreported</vt:lpstr>
      <vt:lpstr>df</vt:lpstr>
      <vt:lpstr>CashnEquiv</vt:lpstr>
      <vt:lpstr>DepNAmor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Nguyen Viet Quang</cp:lastModifiedBy>
  <dcterms:created xsi:type="dcterms:W3CDTF">2024-04-22T01:50:06Z</dcterms:created>
  <dcterms:modified xsi:type="dcterms:W3CDTF">2024-04-22T06:25:26Z</dcterms:modified>
  <cp:category/>
</cp:coreProperties>
</file>