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u-dortmund\wrums\"/>
    </mc:Choice>
  </mc:AlternateContent>
  <xr:revisionPtr revIDLastSave="0" documentId="13_ncr:1_{AB030A84-3C16-4369-A391-2DF0C77B1C54}" xr6:coauthVersionLast="47" xr6:coauthVersionMax="47" xr10:uidLastSave="{00000000-0000-0000-0000-000000000000}"/>
  <bookViews>
    <workbookView xWindow="-108" yWindow="-108" windowWidth="23256" windowHeight="12456" xr2:uid="{22747335-024D-42E7-A706-EA488FA332D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8" i="1" l="1"/>
  <c r="K58" i="1"/>
  <c r="L58" i="1"/>
  <c r="M58" i="1"/>
  <c r="N58" i="1"/>
  <c r="J59" i="1"/>
  <c r="K59" i="1"/>
  <c r="L59" i="1"/>
  <c r="M59" i="1"/>
  <c r="N59" i="1"/>
  <c r="L57" i="1"/>
  <c r="M57" i="1"/>
  <c r="N57" i="1"/>
  <c r="K57" i="1"/>
  <c r="J57" i="1"/>
  <c r="G67" i="1"/>
  <c r="F67" i="1"/>
  <c r="E67" i="1"/>
  <c r="D67" i="1"/>
  <c r="C67" i="1"/>
  <c r="H66" i="1"/>
  <c r="H65" i="1"/>
  <c r="H64" i="1"/>
  <c r="G59" i="1"/>
  <c r="F59" i="1"/>
  <c r="E59" i="1"/>
  <c r="D59" i="1"/>
  <c r="C59" i="1"/>
  <c r="H58" i="1"/>
  <c r="H57" i="1"/>
  <c r="H56" i="1"/>
  <c r="D45" i="1"/>
  <c r="G46" i="1"/>
  <c r="G43" i="1" s="1"/>
  <c r="F46" i="1"/>
  <c r="E46" i="1"/>
  <c r="E45" i="1" s="1"/>
  <c r="D46" i="1"/>
  <c r="C46" i="1"/>
  <c r="H45" i="1"/>
  <c r="H44" i="1"/>
  <c r="H43" i="1"/>
  <c r="H46" i="1" s="1"/>
  <c r="D11" i="1"/>
  <c r="E11" i="1"/>
  <c r="F11" i="1"/>
  <c r="G11" i="1"/>
  <c r="C11" i="1"/>
  <c r="H9" i="1"/>
  <c r="H10" i="1"/>
  <c r="H8" i="1"/>
  <c r="H67" i="1" l="1"/>
  <c r="K61" i="1"/>
  <c r="G44" i="1"/>
  <c r="F45" i="1"/>
  <c r="C45" i="1"/>
  <c r="H11" i="1"/>
  <c r="F17" i="1" s="1"/>
  <c r="D43" i="1"/>
  <c r="E44" i="1"/>
  <c r="F44" i="1"/>
  <c r="F43" i="1"/>
  <c r="C43" i="1"/>
  <c r="D44" i="1"/>
  <c r="C44" i="1"/>
  <c r="E43" i="1"/>
  <c r="H59" i="1"/>
  <c r="G45" i="1"/>
  <c r="D18" i="1"/>
  <c r="E18" i="1"/>
  <c r="C17" i="1"/>
  <c r="E19" i="1"/>
  <c r="D17" i="1"/>
  <c r="G18" i="1" l="1"/>
  <c r="C18" i="1"/>
  <c r="H18" i="1" s="1"/>
  <c r="E36" i="1" s="1"/>
  <c r="G19" i="1"/>
  <c r="F19" i="1"/>
  <c r="E17" i="1"/>
  <c r="D19" i="1"/>
  <c r="F18" i="1"/>
  <c r="F20" i="1" s="1"/>
  <c r="F26" i="1" s="1"/>
  <c r="C19" i="1"/>
  <c r="C20" i="1" s="1"/>
  <c r="C28" i="1" s="1"/>
  <c r="G17" i="1"/>
  <c r="H17" i="1" s="1"/>
  <c r="E35" i="1" s="1"/>
  <c r="G20" i="1"/>
  <c r="G27" i="1" s="1"/>
  <c r="D20" i="1"/>
  <c r="D26" i="1" s="1"/>
  <c r="E20" i="1"/>
  <c r="E28" i="1" s="1"/>
  <c r="G28" i="1" l="1"/>
  <c r="H19" i="1"/>
  <c r="G26" i="1"/>
  <c r="G36" i="1"/>
  <c r="F35" i="1"/>
  <c r="C36" i="1"/>
  <c r="F36" i="1"/>
  <c r="D36" i="1"/>
  <c r="C26" i="1"/>
  <c r="F28" i="1"/>
  <c r="G35" i="1"/>
  <c r="D28" i="1"/>
  <c r="C35" i="1"/>
  <c r="C27" i="1"/>
  <c r="C37" i="1"/>
  <c r="F27" i="1"/>
  <c r="D27" i="1"/>
  <c r="G37" i="1"/>
  <c r="G29" i="1"/>
  <c r="E27" i="1"/>
  <c r="E26" i="1"/>
  <c r="E29" i="1" s="1"/>
  <c r="D35" i="1"/>
  <c r="H36" i="1" l="1"/>
  <c r="H35" i="1"/>
  <c r="F37" i="1"/>
  <c r="E37" i="1"/>
  <c r="H20" i="1"/>
  <c r="D37" i="1"/>
  <c r="C29" i="1"/>
  <c r="H37" i="1"/>
  <c r="D29" i="1"/>
  <c r="F29" i="1"/>
</calcChain>
</file>

<file path=xl/sharedStrings.xml><?xml version="1.0" encoding="utf-8"?>
<sst xmlns="http://schemas.openxmlformats.org/spreadsheetml/2006/main" count="109" uniqueCount="34">
  <si>
    <t>Deutschland</t>
  </si>
  <si>
    <t>Italien</t>
  </si>
  <si>
    <t>Frankreich</t>
  </si>
  <si>
    <t>Margherita</t>
  </si>
  <si>
    <t>Salami</t>
  </si>
  <si>
    <t>Hawaii</t>
  </si>
  <si>
    <t>Tonno</t>
  </si>
  <si>
    <t>Funghi</t>
  </si>
  <si>
    <t>Pizzatyp</t>
  </si>
  <si>
    <t>Land</t>
  </si>
  <si>
    <t>Ʃ</t>
  </si>
  <si>
    <t>Originaldaten</t>
  </si>
  <si>
    <t>relative Hfk.</t>
  </si>
  <si>
    <t>bedingte Verteilungen (Land)</t>
  </si>
  <si>
    <t>bedingte Verteilungen (Pizzatyp)</t>
  </si>
  <si>
    <t>A</t>
  </si>
  <si>
    <t>B</t>
  </si>
  <si>
    <t>Merk1</t>
  </si>
  <si>
    <t>Merk2</t>
  </si>
  <si>
    <t>m1</t>
  </si>
  <si>
    <t>m2</t>
  </si>
  <si>
    <t>a</t>
  </si>
  <si>
    <t>b</t>
  </si>
  <si>
    <t>s</t>
  </si>
  <si>
    <t>=m1*a/s</t>
  </si>
  <si>
    <t>=m1*b/s</t>
  </si>
  <si>
    <t>=m2*a/s</t>
  </si>
  <si>
    <t>=m2*b/s</t>
  </si>
  <si>
    <t xml:space="preserve">Blatt 3 ab </t>
  </si>
  <si>
    <t>hier</t>
  </si>
  <si>
    <t>erwartete Häufigkeit</t>
  </si>
  <si>
    <t>jeder Term:</t>
  </si>
  <si>
    <t>Blatt 2 ab</t>
  </si>
  <si>
    <t>Summe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</si>
</sst>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3" xfId="0" applyBorder="1" applyAlignment="1">
      <alignment vertical="center"/>
    </xf>
    <xf numFmtId="164" fontId="0" fillId="0" borderId="4" xfId="0" applyNumberFormat="1" applyBorder="1" applyAlignment="1">
      <alignment vertical="center"/>
    </xf>
    <xf numFmtId="1" fontId="0" fillId="0" borderId="1" xfId="0" applyNumberFormat="1" applyBorder="1" applyAlignment="1">
      <alignment vertical="center"/>
    </xf>
    <xf numFmtId="164" fontId="0" fillId="0" borderId="8" xfId="0" applyNumberFormat="1" applyBorder="1" applyAlignment="1">
      <alignment vertical="center"/>
    </xf>
    <xf numFmtId="0" fontId="0" fillId="0" borderId="3" xfId="0" applyBorder="1" applyAlignment="1">
      <alignment vertical="center"/>
    </xf>
    <xf numFmtId="164" fontId="0" fillId="0" borderId="10" xfId="0" applyNumberFormat="1" applyBorder="1" applyAlignment="1">
      <alignment vertical="center"/>
    </xf>
    <xf numFmtId="2" fontId="0" fillId="0" borderId="10" xfId="0" applyNumberFormat="1" applyBorder="1" applyAlignment="1">
      <alignment vertical="center"/>
    </xf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vertical="center"/>
    </xf>
    <xf numFmtId="164" fontId="0" fillId="0" borderId="5" xfId="0" applyNumberFormat="1" applyBorder="1" applyAlignment="1">
      <alignment vertical="center"/>
    </xf>
    <xf numFmtId="164" fontId="0" fillId="0" borderId="6" xfId="0" applyNumberFormat="1" applyBorder="1" applyAlignment="1">
      <alignment vertical="center"/>
    </xf>
    <xf numFmtId="164" fontId="0" fillId="0" borderId="7" xfId="0" applyNumberFormat="1" applyBorder="1" applyAlignment="1">
      <alignment vertical="center"/>
    </xf>
    <xf numFmtId="164" fontId="0" fillId="0" borderId="9" xfId="0" applyNumberFormat="1" applyBorder="1" applyAlignment="1">
      <alignment vertical="center"/>
    </xf>
    <xf numFmtId="164" fontId="0" fillId="0" borderId="11" xfId="0" applyNumberFormat="1" applyBorder="1" applyAlignment="1">
      <alignment vertical="center"/>
    </xf>
    <xf numFmtId="2" fontId="0" fillId="0" borderId="0" xfId="0" applyNumberFormat="1" applyAlignment="1">
      <alignment vertical="center"/>
    </xf>
    <xf numFmtId="2" fontId="0" fillId="0" borderId="5" xfId="0" applyNumberFormat="1" applyBorder="1" applyAlignment="1">
      <alignment vertical="center"/>
    </xf>
    <xf numFmtId="165" fontId="0" fillId="0" borderId="6" xfId="0" applyNumberFormat="1" applyBorder="1" applyAlignment="1">
      <alignment vertical="center"/>
    </xf>
    <xf numFmtId="2" fontId="0" fillId="0" borderId="7" xfId="0" applyNumberFormat="1" applyBorder="1" applyAlignment="1">
      <alignment vertical="center"/>
    </xf>
    <xf numFmtId="2" fontId="0" fillId="0" borderId="8" xfId="0" applyNumberFormat="1" applyBorder="1" applyAlignment="1">
      <alignment vertical="center"/>
    </xf>
    <xf numFmtId="1" fontId="0" fillId="0" borderId="8" xfId="0" applyNumberFormat="1" applyBorder="1" applyAlignment="1">
      <alignment vertical="center"/>
    </xf>
    <xf numFmtId="165" fontId="0" fillId="0" borderId="7" xfId="0" applyNumberFormat="1" applyBorder="1" applyAlignment="1">
      <alignment vertical="center"/>
    </xf>
    <xf numFmtId="2" fontId="0" fillId="0" borderId="4" xfId="0" applyNumberFormat="1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4" xfId="0" quotePrefix="1" applyBorder="1" applyAlignment="1">
      <alignment vertical="center"/>
    </xf>
    <xf numFmtId="0" fontId="0" fillId="0" borderId="6" xfId="0" quotePrefix="1" applyBorder="1" applyAlignment="1">
      <alignment vertical="center"/>
    </xf>
    <xf numFmtId="0" fontId="0" fillId="0" borderId="9" xfId="0" quotePrefix="1" applyBorder="1" applyAlignment="1">
      <alignment vertical="center"/>
    </xf>
    <xf numFmtId="0" fontId="0" fillId="0" borderId="11" xfId="0" quotePrefix="1" applyBorder="1" applyAlignment="1">
      <alignment vertical="center"/>
    </xf>
    <xf numFmtId="165" fontId="0" fillId="0" borderId="5" xfId="0" applyNumberFormat="1" applyBorder="1" applyAlignment="1">
      <alignment vertical="center"/>
    </xf>
    <xf numFmtId="2" fontId="0" fillId="0" borderId="6" xfId="0" applyNumberFormat="1" applyBorder="1" applyAlignment="1">
      <alignment vertical="center"/>
    </xf>
    <xf numFmtId="2" fontId="0" fillId="0" borderId="9" xfId="0" applyNumberFormat="1" applyBorder="1" applyAlignment="1">
      <alignment vertical="center"/>
    </xf>
    <xf numFmtId="165" fontId="0" fillId="0" borderId="10" xfId="0" applyNumberFormat="1" applyBorder="1" applyAlignment="1">
      <alignment vertical="center"/>
    </xf>
    <xf numFmtId="2" fontId="0" fillId="0" borderId="11" xfId="0" applyNumberFormat="1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vertical="center"/>
    </xf>
    <xf numFmtId="0" fontId="0" fillId="0" borderId="10" xfId="0" applyBorder="1" applyAlignment="1">
      <alignment horizontal="center" vertical="center"/>
    </xf>
    <xf numFmtId="2" fontId="0" fillId="0" borderId="0" xfId="0" applyNumberForma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ECD5C-7D42-4C89-BCD9-3731594CC7FF}">
  <dimension ref="B1:O67"/>
  <sheetViews>
    <sheetView tabSelected="1" topLeftCell="A52" zoomScale="145" zoomScaleNormal="145" workbookViewId="0">
      <selection activeCell="J64" sqref="J64"/>
    </sheetView>
  </sheetViews>
  <sheetFormatPr defaultRowHeight="14.4" x14ac:dyDescent="0.3"/>
  <cols>
    <col min="1" max="1" width="8.88671875" style="1"/>
    <col min="2" max="2" width="11.77734375" style="1" customWidth="1"/>
    <col min="3" max="3" width="10.21875" style="1" customWidth="1"/>
    <col min="4" max="10" width="8.88671875" style="1"/>
    <col min="11" max="12" width="8.77734375" style="1" customWidth="1"/>
    <col min="13" max="16384" width="8.88671875" style="1"/>
  </cols>
  <sheetData>
    <row r="1" spans="2:8" s="50" customFormat="1" x14ac:dyDescent="0.3"/>
    <row r="3" spans="2:8" x14ac:dyDescent="0.3">
      <c r="B3" s="1" t="s">
        <v>32</v>
      </c>
      <c r="C3" s="1" t="s">
        <v>29</v>
      </c>
    </row>
    <row r="4" spans="2:8" x14ac:dyDescent="0.3">
      <c r="B4" s="49" t="s">
        <v>11</v>
      </c>
      <c r="C4" s="49"/>
      <c r="D4" s="49"/>
      <c r="E4" s="49"/>
      <c r="F4" s="49"/>
      <c r="G4" s="49"/>
      <c r="H4" s="49"/>
    </row>
    <row r="6" spans="2:8" x14ac:dyDescent="0.3">
      <c r="B6" s="46" t="s">
        <v>9</v>
      </c>
      <c r="C6" s="48" t="s">
        <v>8</v>
      </c>
      <c r="D6" s="48"/>
      <c r="E6" s="48"/>
      <c r="F6" s="48"/>
      <c r="G6" s="48"/>
      <c r="H6" s="46" t="s">
        <v>10</v>
      </c>
    </row>
    <row r="7" spans="2:8" x14ac:dyDescent="0.3">
      <c r="B7" s="47"/>
      <c r="C7" s="2" t="s">
        <v>3</v>
      </c>
      <c r="D7" s="2" t="s">
        <v>4</v>
      </c>
      <c r="E7" s="2" t="s">
        <v>5</v>
      </c>
      <c r="F7" s="2" t="s">
        <v>6</v>
      </c>
      <c r="G7" s="2" t="s">
        <v>7</v>
      </c>
      <c r="H7" s="47"/>
    </row>
    <row r="8" spans="2:8" x14ac:dyDescent="0.3">
      <c r="B8" s="3" t="s">
        <v>0</v>
      </c>
      <c r="C8" s="4">
        <v>42</v>
      </c>
      <c r="D8" s="5">
        <v>20</v>
      </c>
      <c r="E8" s="5">
        <v>16</v>
      </c>
      <c r="F8" s="5">
        <v>18</v>
      </c>
      <c r="G8" s="6">
        <v>14</v>
      </c>
      <c r="H8" s="7">
        <f>SUM(C8:G8)</f>
        <v>110</v>
      </c>
    </row>
    <row r="9" spans="2:8" x14ac:dyDescent="0.3">
      <c r="B9" s="3" t="s">
        <v>1</v>
      </c>
      <c r="C9" s="8">
        <v>30</v>
      </c>
      <c r="D9" s="1">
        <v>25</v>
      </c>
      <c r="E9" s="1">
        <v>0</v>
      </c>
      <c r="F9" s="1">
        <v>22</v>
      </c>
      <c r="G9" s="9">
        <v>23</v>
      </c>
      <c r="H9" s="7">
        <f t="shared" ref="H9:H10" si="0">SUM(C9:G9)</f>
        <v>100</v>
      </c>
    </row>
    <row r="10" spans="2:8" x14ac:dyDescent="0.3">
      <c r="B10" s="3" t="s">
        <v>2</v>
      </c>
      <c r="C10" s="10">
        <v>35</v>
      </c>
      <c r="D10" s="11">
        <v>40</v>
      </c>
      <c r="E10" s="11">
        <v>12</v>
      </c>
      <c r="F10" s="11">
        <v>10</v>
      </c>
      <c r="G10" s="12">
        <v>33</v>
      </c>
      <c r="H10" s="7">
        <f t="shared" si="0"/>
        <v>130</v>
      </c>
    </row>
    <row r="11" spans="2:8" x14ac:dyDescent="0.3">
      <c r="B11" s="2" t="s">
        <v>10</v>
      </c>
      <c r="C11" s="13">
        <f>SUM(C8:C10)</f>
        <v>107</v>
      </c>
      <c r="D11" s="13">
        <f t="shared" ref="D11:G11" si="1">SUM(D8:D10)</f>
        <v>85</v>
      </c>
      <c r="E11" s="13">
        <f t="shared" si="1"/>
        <v>28</v>
      </c>
      <c r="F11" s="13">
        <f t="shared" si="1"/>
        <v>50</v>
      </c>
      <c r="G11" s="13">
        <f t="shared" si="1"/>
        <v>70</v>
      </c>
      <c r="H11" s="2">
        <f>SUM(H8:H10)</f>
        <v>340</v>
      </c>
    </row>
    <row r="13" spans="2:8" x14ac:dyDescent="0.3">
      <c r="B13" s="49" t="s">
        <v>12</v>
      </c>
      <c r="C13" s="49"/>
      <c r="D13" s="49"/>
      <c r="E13" s="49"/>
      <c r="F13" s="49"/>
      <c r="G13" s="49"/>
      <c r="H13" s="49"/>
    </row>
    <row r="15" spans="2:8" x14ac:dyDescent="0.3">
      <c r="B15" s="46" t="s">
        <v>9</v>
      </c>
      <c r="C15" s="48" t="s">
        <v>8</v>
      </c>
      <c r="D15" s="48"/>
      <c r="E15" s="48"/>
      <c r="F15" s="48"/>
      <c r="G15" s="48"/>
      <c r="H15" s="46" t="s">
        <v>10</v>
      </c>
    </row>
    <row r="16" spans="2:8" x14ac:dyDescent="0.3">
      <c r="B16" s="47"/>
      <c r="C16" s="17" t="s">
        <v>3</v>
      </c>
      <c r="D16" s="17" t="s">
        <v>4</v>
      </c>
      <c r="E16" s="17" t="s">
        <v>5</v>
      </c>
      <c r="F16" s="17" t="s">
        <v>6</v>
      </c>
      <c r="G16" s="17" t="s">
        <v>7</v>
      </c>
      <c r="H16" s="47"/>
    </row>
    <row r="17" spans="2:8" x14ac:dyDescent="0.3">
      <c r="B17" s="3" t="s">
        <v>0</v>
      </c>
      <c r="C17" s="14">
        <f>C8/$H$11</f>
        <v>0.12352941176470589</v>
      </c>
      <c r="D17" s="22">
        <f t="shared" ref="D17:G17" si="2">D8/$H$11</f>
        <v>5.8823529411764705E-2</v>
      </c>
      <c r="E17" s="22">
        <f t="shared" si="2"/>
        <v>4.7058823529411764E-2</v>
      </c>
      <c r="F17" s="22">
        <f t="shared" si="2"/>
        <v>5.2941176470588235E-2</v>
      </c>
      <c r="G17" s="23">
        <f t="shared" si="2"/>
        <v>4.1176470588235294E-2</v>
      </c>
      <c r="H17" s="16">
        <f>SUM(C17:G17)</f>
        <v>0.3235294117647059</v>
      </c>
    </row>
    <row r="18" spans="2:8" x14ac:dyDescent="0.3">
      <c r="B18" s="3" t="s">
        <v>1</v>
      </c>
      <c r="C18" s="24">
        <f t="shared" ref="C18:G18" si="3">C9/$H$11</f>
        <v>8.8235294117647065E-2</v>
      </c>
      <c r="D18" s="20">
        <f t="shared" si="3"/>
        <v>7.3529411764705885E-2</v>
      </c>
      <c r="E18" s="21">
        <f t="shared" si="3"/>
        <v>0</v>
      </c>
      <c r="F18" s="20">
        <f t="shared" si="3"/>
        <v>6.4705882352941183E-2</v>
      </c>
      <c r="G18" s="16">
        <f t="shared" si="3"/>
        <v>6.7647058823529407E-2</v>
      </c>
      <c r="H18" s="16">
        <f t="shared" ref="H18:H19" si="4">SUM(C18:G18)</f>
        <v>0.29411764705882354</v>
      </c>
    </row>
    <row r="19" spans="2:8" x14ac:dyDescent="0.3">
      <c r="B19" s="3" t="s">
        <v>2</v>
      </c>
      <c r="C19" s="25">
        <f t="shared" ref="C19:G19" si="5">C10/$H$11</f>
        <v>0.10294117647058823</v>
      </c>
      <c r="D19" s="18">
        <f t="shared" si="5"/>
        <v>0.11764705882352941</v>
      </c>
      <c r="E19" s="18">
        <f t="shared" si="5"/>
        <v>3.5294117647058823E-2</v>
      </c>
      <c r="F19" s="18">
        <f t="shared" si="5"/>
        <v>2.9411764705882353E-2</v>
      </c>
      <c r="G19" s="26">
        <f t="shared" si="5"/>
        <v>9.7058823529411767E-2</v>
      </c>
      <c r="H19" s="16">
        <f t="shared" si="4"/>
        <v>0.38235294117647056</v>
      </c>
    </row>
    <row r="20" spans="2:8" x14ac:dyDescent="0.3">
      <c r="B20" s="2" t="s">
        <v>10</v>
      </c>
      <c r="C20" s="18">
        <f>SUM(C17:C19)</f>
        <v>0.31470588235294117</v>
      </c>
      <c r="D20" s="19">
        <f t="shared" ref="D20" si="6">SUM(D17:D19)</f>
        <v>0.25</v>
      </c>
      <c r="E20" s="18">
        <f t="shared" ref="E20" si="7">SUM(E17:E19)</f>
        <v>8.2352941176470587E-2</v>
      </c>
      <c r="F20" s="18">
        <f t="shared" ref="F20" si="8">SUM(F17:F19)</f>
        <v>0.14705882352941177</v>
      </c>
      <c r="G20" s="18">
        <f t="shared" ref="G20" si="9">SUM(G17:G19)</f>
        <v>0.20588235294117646</v>
      </c>
      <c r="H20" s="15">
        <f>SUM(H17:H19)</f>
        <v>1</v>
      </c>
    </row>
    <row r="22" spans="2:8" x14ac:dyDescent="0.3">
      <c r="B22" s="49" t="s">
        <v>13</v>
      </c>
      <c r="C22" s="49"/>
      <c r="D22" s="49"/>
      <c r="E22" s="49"/>
      <c r="F22" s="49"/>
      <c r="G22" s="49"/>
      <c r="H22" s="49"/>
    </row>
    <row r="24" spans="2:8" x14ac:dyDescent="0.3">
      <c r="B24" s="46" t="s">
        <v>9</v>
      </c>
      <c r="C24" s="48" t="s">
        <v>8</v>
      </c>
      <c r="D24" s="48"/>
      <c r="E24" s="48"/>
      <c r="F24" s="48"/>
      <c r="G24" s="48"/>
      <c r="H24" s="46"/>
    </row>
    <row r="25" spans="2:8" x14ac:dyDescent="0.3">
      <c r="B25" s="47"/>
      <c r="C25" s="17" t="s">
        <v>3</v>
      </c>
      <c r="D25" s="17" t="s">
        <v>4</v>
      </c>
      <c r="E25" s="17" t="s">
        <v>5</v>
      </c>
      <c r="F25" s="17" t="s">
        <v>6</v>
      </c>
      <c r="G25" s="17" t="s">
        <v>7</v>
      </c>
      <c r="H25" s="47"/>
    </row>
    <row r="26" spans="2:8" x14ac:dyDescent="0.3">
      <c r="B26" s="3" t="s">
        <v>0</v>
      </c>
      <c r="C26" s="14">
        <f>C17/C$20</f>
        <v>0.39252336448598135</v>
      </c>
      <c r="D26" s="22">
        <f t="shared" ref="D26:G26" si="10">D17/D$20</f>
        <v>0.23529411764705882</v>
      </c>
      <c r="E26" s="22">
        <f t="shared" si="10"/>
        <v>0.5714285714285714</v>
      </c>
      <c r="F26" s="28">
        <f t="shared" si="10"/>
        <v>0.36</v>
      </c>
      <c r="G26" s="29">
        <f t="shared" si="10"/>
        <v>0.2</v>
      </c>
      <c r="H26" s="9"/>
    </row>
    <row r="27" spans="2:8" x14ac:dyDescent="0.3">
      <c r="B27" s="3" t="s">
        <v>1</v>
      </c>
      <c r="C27" s="30">
        <f t="shared" ref="C27:G27" si="11">C18/C$20</f>
        <v>0.28037383177570097</v>
      </c>
      <c r="D27" s="20">
        <f t="shared" si="11"/>
        <v>0.29411764705882354</v>
      </c>
      <c r="E27" s="21">
        <f t="shared" si="11"/>
        <v>0</v>
      </c>
      <c r="F27" s="27">
        <f t="shared" si="11"/>
        <v>0.44</v>
      </c>
      <c r="G27" s="16">
        <f t="shared" si="11"/>
        <v>0.32857142857142857</v>
      </c>
      <c r="H27" s="9"/>
    </row>
    <row r="28" spans="2:8" x14ac:dyDescent="0.3">
      <c r="B28" s="3" t="s">
        <v>2</v>
      </c>
      <c r="C28" s="25">
        <f t="shared" ref="C28:G28" si="12">C19/C$20</f>
        <v>0.32710280373831774</v>
      </c>
      <c r="D28" s="18">
        <f t="shared" si="12"/>
        <v>0.47058823529411764</v>
      </c>
      <c r="E28" s="18">
        <f t="shared" si="12"/>
        <v>0.42857142857142855</v>
      </c>
      <c r="F28" s="19">
        <f t="shared" si="12"/>
        <v>0.19999999999999998</v>
      </c>
      <c r="G28" s="26">
        <f t="shared" si="12"/>
        <v>0.47142857142857147</v>
      </c>
      <c r="H28" s="9"/>
    </row>
    <row r="29" spans="2:8" x14ac:dyDescent="0.3">
      <c r="B29" s="2" t="s">
        <v>10</v>
      </c>
      <c r="C29" s="11">
        <f>SUM(C26:C28)</f>
        <v>1</v>
      </c>
      <c r="D29" s="11">
        <f t="shared" ref="D29" si="13">SUM(D26:D28)</f>
        <v>1</v>
      </c>
      <c r="E29" s="11">
        <f t="shared" ref="E29" si="14">SUM(E26:E28)</f>
        <v>1</v>
      </c>
      <c r="F29" s="11">
        <f t="shared" ref="F29" si="15">SUM(F26:F28)</f>
        <v>1</v>
      </c>
      <c r="G29" s="11">
        <f t="shared" ref="G29" si="16">SUM(G26:G28)</f>
        <v>1</v>
      </c>
      <c r="H29" s="2"/>
    </row>
    <row r="31" spans="2:8" x14ac:dyDescent="0.3">
      <c r="B31" s="49" t="s">
        <v>14</v>
      </c>
      <c r="C31" s="49"/>
      <c r="D31" s="49"/>
      <c r="E31" s="49"/>
      <c r="F31" s="49"/>
      <c r="G31" s="49"/>
      <c r="H31" s="49"/>
    </row>
    <row r="33" spans="2:13" x14ac:dyDescent="0.3">
      <c r="B33" s="46" t="s">
        <v>9</v>
      </c>
      <c r="C33" s="48" t="s">
        <v>8</v>
      </c>
      <c r="D33" s="48"/>
      <c r="E33" s="48"/>
      <c r="F33" s="48"/>
      <c r="G33" s="48"/>
      <c r="H33" s="46" t="s">
        <v>10</v>
      </c>
    </row>
    <row r="34" spans="2:13" x14ac:dyDescent="0.3">
      <c r="B34" s="47"/>
      <c r="C34" s="17" t="s">
        <v>3</v>
      </c>
      <c r="D34" s="17" t="s">
        <v>4</v>
      </c>
      <c r="E34" s="17" t="s">
        <v>5</v>
      </c>
      <c r="F34" s="17" t="s">
        <v>6</v>
      </c>
      <c r="G34" s="17" t="s">
        <v>7</v>
      </c>
      <c r="H34" s="47"/>
    </row>
    <row r="35" spans="2:13" x14ac:dyDescent="0.3">
      <c r="B35" s="3" t="s">
        <v>0</v>
      </c>
      <c r="C35" s="14">
        <f>C17/$H17</f>
        <v>0.38181818181818183</v>
      </c>
      <c r="D35" s="22">
        <f t="shared" ref="D35:G35" si="17">D17/$H17</f>
        <v>0.1818181818181818</v>
      </c>
      <c r="E35" s="22">
        <f t="shared" si="17"/>
        <v>0.14545454545454545</v>
      </c>
      <c r="F35" s="22">
        <f t="shared" si="17"/>
        <v>0.16363636363636364</v>
      </c>
      <c r="G35" s="23">
        <f t="shared" si="17"/>
        <v>0.12727272727272726</v>
      </c>
      <c r="H35" s="32">
        <f>SUM(C35:G35)</f>
        <v>0.99999999999999978</v>
      </c>
    </row>
    <row r="36" spans="2:13" x14ac:dyDescent="0.3">
      <c r="B36" s="3" t="s">
        <v>1</v>
      </c>
      <c r="C36" s="33">
        <f t="shared" ref="C36:G36" si="18">C18/$H18</f>
        <v>0.3</v>
      </c>
      <c r="D36" s="27">
        <f t="shared" si="18"/>
        <v>0.25</v>
      </c>
      <c r="E36" s="21">
        <f t="shared" si="18"/>
        <v>0</v>
      </c>
      <c r="F36" s="27">
        <f t="shared" si="18"/>
        <v>0.22</v>
      </c>
      <c r="G36" s="31">
        <f t="shared" si="18"/>
        <v>0.22999999999999998</v>
      </c>
      <c r="H36" s="32">
        <f t="shared" ref="H36:H37" si="19">SUM(C36:G36)</f>
        <v>1</v>
      </c>
    </row>
    <row r="37" spans="2:13" x14ac:dyDescent="0.3">
      <c r="B37" s="3" t="s">
        <v>2</v>
      </c>
      <c r="C37" s="25">
        <f t="shared" ref="C37:G37" si="20">C19/$H19</f>
        <v>0.26923076923076922</v>
      </c>
      <c r="D37" s="18">
        <f t="shared" si="20"/>
        <v>0.30769230769230771</v>
      </c>
      <c r="E37" s="18">
        <f t="shared" si="20"/>
        <v>9.2307692307692313E-2</v>
      </c>
      <c r="F37" s="18">
        <f t="shared" si="20"/>
        <v>7.6923076923076927E-2</v>
      </c>
      <c r="G37" s="26">
        <f t="shared" si="20"/>
        <v>0.25384615384615389</v>
      </c>
      <c r="H37" s="32">
        <f t="shared" si="19"/>
        <v>1</v>
      </c>
    </row>
    <row r="38" spans="2:13" x14ac:dyDescent="0.3">
      <c r="B38" s="2"/>
      <c r="C38" s="18"/>
      <c r="D38" s="19"/>
      <c r="E38" s="18"/>
      <c r="F38" s="18"/>
      <c r="G38" s="18"/>
      <c r="H38" s="15"/>
    </row>
    <row r="41" spans="2:13" x14ac:dyDescent="0.3">
      <c r="B41" s="46" t="s">
        <v>9</v>
      </c>
      <c r="C41" s="48" t="s">
        <v>8</v>
      </c>
      <c r="D41" s="48"/>
      <c r="E41" s="48"/>
      <c r="F41" s="48"/>
      <c r="G41" s="48"/>
      <c r="H41" s="46" t="s">
        <v>10</v>
      </c>
    </row>
    <row r="42" spans="2:13" x14ac:dyDescent="0.3">
      <c r="B42" s="47"/>
      <c r="C42" s="17" t="s">
        <v>3</v>
      </c>
      <c r="D42" s="17" t="s">
        <v>4</v>
      </c>
      <c r="E42" s="17" t="s">
        <v>5</v>
      </c>
      <c r="F42" s="17" t="s">
        <v>6</v>
      </c>
      <c r="G42" s="17" t="s">
        <v>7</v>
      </c>
      <c r="H42" s="47"/>
      <c r="J42" s="2"/>
      <c r="K42" s="17" t="s">
        <v>15</v>
      </c>
      <c r="L42" s="17" t="s">
        <v>16</v>
      </c>
      <c r="M42" s="2" t="s">
        <v>10</v>
      </c>
    </row>
    <row r="43" spans="2:13" x14ac:dyDescent="0.3">
      <c r="B43" s="3" t="s">
        <v>0</v>
      </c>
      <c r="C43" s="34">
        <f>$H43*C$46/$H$46</f>
        <v>34.617647058823529</v>
      </c>
      <c r="D43" s="41">
        <f>$H43*D$46/$H$46</f>
        <v>27.5</v>
      </c>
      <c r="E43" s="28">
        <f t="shared" ref="E43:G45" si="21">$H43*E$46/$H$46</f>
        <v>9.0588235294117645</v>
      </c>
      <c r="F43" s="28">
        <f t="shared" si="21"/>
        <v>16.176470588235293</v>
      </c>
      <c r="G43" s="42">
        <f t="shared" si="21"/>
        <v>22.647058823529413</v>
      </c>
      <c r="H43" s="9">
        <f>110</f>
        <v>110</v>
      </c>
      <c r="J43" s="3" t="s">
        <v>17</v>
      </c>
      <c r="K43" s="37" t="s">
        <v>24</v>
      </c>
      <c r="L43" s="38" t="s">
        <v>25</v>
      </c>
      <c r="M43" s="35" t="s">
        <v>19</v>
      </c>
    </row>
    <row r="44" spans="2:13" x14ac:dyDescent="0.3">
      <c r="B44" s="3" t="s">
        <v>1</v>
      </c>
      <c r="C44" s="30">
        <f t="shared" ref="C44:D45" si="22">$H44*C$46/$H$46</f>
        <v>31.470588235294116</v>
      </c>
      <c r="D44" s="21">
        <f t="shared" si="22"/>
        <v>25</v>
      </c>
      <c r="E44" s="27">
        <f t="shared" si="21"/>
        <v>8.235294117647058</v>
      </c>
      <c r="F44" s="27">
        <f t="shared" si="21"/>
        <v>14.705882352941176</v>
      </c>
      <c r="G44" s="31">
        <f t="shared" si="21"/>
        <v>20.588235294117649</v>
      </c>
      <c r="H44" s="9">
        <f>100</f>
        <v>100</v>
      </c>
      <c r="J44" s="3" t="s">
        <v>18</v>
      </c>
      <c r="K44" s="39" t="s">
        <v>26</v>
      </c>
      <c r="L44" s="40" t="s">
        <v>27</v>
      </c>
      <c r="M44" s="35" t="s">
        <v>20</v>
      </c>
    </row>
    <row r="45" spans="2:13" x14ac:dyDescent="0.3">
      <c r="B45" s="3" t="s">
        <v>2</v>
      </c>
      <c r="C45" s="43">
        <f t="shared" si="22"/>
        <v>40.911764705882355</v>
      </c>
      <c r="D45" s="44">
        <f t="shared" si="22"/>
        <v>32.5</v>
      </c>
      <c r="E45" s="19">
        <f t="shared" si="21"/>
        <v>10.705882352941176</v>
      </c>
      <c r="F45" s="19">
        <f t="shared" si="21"/>
        <v>19.117647058823529</v>
      </c>
      <c r="G45" s="45">
        <f t="shared" si="21"/>
        <v>26.764705882352942</v>
      </c>
      <c r="H45" s="9">
        <f>130</f>
        <v>130</v>
      </c>
      <c r="J45" s="2" t="s">
        <v>10</v>
      </c>
      <c r="K45" s="36" t="s">
        <v>21</v>
      </c>
      <c r="L45" s="36" t="s">
        <v>22</v>
      </c>
      <c r="M45" s="2" t="s">
        <v>23</v>
      </c>
    </row>
    <row r="46" spans="2:13" x14ac:dyDescent="0.3">
      <c r="B46" s="2" t="s">
        <v>10</v>
      </c>
      <c r="C46" s="11">
        <f>107</f>
        <v>107</v>
      </c>
      <c r="D46" s="11">
        <f>85</f>
        <v>85</v>
      </c>
      <c r="E46" s="11">
        <f>28</f>
        <v>28</v>
      </c>
      <c r="F46" s="11">
        <f>50</f>
        <v>50</v>
      </c>
      <c r="G46" s="11">
        <f>70</f>
        <v>70</v>
      </c>
      <c r="H46" s="2">
        <f>SUM(H43:H45)</f>
        <v>340</v>
      </c>
    </row>
    <row r="49" spans="2:15" s="50" customFormat="1" x14ac:dyDescent="0.3"/>
    <row r="51" spans="2:15" x14ac:dyDescent="0.3">
      <c r="B51" s="1" t="s">
        <v>28</v>
      </c>
      <c r="C51" s="1" t="s">
        <v>29</v>
      </c>
    </row>
    <row r="53" spans="2:15" x14ac:dyDescent="0.3">
      <c r="B53" s="51" t="s">
        <v>30</v>
      </c>
      <c r="C53" s="51"/>
      <c r="D53" s="51"/>
      <c r="E53" s="51"/>
      <c r="F53" s="51"/>
      <c r="G53" s="51"/>
      <c r="H53" s="51"/>
    </row>
    <row r="54" spans="2:15" x14ac:dyDescent="0.3">
      <c r="B54" s="46" t="s">
        <v>9</v>
      </c>
      <c r="C54" s="48" t="s">
        <v>8</v>
      </c>
      <c r="D54" s="48"/>
      <c r="E54" s="48"/>
      <c r="F54" s="48"/>
      <c r="G54" s="48"/>
      <c r="H54" s="46" t="s">
        <v>10</v>
      </c>
    </row>
    <row r="55" spans="2:15" x14ac:dyDescent="0.3">
      <c r="B55" s="47"/>
      <c r="C55" s="17" t="s">
        <v>3</v>
      </c>
      <c r="D55" s="17" t="s">
        <v>4</v>
      </c>
      <c r="E55" s="17" t="s">
        <v>5</v>
      </c>
      <c r="F55" s="17" t="s">
        <v>6</v>
      </c>
      <c r="G55" s="17" t="s">
        <v>7</v>
      </c>
      <c r="H55" s="47"/>
    </row>
    <row r="56" spans="2:15" x14ac:dyDescent="0.3">
      <c r="B56" s="3" t="s">
        <v>0</v>
      </c>
      <c r="C56" s="34">
        <v>34.617647058823529</v>
      </c>
      <c r="D56" s="41">
        <v>27.5</v>
      </c>
      <c r="E56" s="28">
        <v>9.0588235294117645</v>
      </c>
      <c r="F56" s="28">
        <v>16.176470588235293</v>
      </c>
      <c r="G56" s="42">
        <v>22.647058823529413</v>
      </c>
      <c r="H56" s="9">
        <f>110</f>
        <v>110</v>
      </c>
      <c r="J56" s="46" t="s">
        <v>31</v>
      </c>
      <c r="K56" s="46"/>
      <c r="L56" s="46"/>
      <c r="M56" s="46"/>
      <c r="N56" s="46"/>
    </row>
    <row r="57" spans="2:15" x14ac:dyDescent="0.3">
      <c r="B57" s="3" t="s">
        <v>1</v>
      </c>
      <c r="C57" s="30">
        <v>31.470588235294116</v>
      </c>
      <c r="D57" s="21">
        <v>25</v>
      </c>
      <c r="E57" s="27">
        <v>8.235294117647058</v>
      </c>
      <c r="F57" s="27">
        <v>14.705882352941176</v>
      </c>
      <c r="G57" s="31">
        <v>20.588235294117649</v>
      </c>
      <c r="H57" s="9">
        <f>100</f>
        <v>100</v>
      </c>
      <c r="J57" s="34">
        <f>POWER((C64-C56), 2)/C56</f>
        <v>1.5743165575491032</v>
      </c>
      <c r="K57" s="28">
        <f>POWER((D64-D56), 2)/D56</f>
        <v>2.0454545454545454</v>
      </c>
      <c r="L57" s="28">
        <f t="shared" ref="L57:N57" si="23">POWER((E64-E56), 2)/E56</f>
        <v>5.3185637891520248</v>
      </c>
      <c r="M57" s="28">
        <f t="shared" si="23"/>
        <v>0.20556149732620335</v>
      </c>
      <c r="N57" s="42">
        <f t="shared" si="23"/>
        <v>3.3016042780748673</v>
      </c>
      <c r="O57" s="27"/>
    </row>
    <row r="58" spans="2:15" x14ac:dyDescent="0.3">
      <c r="B58" s="3" t="s">
        <v>2</v>
      </c>
      <c r="C58" s="43">
        <v>40.911764705882355</v>
      </c>
      <c r="D58" s="44">
        <v>32.5</v>
      </c>
      <c r="E58" s="19">
        <v>10.705882352941176</v>
      </c>
      <c r="F58" s="19">
        <v>19.117647058823529</v>
      </c>
      <c r="G58" s="45">
        <v>26.764705882352942</v>
      </c>
      <c r="H58" s="9">
        <f>130</f>
        <v>130</v>
      </c>
      <c r="J58" s="30">
        <f t="shared" ref="J58:K58" si="24">POWER((C65-C57), 2)/C57</f>
        <v>6.8719076415612826E-2</v>
      </c>
      <c r="K58" s="52">
        <f t="shared" si="24"/>
        <v>0</v>
      </c>
      <c r="L58" s="52">
        <f t="shared" ref="L58:L59" si="25">POWER((E65-E57), 2)/E57</f>
        <v>8.235294117647058</v>
      </c>
      <c r="M58" s="52">
        <f t="shared" ref="M58:M59" si="26">POWER((F65-F57), 2)/F57</f>
        <v>3.6178823529411774</v>
      </c>
      <c r="N58" s="31">
        <f t="shared" ref="N58:N59" si="27">POWER((G65-G57), 2)/G57</f>
        <v>0.28252100840336097</v>
      </c>
    </row>
    <row r="59" spans="2:15" x14ac:dyDescent="0.3">
      <c r="B59" s="2" t="s">
        <v>10</v>
      </c>
      <c r="C59" s="11">
        <f>107</f>
        <v>107</v>
      </c>
      <c r="D59" s="11">
        <f>85</f>
        <v>85</v>
      </c>
      <c r="E59" s="11">
        <f>28</f>
        <v>28</v>
      </c>
      <c r="F59" s="11">
        <f>50</f>
        <v>50</v>
      </c>
      <c r="G59" s="11">
        <f>70</f>
        <v>70</v>
      </c>
      <c r="H59" s="2">
        <f>SUM(H56:H58)</f>
        <v>340</v>
      </c>
      <c r="J59" s="43">
        <f t="shared" ref="J59:K59" si="28">POWER((C66-C58), 2)/C58</f>
        <v>0.85425212500528669</v>
      </c>
      <c r="K59" s="19">
        <f t="shared" si="28"/>
        <v>1.7307692307692308</v>
      </c>
      <c r="L59" s="19">
        <f t="shared" si="25"/>
        <v>0.15643180349062721</v>
      </c>
      <c r="M59" s="19">
        <f t="shared" si="26"/>
        <v>4.3484162895927598</v>
      </c>
      <c r="N59" s="45">
        <f t="shared" si="27"/>
        <v>1.4526179702650286</v>
      </c>
    </row>
    <row r="61" spans="2:15" x14ac:dyDescent="0.3">
      <c r="B61" s="51" t="s">
        <v>11</v>
      </c>
      <c r="C61" s="51"/>
      <c r="D61" s="51"/>
      <c r="E61" s="51"/>
      <c r="F61" s="51"/>
      <c r="G61" s="51"/>
      <c r="H61" s="51"/>
      <c r="J61" s="1" t="s">
        <v>33</v>
      </c>
      <c r="K61" s="27">
        <f>SUM(J57:N59)</f>
        <v>33.192404642086878</v>
      </c>
    </row>
    <row r="62" spans="2:15" x14ac:dyDescent="0.3">
      <c r="B62" s="46" t="s">
        <v>9</v>
      </c>
      <c r="C62" s="48" t="s">
        <v>8</v>
      </c>
      <c r="D62" s="48"/>
      <c r="E62" s="48"/>
      <c r="F62" s="48"/>
      <c r="G62" s="48"/>
      <c r="H62" s="46" t="s">
        <v>10</v>
      </c>
    </row>
    <row r="63" spans="2:15" x14ac:dyDescent="0.3">
      <c r="B63" s="47"/>
      <c r="C63" s="2" t="s">
        <v>3</v>
      </c>
      <c r="D63" s="2" t="s">
        <v>4</v>
      </c>
      <c r="E63" s="2" t="s">
        <v>5</v>
      </c>
      <c r="F63" s="2" t="s">
        <v>6</v>
      </c>
      <c r="G63" s="2" t="s">
        <v>7</v>
      </c>
      <c r="H63" s="47"/>
    </row>
    <row r="64" spans="2:15" x14ac:dyDescent="0.3">
      <c r="B64" s="3" t="s">
        <v>0</v>
      </c>
      <c r="C64" s="4">
        <v>42</v>
      </c>
      <c r="D64" s="5">
        <v>20</v>
      </c>
      <c r="E64" s="5">
        <v>16</v>
      </c>
      <c r="F64" s="5">
        <v>18</v>
      </c>
      <c r="G64" s="6">
        <v>14</v>
      </c>
      <c r="H64" s="7">
        <f>SUM(C64:G64)</f>
        <v>110</v>
      </c>
    </row>
    <row r="65" spans="2:8" x14ac:dyDescent="0.3">
      <c r="B65" s="3" t="s">
        <v>1</v>
      </c>
      <c r="C65" s="8">
        <v>30</v>
      </c>
      <c r="D65" s="1">
        <v>25</v>
      </c>
      <c r="E65" s="1">
        <v>0</v>
      </c>
      <c r="F65" s="1">
        <v>22</v>
      </c>
      <c r="G65" s="9">
        <v>23</v>
      </c>
      <c r="H65" s="7">
        <f t="shared" ref="H65:H66" si="29">SUM(C65:G65)</f>
        <v>100</v>
      </c>
    </row>
    <row r="66" spans="2:8" x14ac:dyDescent="0.3">
      <c r="B66" s="3" t="s">
        <v>2</v>
      </c>
      <c r="C66" s="10">
        <v>35</v>
      </c>
      <c r="D66" s="11">
        <v>40</v>
      </c>
      <c r="E66" s="11">
        <v>12</v>
      </c>
      <c r="F66" s="11">
        <v>10</v>
      </c>
      <c r="G66" s="12">
        <v>33</v>
      </c>
      <c r="H66" s="7">
        <f t="shared" si="29"/>
        <v>130</v>
      </c>
    </row>
    <row r="67" spans="2:8" x14ac:dyDescent="0.3">
      <c r="B67" s="2" t="s">
        <v>10</v>
      </c>
      <c r="C67" s="13">
        <f>SUM(C64:C66)</f>
        <v>107</v>
      </c>
      <c r="D67" s="13">
        <f t="shared" ref="D67:G67" si="30">SUM(D64:D66)</f>
        <v>85</v>
      </c>
      <c r="E67" s="13">
        <f t="shared" si="30"/>
        <v>28</v>
      </c>
      <c r="F67" s="13">
        <f t="shared" si="30"/>
        <v>50</v>
      </c>
      <c r="G67" s="13">
        <f t="shared" si="30"/>
        <v>70</v>
      </c>
      <c r="H67" s="2">
        <f>SUM(H64:H66)</f>
        <v>340</v>
      </c>
    </row>
  </sheetData>
  <mergeCells count="28">
    <mergeCell ref="B53:H53"/>
    <mergeCell ref="B61:H61"/>
    <mergeCell ref="J56:N56"/>
    <mergeCell ref="B54:B55"/>
    <mergeCell ref="C54:G54"/>
    <mergeCell ref="H54:H55"/>
    <mergeCell ref="B62:B63"/>
    <mergeCell ref="C62:G62"/>
    <mergeCell ref="H62:H63"/>
    <mergeCell ref="B24:B25"/>
    <mergeCell ref="C24:G24"/>
    <mergeCell ref="H24:H25"/>
    <mergeCell ref="B41:B42"/>
    <mergeCell ref="C41:G41"/>
    <mergeCell ref="H41:H42"/>
    <mergeCell ref="B4:H4"/>
    <mergeCell ref="B13:H13"/>
    <mergeCell ref="B22:H22"/>
    <mergeCell ref="C6:G6"/>
    <mergeCell ref="B6:B7"/>
    <mergeCell ref="H6:H7"/>
    <mergeCell ref="B15:B16"/>
    <mergeCell ref="C15:G15"/>
    <mergeCell ref="H15:H16"/>
    <mergeCell ref="B31:H31"/>
    <mergeCell ref="B33:B34"/>
    <mergeCell ref="C33:G33"/>
    <mergeCell ref="H33:H3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Tuấn Minh Phan</dc:creator>
  <cp:lastModifiedBy>Tuấn Minh Phan</cp:lastModifiedBy>
  <dcterms:created xsi:type="dcterms:W3CDTF">2022-11-05T13:21:11Z</dcterms:created>
  <dcterms:modified xsi:type="dcterms:W3CDTF">2022-11-18T20:36:16Z</dcterms:modified>
</cp:coreProperties>
</file>