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:\DATA101\Day15\"/>
    </mc:Choice>
  </mc:AlternateContent>
  <bookViews>
    <workbookView xWindow="0" yWindow="0" windowWidth="19200" windowHeight="11490" tabRatio="953"/>
  </bookViews>
  <sheets>
    <sheet name="Timeseries" sheetId="2" r:id="rId1"/>
    <sheet name="SES" sheetId="3" r:id="rId2"/>
    <sheet name="LinEst" sheetId="4" r:id="rId3"/>
  </sheets>
  <definedNames>
    <definedName name="solver_adj" localSheetId="1" hidden="1">SES!$C$2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SES!$C$2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SES!$F$2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300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2" i="2" l="1"/>
  <c r="B41" i="2"/>
  <c r="B40" i="2"/>
  <c r="B39" i="2"/>
  <c r="D2" i="4" a="1"/>
  <c r="D2" i="4" s="1"/>
  <c r="F42" i="3"/>
  <c r="F43" i="3"/>
  <c r="F44" i="3"/>
  <c r="F45" i="3"/>
  <c r="F46" i="3"/>
  <c r="F47" i="3"/>
  <c r="F48" i="3"/>
  <c r="F49" i="3"/>
  <c r="F50" i="3"/>
  <c r="F51" i="3"/>
  <c r="F52" i="3"/>
  <c r="F53" i="3"/>
  <c r="C5" i="3"/>
  <c r="D6" i="3" s="1"/>
  <c r="E6" i="3" s="1"/>
  <c r="E5" i="4" l="1"/>
  <c r="D5" i="4"/>
  <c r="D3" i="4"/>
  <c r="E6" i="4"/>
  <c r="E4" i="4"/>
  <c r="E2" i="4"/>
  <c r="E3" i="4"/>
  <c r="D6" i="4"/>
  <c r="D4" i="4"/>
  <c r="C6" i="3"/>
  <c r="D7" i="3" s="1"/>
  <c r="E7" i="3" s="1"/>
  <c r="F6" i="3"/>
  <c r="F7" i="3"/>
  <c r="C7" i="3"/>
  <c r="D8" i="3" s="1"/>
  <c r="E8" i="3" s="1"/>
  <c r="C8" i="3" l="1"/>
  <c r="D9" i="3" s="1"/>
  <c r="E9" i="3" s="1"/>
  <c r="F8" i="3"/>
  <c r="C9" i="3" l="1"/>
  <c r="D10" i="3" s="1"/>
  <c r="E10" i="3" s="1"/>
  <c r="F9" i="3"/>
  <c r="C10" i="3" l="1"/>
  <c r="D11" i="3" s="1"/>
  <c r="E11" i="3" s="1"/>
  <c r="F11" i="3" s="1"/>
  <c r="F10" i="3"/>
  <c r="C11" i="3" l="1"/>
  <c r="D12" i="3" s="1"/>
  <c r="E12" i="3" s="1"/>
  <c r="F12" i="3" s="1"/>
  <c r="C12" i="3" l="1"/>
  <c r="D13" i="3" s="1"/>
  <c r="E13" i="3" s="1"/>
  <c r="C13" i="3" l="1"/>
  <c r="D14" i="3" s="1"/>
  <c r="E14" i="3" s="1"/>
  <c r="F14" i="3" s="1"/>
  <c r="F13" i="3"/>
  <c r="C14" i="3" l="1"/>
  <c r="D15" i="3" s="1"/>
  <c r="E15" i="3" s="1"/>
  <c r="C15" i="3" l="1"/>
  <c r="D16" i="3" s="1"/>
  <c r="E16" i="3" s="1"/>
  <c r="F16" i="3" s="1"/>
  <c r="F15" i="3"/>
  <c r="C16" i="3" l="1"/>
  <c r="D17" i="3" s="1"/>
  <c r="E17" i="3" s="1"/>
  <c r="F17" i="3" s="1"/>
  <c r="C17" i="3" l="1"/>
  <c r="D18" i="3" s="1"/>
  <c r="E18" i="3" s="1"/>
  <c r="C18" i="3" l="1"/>
  <c r="D19" i="3" s="1"/>
  <c r="E19" i="3" s="1"/>
  <c r="F18" i="3"/>
  <c r="F19" i="3" l="1"/>
  <c r="C19" i="3"/>
  <c r="D20" i="3" s="1"/>
  <c r="E20" i="3" s="1"/>
  <c r="C20" i="3" l="1"/>
  <c r="D21" i="3" s="1"/>
  <c r="E21" i="3" s="1"/>
  <c r="F20" i="3"/>
  <c r="C21" i="3" l="1"/>
  <c r="D22" i="3" s="1"/>
  <c r="E22" i="3" s="1"/>
  <c r="F21" i="3"/>
  <c r="C22" i="3" l="1"/>
  <c r="D23" i="3" s="1"/>
  <c r="E23" i="3" s="1"/>
  <c r="F23" i="3" s="1"/>
  <c r="F22" i="3"/>
  <c r="C23" i="3" l="1"/>
  <c r="D24" i="3" s="1"/>
  <c r="E24" i="3" s="1"/>
  <c r="F24" i="3" s="1"/>
  <c r="C24" i="3" l="1"/>
  <c r="D25" i="3" l="1"/>
  <c r="E25" i="3" s="1"/>
  <c r="F25" i="3" s="1"/>
  <c r="C25" i="3" l="1"/>
  <c r="D26" i="3" s="1"/>
  <c r="E26" i="3" s="1"/>
  <c r="C26" i="3" s="1"/>
  <c r="D27" i="3" s="1"/>
  <c r="E27" i="3" s="1"/>
  <c r="F27" i="3" s="1"/>
  <c r="F26" i="3" l="1"/>
  <c r="C27" i="3"/>
  <c r="D28" i="3" s="1"/>
  <c r="E28" i="3" s="1"/>
  <c r="C28" i="3" l="1"/>
  <c r="D29" i="3" s="1"/>
  <c r="E29" i="3" s="1"/>
  <c r="F28" i="3"/>
  <c r="C29" i="3" l="1"/>
  <c r="D30" i="3" s="1"/>
  <c r="E30" i="3" s="1"/>
  <c r="F29" i="3"/>
  <c r="C30" i="3" l="1"/>
  <c r="D31" i="3" s="1"/>
  <c r="E31" i="3" s="1"/>
  <c r="F31" i="3" s="1"/>
  <c r="F30" i="3"/>
  <c r="C31" i="3" l="1"/>
  <c r="D32" i="3" s="1"/>
  <c r="E32" i="3" s="1"/>
  <c r="F32" i="3" s="1"/>
  <c r="C32" i="3" l="1"/>
  <c r="D33" i="3" l="1"/>
  <c r="E33" i="3" s="1"/>
  <c r="F33" i="3" s="1"/>
  <c r="C33" i="3" l="1"/>
  <c r="D34" i="3" s="1"/>
  <c r="E34" i="3" s="1"/>
  <c r="F34" i="3" s="1"/>
  <c r="C34" i="3" l="1"/>
  <c r="D35" i="3" s="1"/>
  <c r="E35" i="3" s="1"/>
  <c r="F35" i="3" s="1"/>
  <c r="C35" i="3" l="1"/>
  <c r="D36" i="3" s="1"/>
  <c r="E36" i="3" s="1"/>
  <c r="C36" i="3" s="1"/>
  <c r="D37" i="3" s="1"/>
  <c r="E37" i="3" s="1"/>
  <c r="F36" i="3" l="1"/>
  <c r="C37" i="3"/>
  <c r="D38" i="3" s="1"/>
  <c r="E38" i="3" s="1"/>
  <c r="F37" i="3"/>
  <c r="C38" i="3" l="1"/>
  <c r="D39" i="3" s="1"/>
  <c r="E39" i="3" s="1"/>
  <c r="F39" i="3" s="1"/>
  <c r="F38" i="3"/>
  <c r="C39" i="3" l="1"/>
  <c r="D40" i="3" l="1"/>
  <c r="E40" i="3" s="1"/>
  <c r="F40" i="3" s="1"/>
  <c r="C40" i="3" l="1"/>
  <c r="D41" i="3" s="1"/>
  <c r="E41" i="3" s="1"/>
  <c r="F41" i="3" s="1"/>
  <c r="E2" i="3" s="1"/>
  <c r="F2" i="3" s="1"/>
  <c r="C41" i="3" l="1"/>
  <c r="B45" i="3" s="1"/>
  <c r="B51" i="3" l="1"/>
  <c r="B46" i="3"/>
  <c r="B47" i="3"/>
  <c r="B43" i="3"/>
  <c r="B53" i="3"/>
  <c r="B42" i="3"/>
  <c r="B48" i="3"/>
  <c r="B49" i="3"/>
  <c r="B52" i="3"/>
  <c r="B50" i="3"/>
  <c r="B44" i="3"/>
</calcChain>
</file>

<file path=xl/sharedStrings.xml><?xml version="1.0" encoding="utf-8"?>
<sst xmlns="http://schemas.openxmlformats.org/spreadsheetml/2006/main" count="18" uniqueCount="14">
  <si>
    <t>Demand</t>
  </si>
  <si>
    <t>t</t>
  </si>
  <si>
    <t>Total Months</t>
  </si>
  <si>
    <t>Level Smoothing parameter (alpha)</t>
  </si>
  <si>
    <t>Level Estimate</t>
  </si>
  <si>
    <t>One-Step Forecast</t>
  </si>
  <si>
    <t>Forecast Error</t>
  </si>
  <si>
    <t>Squared Error</t>
  </si>
  <si>
    <t>SSE</t>
  </si>
  <si>
    <t>Standard Error</t>
  </si>
  <si>
    <t>Slope</t>
  </si>
  <si>
    <t>Slope Standard Error</t>
  </si>
  <si>
    <t>Degrees of Freedom</t>
  </si>
  <si>
    <t>t Test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</si>
</sst>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E+00;\_x0000_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3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3" fillId="0" borderId="3" xfId="0" applyFont="1" applyBorder="1"/>
    <xf numFmtId="0" fontId="3" fillId="0" borderId="4" xfId="0" applyFont="1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Font="1" applyBorder="1"/>
  </cellXfs>
  <cellStyles count="4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Demand</a:t>
            </a:r>
            <a:r>
              <a:rPr lang="en-US" b="1" baseline="0"/>
              <a:t> for Anduril,</a:t>
            </a:r>
          </a:p>
          <a:p>
            <a:pPr>
              <a:defRPr b="1"/>
            </a:pPr>
            <a:r>
              <a:rPr lang="en-US" b="1" baseline="0"/>
              <a:t>Flame of the West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Timeseries!$B$1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gradFill>
                <a:gsLst>
                  <a:gs pos="0">
                    <a:schemeClr val="bg1">
                      <a:alpha val="84000"/>
                      <a:lumMod val="76000"/>
                    </a:schemeClr>
                  </a:gs>
                  <a:gs pos="74000">
                    <a:schemeClr val="bg1">
                      <a:lumMod val="65000"/>
                    </a:schemeClr>
                  </a:gs>
                  <a:gs pos="83000">
                    <a:schemeClr val="bg1">
                      <a:lumMod val="75000"/>
                    </a:schemeClr>
                  </a:gs>
                  <a:gs pos="100000">
                    <a:schemeClr val="bg1">
                      <a:lumMod val="85000"/>
                    </a:schemeClr>
                  </a:gs>
                </a:gsLst>
                <a:lin ang="0" scaled="0"/>
              </a:gradFill>
              <a:ln w="9525">
                <a:gradFill>
                  <a:gsLst>
                    <a:gs pos="0">
                      <a:schemeClr val="bg1">
                        <a:lumMod val="47000"/>
                        <a:alpha val="94000"/>
                      </a:schemeClr>
                    </a:gs>
                    <a:gs pos="74000">
                      <a:schemeClr val="bg1">
                        <a:lumMod val="65000"/>
                      </a:schemeClr>
                    </a:gs>
                    <a:gs pos="83000">
                      <a:schemeClr val="bg1">
                        <a:lumMod val="75000"/>
                      </a:schemeClr>
                    </a:gs>
                    <a:gs pos="100000">
                      <a:schemeClr val="bg1">
                        <a:lumMod val="85000"/>
                      </a:schemeClr>
                    </a:gs>
                  </a:gsLst>
                  <a:lin ang="5400000" scaled="1"/>
                </a:gradFill>
              </a:ln>
              <a:effectLst/>
            </c:spPr>
          </c:marker>
          <c:xVal>
            <c:numRef>
              <c:f>Timeseries!$A$2:$A$37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Timeseries!$B$2:$B$37</c:f>
              <c:numCache>
                <c:formatCode>General</c:formatCode>
                <c:ptCount val="36"/>
                <c:pt idx="0">
                  <c:v>165</c:v>
                </c:pt>
                <c:pt idx="1">
                  <c:v>171</c:v>
                </c:pt>
                <c:pt idx="2">
                  <c:v>147</c:v>
                </c:pt>
                <c:pt idx="3">
                  <c:v>143</c:v>
                </c:pt>
                <c:pt idx="4">
                  <c:v>164</c:v>
                </c:pt>
                <c:pt idx="5">
                  <c:v>160</c:v>
                </c:pt>
                <c:pt idx="6">
                  <c:v>152</c:v>
                </c:pt>
                <c:pt idx="7">
                  <c:v>150</c:v>
                </c:pt>
                <c:pt idx="8">
                  <c:v>159</c:v>
                </c:pt>
                <c:pt idx="9">
                  <c:v>169</c:v>
                </c:pt>
                <c:pt idx="10">
                  <c:v>173</c:v>
                </c:pt>
                <c:pt idx="11">
                  <c:v>203</c:v>
                </c:pt>
                <c:pt idx="12">
                  <c:v>169</c:v>
                </c:pt>
                <c:pt idx="13">
                  <c:v>166</c:v>
                </c:pt>
                <c:pt idx="14">
                  <c:v>162</c:v>
                </c:pt>
                <c:pt idx="15">
                  <c:v>147</c:v>
                </c:pt>
                <c:pt idx="16">
                  <c:v>188</c:v>
                </c:pt>
                <c:pt idx="17">
                  <c:v>161</c:v>
                </c:pt>
                <c:pt idx="18">
                  <c:v>162</c:v>
                </c:pt>
                <c:pt idx="19">
                  <c:v>169</c:v>
                </c:pt>
                <c:pt idx="20">
                  <c:v>185</c:v>
                </c:pt>
                <c:pt idx="21">
                  <c:v>188</c:v>
                </c:pt>
                <c:pt idx="22">
                  <c:v>200</c:v>
                </c:pt>
                <c:pt idx="23">
                  <c:v>229</c:v>
                </c:pt>
                <c:pt idx="24">
                  <c:v>189</c:v>
                </c:pt>
                <c:pt idx="25">
                  <c:v>218</c:v>
                </c:pt>
                <c:pt idx="26">
                  <c:v>185</c:v>
                </c:pt>
                <c:pt idx="27">
                  <c:v>199</c:v>
                </c:pt>
                <c:pt idx="28">
                  <c:v>210</c:v>
                </c:pt>
                <c:pt idx="29">
                  <c:v>193</c:v>
                </c:pt>
                <c:pt idx="30">
                  <c:v>211</c:v>
                </c:pt>
                <c:pt idx="31">
                  <c:v>208</c:v>
                </c:pt>
                <c:pt idx="32">
                  <c:v>216</c:v>
                </c:pt>
                <c:pt idx="33">
                  <c:v>218</c:v>
                </c:pt>
                <c:pt idx="34">
                  <c:v>264</c:v>
                </c:pt>
                <c:pt idx="35">
                  <c:v>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CB-4BAA-AB0C-BBF09F800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049864"/>
        <c:axId val="305056096"/>
      </c:scatterChart>
      <c:valAx>
        <c:axId val="305049864"/>
        <c:scaling>
          <c:orientation val="minMax"/>
          <c:max val="36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Months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56096"/>
        <c:crosses val="autoZero"/>
        <c:crossBetween val="midCat"/>
        <c:majorUnit val="6"/>
      </c:valAx>
      <c:valAx>
        <c:axId val="30505609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49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2</xdr:row>
      <xdr:rowOff>95250</xdr:rowOff>
    </xdr:from>
    <xdr:to>
      <xdr:col>6</xdr:col>
      <xdr:colOff>400050</xdr:colOff>
      <xdr:row>20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2"/>
  <sheetViews>
    <sheetView tabSelected="1" zoomScale="85" zoomScaleNormal="85" zoomScalePageLayoutView="150" workbookViewId="0">
      <selection activeCell="B40" sqref="B40"/>
    </sheetView>
  </sheetViews>
  <sheetFormatPr defaultColWidth="11" defaultRowHeight="15.75" x14ac:dyDescent="0.25"/>
  <cols>
    <col min="1" max="1" width="15.25" customWidth="1"/>
    <col min="2" max="2" width="12.125" style="1" bestFit="1" customWidth="1"/>
  </cols>
  <sheetData>
    <row r="1" spans="1:2" x14ac:dyDescent="0.25">
      <c r="A1" s="2" t="s">
        <v>1</v>
      </c>
      <c r="B1" s="3" t="s">
        <v>0</v>
      </c>
    </row>
    <row r="2" spans="1:2" s="8" customFormat="1" ht="12" customHeight="1" x14ac:dyDescent="0.25">
      <c r="A2" s="6">
        <v>1</v>
      </c>
      <c r="B2" s="7">
        <v>165</v>
      </c>
    </row>
    <row r="3" spans="1:2" s="8" customFormat="1" ht="12" customHeight="1" x14ac:dyDescent="0.25">
      <c r="A3" s="6">
        <v>2</v>
      </c>
      <c r="B3" s="7">
        <v>171</v>
      </c>
    </row>
    <row r="4" spans="1:2" s="8" customFormat="1" ht="12" customHeight="1" x14ac:dyDescent="0.25">
      <c r="A4" s="6">
        <v>3</v>
      </c>
      <c r="B4" s="7">
        <v>147</v>
      </c>
    </row>
    <row r="5" spans="1:2" s="8" customFormat="1" ht="12" customHeight="1" x14ac:dyDescent="0.25">
      <c r="A5" s="6">
        <v>4</v>
      </c>
      <c r="B5" s="7">
        <v>143</v>
      </c>
    </row>
    <row r="6" spans="1:2" s="8" customFormat="1" ht="12" customHeight="1" x14ac:dyDescent="0.25">
      <c r="A6" s="6">
        <v>5</v>
      </c>
      <c r="B6" s="7">
        <v>164</v>
      </c>
    </row>
    <row r="7" spans="1:2" s="8" customFormat="1" ht="12" customHeight="1" x14ac:dyDescent="0.25">
      <c r="A7" s="6">
        <v>6</v>
      </c>
      <c r="B7" s="7">
        <v>160</v>
      </c>
    </row>
    <row r="8" spans="1:2" s="8" customFormat="1" ht="12" customHeight="1" x14ac:dyDescent="0.25">
      <c r="A8" s="6">
        <v>7</v>
      </c>
      <c r="B8" s="7">
        <v>152</v>
      </c>
    </row>
    <row r="9" spans="1:2" s="8" customFormat="1" ht="12" customHeight="1" x14ac:dyDescent="0.25">
      <c r="A9" s="6">
        <v>8</v>
      </c>
      <c r="B9" s="7">
        <v>150</v>
      </c>
    </row>
    <row r="10" spans="1:2" s="8" customFormat="1" ht="12" customHeight="1" x14ac:dyDescent="0.25">
      <c r="A10" s="6">
        <v>9</v>
      </c>
      <c r="B10" s="7">
        <v>159</v>
      </c>
    </row>
    <row r="11" spans="1:2" s="8" customFormat="1" ht="12" customHeight="1" x14ac:dyDescent="0.25">
      <c r="A11" s="6">
        <v>10</v>
      </c>
      <c r="B11" s="7">
        <v>169</v>
      </c>
    </row>
    <row r="12" spans="1:2" s="8" customFormat="1" ht="12" customHeight="1" x14ac:dyDescent="0.25">
      <c r="A12" s="6">
        <v>11</v>
      </c>
      <c r="B12" s="7">
        <v>173</v>
      </c>
    </row>
    <row r="13" spans="1:2" s="8" customFormat="1" ht="12" customHeight="1" x14ac:dyDescent="0.25">
      <c r="A13" s="6">
        <v>12</v>
      </c>
      <c r="B13" s="7">
        <v>203</v>
      </c>
    </row>
    <row r="14" spans="1:2" s="8" customFormat="1" ht="12" customHeight="1" x14ac:dyDescent="0.25">
      <c r="A14" s="6">
        <v>13</v>
      </c>
      <c r="B14" s="7">
        <v>169</v>
      </c>
    </row>
    <row r="15" spans="1:2" s="8" customFormat="1" ht="12" customHeight="1" x14ac:dyDescent="0.25">
      <c r="A15" s="6">
        <v>14</v>
      </c>
      <c r="B15" s="7">
        <v>166</v>
      </c>
    </row>
    <row r="16" spans="1:2" s="8" customFormat="1" ht="12" customHeight="1" x14ac:dyDescent="0.25">
      <c r="A16" s="6">
        <v>15</v>
      </c>
      <c r="B16" s="7">
        <v>162</v>
      </c>
    </row>
    <row r="17" spans="1:2" s="8" customFormat="1" ht="12" customHeight="1" x14ac:dyDescent="0.25">
      <c r="A17" s="6">
        <v>16</v>
      </c>
      <c r="B17" s="7">
        <v>147</v>
      </c>
    </row>
    <row r="18" spans="1:2" s="8" customFormat="1" ht="12" customHeight="1" x14ac:dyDescent="0.25">
      <c r="A18" s="6">
        <v>17</v>
      </c>
      <c r="B18" s="7">
        <v>188</v>
      </c>
    </row>
    <row r="19" spans="1:2" s="8" customFormat="1" ht="12" customHeight="1" x14ac:dyDescent="0.25">
      <c r="A19" s="6">
        <v>18</v>
      </c>
      <c r="B19" s="7">
        <v>161</v>
      </c>
    </row>
    <row r="20" spans="1:2" s="8" customFormat="1" ht="12" customHeight="1" x14ac:dyDescent="0.25">
      <c r="A20" s="6">
        <v>19</v>
      </c>
      <c r="B20" s="7">
        <v>162</v>
      </c>
    </row>
    <row r="21" spans="1:2" s="8" customFormat="1" ht="12" customHeight="1" x14ac:dyDescent="0.25">
      <c r="A21" s="6">
        <v>20</v>
      </c>
      <c r="B21" s="7">
        <v>169</v>
      </c>
    </row>
    <row r="22" spans="1:2" s="8" customFormat="1" ht="12" customHeight="1" x14ac:dyDescent="0.25">
      <c r="A22" s="6">
        <v>21</v>
      </c>
      <c r="B22" s="7">
        <v>185</v>
      </c>
    </row>
    <row r="23" spans="1:2" s="8" customFormat="1" ht="12" customHeight="1" x14ac:dyDescent="0.25">
      <c r="A23" s="6">
        <v>22</v>
      </c>
      <c r="B23" s="7">
        <v>188</v>
      </c>
    </row>
    <row r="24" spans="1:2" s="8" customFormat="1" ht="12" customHeight="1" x14ac:dyDescent="0.25">
      <c r="A24" s="6">
        <v>23</v>
      </c>
      <c r="B24" s="7">
        <v>200</v>
      </c>
    </row>
    <row r="25" spans="1:2" s="8" customFormat="1" ht="12" customHeight="1" x14ac:dyDescent="0.25">
      <c r="A25" s="6">
        <v>24</v>
      </c>
      <c r="B25" s="7">
        <v>229</v>
      </c>
    </row>
    <row r="26" spans="1:2" s="8" customFormat="1" ht="12" customHeight="1" x14ac:dyDescent="0.25">
      <c r="A26" s="6">
        <v>25</v>
      </c>
      <c r="B26" s="7">
        <v>189</v>
      </c>
    </row>
    <row r="27" spans="1:2" s="8" customFormat="1" ht="12" customHeight="1" x14ac:dyDescent="0.25">
      <c r="A27" s="6">
        <v>26</v>
      </c>
      <c r="B27" s="7">
        <v>218</v>
      </c>
    </row>
    <row r="28" spans="1:2" s="8" customFormat="1" ht="12" customHeight="1" x14ac:dyDescent="0.25">
      <c r="A28" s="6">
        <v>27</v>
      </c>
      <c r="B28" s="7">
        <v>185</v>
      </c>
    </row>
    <row r="29" spans="1:2" s="8" customFormat="1" ht="12" customHeight="1" x14ac:dyDescent="0.25">
      <c r="A29" s="6">
        <v>28</v>
      </c>
      <c r="B29" s="7">
        <v>199</v>
      </c>
    </row>
    <row r="30" spans="1:2" s="8" customFormat="1" ht="12" customHeight="1" x14ac:dyDescent="0.25">
      <c r="A30" s="6">
        <v>29</v>
      </c>
      <c r="B30" s="7">
        <v>210</v>
      </c>
    </row>
    <row r="31" spans="1:2" s="8" customFormat="1" ht="12" customHeight="1" x14ac:dyDescent="0.25">
      <c r="A31" s="6">
        <v>30</v>
      </c>
      <c r="B31" s="7">
        <v>193</v>
      </c>
    </row>
    <row r="32" spans="1:2" s="8" customFormat="1" ht="12" customHeight="1" x14ac:dyDescent="0.25">
      <c r="A32" s="6">
        <v>31</v>
      </c>
      <c r="B32" s="7">
        <v>211</v>
      </c>
    </row>
    <row r="33" spans="1:2" s="8" customFormat="1" ht="12" customHeight="1" x14ac:dyDescent="0.25">
      <c r="A33" s="6">
        <v>32</v>
      </c>
      <c r="B33" s="7">
        <v>208</v>
      </c>
    </row>
    <row r="34" spans="1:2" s="8" customFormat="1" ht="12" customHeight="1" x14ac:dyDescent="0.25">
      <c r="A34" s="6">
        <v>33</v>
      </c>
      <c r="B34" s="7">
        <v>216</v>
      </c>
    </row>
    <row r="35" spans="1:2" s="8" customFormat="1" ht="12" customHeight="1" x14ac:dyDescent="0.25">
      <c r="A35" s="6">
        <v>34</v>
      </c>
      <c r="B35" s="7">
        <v>218</v>
      </c>
    </row>
    <row r="36" spans="1:2" s="8" customFormat="1" ht="12" customHeight="1" x14ac:dyDescent="0.25">
      <c r="A36" s="6">
        <v>35</v>
      </c>
      <c r="B36" s="7">
        <v>264</v>
      </c>
    </row>
    <row r="37" spans="1:2" s="8" customFormat="1" ht="12" customHeight="1" x14ac:dyDescent="0.25">
      <c r="A37" s="9">
        <v>36</v>
      </c>
      <c r="B37" s="10">
        <v>304</v>
      </c>
    </row>
    <row r="39" spans="1:2" x14ac:dyDescent="0.25">
      <c r="A39" s="11" t="s">
        <v>10</v>
      </c>
      <c r="B39" s="4">
        <f>LINEST(B2:B37, A2:A37, TRUE,TRUE)</f>
        <v>2.5386100386100385</v>
      </c>
    </row>
    <row r="40" spans="1:2" ht="31.5" x14ac:dyDescent="0.25">
      <c r="A40" s="11" t="s">
        <v>11</v>
      </c>
      <c r="B40" s="4">
        <f>INDEX(LINEST(B2:B37, A2:A37, TRUE,TRUE),2,1)</f>
        <v>0.34018172051263179</v>
      </c>
    </row>
    <row r="41" spans="1:2" ht="31.5" x14ac:dyDescent="0.25">
      <c r="A41" s="11" t="s">
        <v>12</v>
      </c>
      <c r="B41" s="4">
        <f>INDEX(LINEST(B2:B37, A2:A37, TRUE,TRUE),4,2)</f>
        <v>34</v>
      </c>
    </row>
    <row r="42" spans="1:2" x14ac:dyDescent="0.25">
      <c r="A42" s="11" t="s">
        <v>13</v>
      </c>
      <c r="B42" s="5">
        <f>TDIST(ABS(B39/B40),B41,2)</f>
        <v>1.1694156537818746E-8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pane ySplit="4" topLeftCell="A5" activePane="bottomLeft" state="frozen"/>
      <selection pane="bottomLeft" activeCell="B9" sqref="B9"/>
    </sheetView>
  </sheetViews>
  <sheetFormatPr defaultRowHeight="15.75" x14ac:dyDescent="0.25"/>
  <cols>
    <col min="3" max="3" width="16" customWidth="1"/>
  </cols>
  <sheetData>
    <row r="1" spans="1:6" ht="31.5" x14ac:dyDescent="0.25">
      <c r="A1" s="11" t="s">
        <v>2</v>
      </c>
      <c r="C1" s="11" t="s">
        <v>3</v>
      </c>
      <c r="E1" t="s">
        <v>8</v>
      </c>
      <c r="F1" s="11" t="s">
        <v>9</v>
      </c>
    </row>
    <row r="2" spans="1:6" x14ac:dyDescent="0.25">
      <c r="A2">
        <v>36</v>
      </c>
      <c r="C2">
        <v>0.73208960745276708</v>
      </c>
      <c r="E2">
        <f>SUM(F6:F41)</f>
        <v>14555.771064023327</v>
      </c>
      <c r="F2">
        <f>SQRT(E2/(36-1))</f>
        <v>20.39311583004935</v>
      </c>
    </row>
    <row r="4" spans="1:6" ht="31.5" x14ac:dyDescent="0.25">
      <c r="A4" s="13" t="s">
        <v>1</v>
      </c>
      <c r="B4" s="13" t="s">
        <v>0</v>
      </c>
      <c r="C4" t="s">
        <v>4</v>
      </c>
      <c r="D4" s="11" t="s">
        <v>5</v>
      </c>
      <c r="E4" s="11" t="s">
        <v>6</v>
      </c>
      <c r="F4" s="11" t="s">
        <v>7</v>
      </c>
    </row>
    <row r="5" spans="1:6" x14ac:dyDescent="0.25">
      <c r="A5" s="13">
        <v>0</v>
      </c>
      <c r="B5" s="13"/>
      <c r="C5">
        <f>AVERAGE(B6:B17)</f>
        <v>163</v>
      </c>
    </row>
    <row r="6" spans="1:6" x14ac:dyDescent="0.25">
      <c r="A6" s="12">
        <v>1</v>
      </c>
      <c r="B6" s="12">
        <v>165</v>
      </c>
      <c r="C6">
        <f>C5+C$2*E6</f>
        <v>164.46417921490553</v>
      </c>
      <c r="D6">
        <f>C5</f>
        <v>163</v>
      </c>
      <c r="E6">
        <f>B6-D6</f>
        <v>2</v>
      </c>
      <c r="F6">
        <f>E6^2</f>
        <v>4</v>
      </c>
    </row>
    <row r="7" spans="1:6" x14ac:dyDescent="0.25">
      <c r="A7" s="12">
        <v>2</v>
      </c>
      <c r="B7" s="12">
        <v>171</v>
      </c>
      <c r="C7">
        <f t="shared" ref="C7:C41" si="0">C6+C$2*E7</f>
        <v>169.24898568784698</v>
      </c>
      <c r="D7">
        <f t="shared" ref="D7:D41" si="1">C6</f>
        <v>164.46417921490553</v>
      </c>
      <c r="E7">
        <f t="shared" ref="E7:E41" si="2">B7-D7</f>
        <v>6.5358207850944723</v>
      </c>
      <c r="F7">
        <f t="shared" ref="F7:F53" si="3">E7^2</f>
        <v>42.716953334872926</v>
      </c>
    </row>
    <row r="8" spans="1:6" x14ac:dyDescent="0.25">
      <c r="A8" s="12">
        <v>3</v>
      </c>
      <c r="B8" s="12">
        <v>147</v>
      </c>
      <c r="C8">
        <f t="shared" si="0"/>
        <v>152.96073448940885</v>
      </c>
      <c r="D8">
        <f t="shared" si="1"/>
        <v>169.24898568784698</v>
      </c>
      <c r="E8">
        <f t="shared" si="2"/>
        <v>-22.248985687846982</v>
      </c>
      <c r="F8">
        <f t="shared" si="3"/>
        <v>495.01736413801984</v>
      </c>
    </row>
    <row r="9" spans="1:6" x14ac:dyDescent="0.25">
      <c r="A9" s="12">
        <v>4</v>
      </c>
      <c r="B9" s="12">
        <v>143</v>
      </c>
      <c r="C9">
        <f t="shared" si="0"/>
        <v>145.66858428711629</v>
      </c>
      <c r="D9">
        <f t="shared" si="1"/>
        <v>152.96073448940885</v>
      </c>
      <c r="E9">
        <f t="shared" si="2"/>
        <v>-9.9607344894088499</v>
      </c>
      <c r="F9">
        <f t="shared" si="3"/>
        <v>99.216231568498984</v>
      </c>
    </row>
    <row r="10" spans="1:6" x14ac:dyDescent="0.25">
      <c r="A10" s="12">
        <v>5</v>
      </c>
      <c r="B10" s="12">
        <v>164</v>
      </c>
      <c r="C10">
        <f t="shared" si="0"/>
        <v>159.08882322041481</v>
      </c>
      <c r="D10">
        <f t="shared" si="1"/>
        <v>145.66858428711629</v>
      </c>
      <c r="E10">
        <f t="shared" si="2"/>
        <v>18.331415712883711</v>
      </c>
      <c r="F10">
        <f t="shared" si="3"/>
        <v>336.04080203855983</v>
      </c>
    </row>
    <row r="11" spans="1:6" x14ac:dyDescent="0.25">
      <c r="A11" s="12">
        <v>6</v>
      </c>
      <c r="B11" s="12">
        <v>160</v>
      </c>
      <c r="C11">
        <f t="shared" si="0"/>
        <v>159.75588627130142</v>
      </c>
      <c r="D11">
        <f t="shared" si="1"/>
        <v>159.08882322041481</v>
      </c>
      <c r="E11">
        <f t="shared" si="2"/>
        <v>0.91117677958519039</v>
      </c>
      <c r="F11">
        <f t="shared" si="3"/>
        <v>0.83024312365523867</v>
      </c>
    </row>
    <row r="12" spans="1:6" x14ac:dyDescent="0.25">
      <c r="A12" s="12">
        <v>7</v>
      </c>
      <c r="B12" s="12">
        <v>152</v>
      </c>
      <c r="C12">
        <f t="shared" si="0"/>
        <v>154.07788253549606</v>
      </c>
      <c r="D12">
        <f t="shared" si="1"/>
        <v>159.75588627130142</v>
      </c>
      <c r="E12">
        <f t="shared" si="2"/>
        <v>-7.7558862713014207</v>
      </c>
      <c r="F12">
        <f t="shared" si="3"/>
        <v>60.153771853361853</v>
      </c>
    </row>
    <row r="13" spans="1:6" x14ac:dyDescent="0.25">
      <c r="A13" s="12">
        <v>8</v>
      </c>
      <c r="B13" s="12">
        <v>150</v>
      </c>
      <c r="C13">
        <f t="shared" si="0"/>
        <v>151.09250711084624</v>
      </c>
      <c r="D13">
        <f t="shared" si="1"/>
        <v>154.07788253549606</v>
      </c>
      <c r="E13">
        <f t="shared" si="2"/>
        <v>-4.0778825354960588</v>
      </c>
      <c r="F13">
        <f t="shared" si="3"/>
        <v>16.629125973303765</v>
      </c>
    </row>
    <row r="14" spans="1:6" x14ac:dyDescent="0.25">
      <c r="A14" s="12">
        <v>9</v>
      </c>
      <c r="B14" s="12">
        <v>159</v>
      </c>
      <c r="C14">
        <f t="shared" si="0"/>
        <v>156.88150047600237</v>
      </c>
      <c r="D14">
        <f t="shared" si="1"/>
        <v>151.09250711084624</v>
      </c>
      <c r="E14">
        <f t="shared" si="2"/>
        <v>7.9074928891537581</v>
      </c>
      <c r="F14">
        <f t="shared" si="3"/>
        <v>62.528443792017249</v>
      </c>
    </row>
    <row r="15" spans="1:6" x14ac:dyDescent="0.25">
      <c r="A15" s="12">
        <v>10</v>
      </c>
      <c r="B15" s="12">
        <v>169</v>
      </c>
      <c r="C15">
        <f t="shared" si="0"/>
        <v>165.75332803544234</v>
      </c>
      <c r="D15">
        <f t="shared" si="1"/>
        <v>156.88150047600237</v>
      </c>
      <c r="E15">
        <f t="shared" si="2"/>
        <v>12.118499523997627</v>
      </c>
      <c r="F15">
        <f t="shared" si="3"/>
        <v>146.85803071313072</v>
      </c>
    </row>
    <row r="16" spans="1:6" x14ac:dyDescent="0.25">
      <c r="A16" s="12">
        <v>11</v>
      </c>
      <c r="B16" s="12">
        <v>173</v>
      </c>
      <c r="C16">
        <f t="shared" si="0"/>
        <v>171.05854126931433</v>
      </c>
      <c r="D16">
        <f t="shared" si="1"/>
        <v>165.75332803544234</v>
      </c>
      <c r="E16">
        <f t="shared" si="2"/>
        <v>7.2466719645576632</v>
      </c>
      <c r="F16">
        <f t="shared" si="3"/>
        <v>52.514254561906021</v>
      </c>
    </row>
    <row r="17" spans="1:6" x14ac:dyDescent="0.25">
      <c r="A17" s="12">
        <v>12</v>
      </c>
      <c r="B17" s="12">
        <v>203</v>
      </c>
      <c r="C17">
        <f t="shared" si="0"/>
        <v>194.44255125293077</v>
      </c>
      <c r="D17">
        <f t="shared" si="1"/>
        <v>171.05854126931433</v>
      </c>
      <c r="E17">
        <f t="shared" si="2"/>
        <v>31.941458730685667</v>
      </c>
      <c r="F17">
        <f t="shared" si="3"/>
        <v>1020.2567858440957</v>
      </c>
    </row>
    <row r="18" spans="1:6" x14ac:dyDescent="0.25">
      <c r="A18" s="12">
        <v>13</v>
      </c>
      <c r="B18" s="12">
        <v>169</v>
      </c>
      <c r="C18">
        <f t="shared" si="0"/>
        <v>175.81632389357577</v>
      </c>
      <c r="D18">
        <f t="shared" si="1"/>
        <v>194.44255125293077</v>
      </c>
      <c r="E18">
        <f t="shared" si="2"/>
        <v>-25.44255125293077</v>
      </c>
      <c r="F18">
        <f t="shared" si="3"/>
        <v>647.32341425800905</v>
      </c>
    </row>
    <row r="19" spans="1:6" x14ac:dyDescent="0.25">
      <c r="A19" s="12">
        <v>14</v>
      </c>
      <c r="B19" s="12">
        <v>166</v>
      </c>
      <c r="C19">
        <f t="shared" si="0"/>
        <v>168.62989518769868</v>
      </c>
      <c r="D19">
        <f t="shared" si="1"/>
        <v>175.81632389357577</v>
      </c>
      <c r="E19">
        <f t="shared" si="2"/>
        <v>-9.8163238935757704</v>
      </c>
      <c r="F19">
        <f t="shared" si="3"/>
        <v>96.360214783586571</v>
      </c>
    </row>
    <row r="20" spans="1:6" x14ac:dyDescent="0.25">
      <c r="A20" s="12">
        <v>15</v>
      </c>
      <c r="B20" s="12">
        <v>162</v>
      </c>
      <c r="C20">
        <f t="shared" si="0"/>
        <v>163.77621782228337</v>
      </c>
      <c r="D20">
        <f t="shared" si="1"/>
        <v>168.62989518769868</v>
      </c>
      <c r="E20">
        <f t="shared" si="2"/>
        <v>-6.6298951876986791</v>
      </c>
      <c r="F20">
        <f t="shared" si="3"/>
        <v>43.955510199870105</v>
      </c>
    </row>
    <row r="21" spans="1:6" x14ac:dyDescent="0.25">
      <c r="A21" s="12">
        <v>16</v>
      </c>
      <c r="B21" s="12">
        <v>147</v>
      </c>
      <c r="C21">
        <f t="shared" si="0"/>
        <v>151.49452310222583</v>
      </c>
      <c r="D21">
        <f t="shared" si="1"/>
        <v>163.77621782228337</v>
      </c>
      <c r="E21">
        <f t="shared" si="2"/>
        <v>-16.776217822283371</v>
      </c>
      <c r="F21">
        <f t="shared" si="3"/>
        <v>281.4414844206982</v>
      </c>
    </row>
    <row r="22" spans="1:6" x14ac:dyDescent="0.25">
      <c r="A22" s="12">
        <v>17</v>
      </c>
      <c r="B22" s="12">
        <v>188</v>
      </c>
      <c r="C22">
        <f t="shared" si="0"/>
        <v>178.21980335419337</v>
      </c>
      <c r="D22">
        <f t="shared" si="1"/>
        <v>151.49452310222583</v>
      </c>
      <c r="E22">
        <f t="shared" si="2"/>
        <v>36.505476897774173</v>
      </c>
      <c r="F22">
        <f t="shared" si="3"/>
        <v>1332.6498435339238</v>
      </c>
    </row>
    <row r="23" spans="1:6" x14ac:dyDescent="0.25">
      <c r="A23" s="12">
        <v>18</v>
      </c>
      <c r="B23" s="12">
        <v>161</v>
      </c>
      <c r="C23">
        <f t="shared" si="0"/>
        <v>165.6133642762081</v>
      </c>
      <c r="D23">
        <f t="shared" si="1"/>
        <v>178.21980335419337</v>
      </c>
      <c r="E23">
        <f t="shared" si="2"/>
        <v>-17.219803354193374</v>
      </c>
      <c r="F23">
        <f t="shared" si="3"/>
        <v>296.52162755708935</v>
      </c>
    </row>
    <row r="24" spans="1:6" x14ac:dyDescent="0.25">
      <c r="A24" s="12">
        <v>19</v>
      </c>
      <c r="B24" s="12">
        <v>162</v>
      </c>
      <c r="C24">
        <f t="shared" si="0"/>
        <v>162.96805784165505</v>
      </c>
      <c r="D24">
        <f t="shared" si="1"/>
        <v>165.6133642762081</v>
      </c>
      <c r="E24">
        <f t="shared" si="2"/>
        <v>-3.6133642762081024</v>
      </c>
      <c r="F24">
        <f t="shared" si="3"/>
        <v>13.056401392576904</v>
      </c>
    </row>
    <row r="25" spans="1:6" x14ac:dyDescent="0.25">
      <c r="A25" s="12">
        <v>20</v>
      </c>
      <c r="B25" s="12">
        <v>169</v>
      </c>
      <c r="C25">
        <f t="shared" si="0"/>
        <v>167.38398000853562</v>
      </c>
      <c r="D25">
        <f t="shared" si="1"/>
        <v>162.96805784165505</v>
      </c>
      <c r="E25">
        <f t="shared" si="2"/>
        <v>6.0319421583449468</v>
      </c>
      <c r="F25">
        <f t="shared" si="3"/>
        <v>36.384326201619096</v>
      </c>
    </row>
    <row r="26" spans="1:6" x14ac:dyDescent="0.25">
      <c r="A26" s="12">
        <v>21</v>
      </c>
      <c r="B26" s="12">
        <v>185</v>
      </c>
      <c r="C26">
        <f t="shared" si="0"/>
        <v>180.28048516896686</v>
      </c>
      <c r="D26">
        <f t="shared" si="1"/>
        <v>167.38398000853562</v>
      </c>
      <c r="E26">
        <f t="shared" si="2"/>
        <v>17.616019991464384</v>
      </c>
      <c r="F26">
        <f t="shared" si="3"/>
        <v>310.32416033967286</v>
      </c>
    </row>
    <row r="27" spans="1:6" x14ac:dyDescent="0.25">
      <c r="A27" s="12">
        <v>22</v>
      </c>
      <c r="B27" s="12">
        <v>188</v>
      </c>
      <c r="C27">
        <f t="shared" si="0"/>
        <v>185.93186175134372</v>
      </c>
      <c r="D27">
        <f t="shared" si="1"/>
        <v>180.28048516896686</v>
      </c>
      <c r="E27">
        <f t="shared" si="2"/>
        <v>7.7195148310331376</v>
      </c>
      <c r="F27">
        <f t="shared" si="3"/>
        <v>59.590909226540575</v>
      </c>
    </row>
    <row r="28" spans="1:6" x14ac:dyDescent="0.25">
      <c r="A28" s="12">
        <v>23</v>
      </c>
      <c r="B28" s="12">
        <v>200</v>
      </c>
      <c r="C28">
        <f t="shared" si="0"/>
        <v>196.23099955939375</v>
      </c>
      <c r="D28">
        <f t="shared" si="1"/>
        <v>185.93186175134372</v>
      </c>
      <c r="E28">
        <f t="shared" si="2"/>
        <v>14.068138248656282</v>
      </c>
      <c r="F28">
        <f t="shared" si="3"/>
        <v>197.91251378330585</v>
      </c>
    </row>
    <row r="29" spans="1:6" x14ac:dyDescent="0.25">
      <c r="A29" s="12">
        <v>24</v>
      </c>
      <c r="B29" s="12">
        <v>229</v>
      </c>
      <c r="C29">
        <f t="shared" si="0"/>
        <v>220.22084422857674</v>
      </c>
      <c r="D29">
        <f t="shared" si="1"/>
        <v>196.23099955939375</v>
      </c>
      <c r="E29">
        <f t="shared" si="2"/>
        <v>32.769000440606249</v>
      </c>
      <c r="F29">
        <f t="shared" si="3"/>
        <v>1073.8073898764526</v>
      </c>
    </row>
    <row r="30" spans="1:6" x14ac:dyDescent="0.25">
      <c r="A30" s="12">
        <v>25</v>
      </c>
      <c r="B30" s="12">
        <v>189</v>
      </c>
      <c r="C30">
        <f t="shared" si="0"/>
        <v>197.36438863293401</v>
      </c>
      <c r="D30">
        <f t="shared" si="1"/>
        <v>220.22084422857674</v>
      </c>
      <c r="E30">
        <f t="shared" si="2"/>
        <v>-31.220844228576738</v>
      </c>
      <c r="F30">
        <f t="shared" si="3"/>
        <v>974.74111434505335</v>
      </c>
    </row>
    <row r="31" spans="1:6" x14ac:dyDescent="0.25">
      <c r="A31" s="12">
        <v>26</v>
      </c>
      <c r="B31" s="12">
        <v>218</v>
      </c>
      <c r="C31">
        <f t="shared" si="0"/>
        <v>212.4715052581972</v>
      </c>
      <c r="D31">
        <f t="shared" si="1"/>
        <v>197.36438863293401</v>
      </c>
      <c r="E31">
        <f t="shared" si="2"/>
        <v>20.635611367065991</v>
      </c>
      <c r="F31">
        <f t="shared" si="3"/>
        <v>425.82845649258314</v>
      </c>
    </row>
    <row r="32" spans="1:6" x14ac:dyDescent="0.25">
      <c r="A32" s="12">
        <v>27</v>
      </c>
      <c r="B32" s="12">
        <v>185</v>
      </c>
      <c r="C32">
        <f t="shared" si="0"/>
        <v>192.35990175758698</v>
      </c>
      <c r="D32">
        <f t="shared" si="1"/>
        <v>212.4715052581972</v>
      </c>
      <c r="E32">
        <f t="shared" si="2"/>
        <v>-27.471505258197197</v>
      </c>
      <c r="F32">
        <f t="shared" si="3"/>
        <v>754.68360115115627</v>
      </c>
    </row>
    <row r="33" spans="1:6" x14ac:dyDescent="0.25">
      <c r="A33" s="12">
        <v>28</v>
      </c>
      <c r="B33" s="12">
        <v>199</v>
      </c>
      <c r="C33">
        <f t="shared" si="0"/>
        <v>197.22104867332294</v>
      </c>
      <c r="D33">
        <f t="shared" si="1"/>
        <v>192.35990175758698</v>
      </c>
      <c r="E33">
        <f t="shared" si="2"/>
        <v>6.6400982424130177</v>
      </c>
      <c r="F33">
        <f t="shared" si="3"/>
        <v>44.090904668896449</v>
      </c>
    </row>
    <row r="34" spans="1:6" x14ac:dyDescent="0.25">
      <c r="A34" s="12">
        <v>29</v>
      </c>
      <c r="B34" s="12">
        <v>210</v>
      </c>
      <c r="C34">
        <f t="shared" si="0"/>
        <v>206.57638613372796</v>
      </c>
      <c r="D34">
        <f t="shared" si="1"/>
        <v>197.22104867332294</v>
      </c>
      <c r="E34">
        <f t="shared" si="2"/>
        <v>12.77895132667706</v>
      </c>
      <c r="F34">
        <f t="shared" si="3"/>
        <v>163.3015970095814</v>
      </c>
    </row>
    <row r="35" spans="1:6" x14ac:dyDescent="0.25">
      <c r="A35" s="12">
        <v>30</v>
      </c>
      <c r="B35" s="12">
        <v>193</v>
      </c>
      <c r="C35">
        <f t="shared" si="0"/>
        <v>196.63725493845988</v>
      </c>
      <c r="D35">
        <f t="shared" si="1"/>
        <v>206.57638613372796</v>
      </c>
      <c r="E35">
        <f t="shared" si="2"/>
        <v>-13.576386133727965</v>
      </c>
      <c r="F35">
        <f t="shared" si="3"/>
        <v>184.31826045208095</v>
      </c>
    </row>
    <row r="36" spans="1:6" x14ac:dyDescent="0.25">
      <c r="A36" s="12">
        <v>31</v>
      </c>
      <c r="B36" s="12">
        <v>211</v>
      </c>
      <c r="C36">
        <f t="shared" si="0"/>
        <v>207.15207133250695</v>
      </c>
      <c r="D36">
        <f t="shared" si="1"/>
        <v>196.63725493845988</v>
      </c>
      <c r="E36">
        <f t="shared" si="2"/>
        <v>14.362745061540124</v>
      </c>
      <c r="F36">
        <f t="shared" si="3"/>
        <v>206.28844570279523</v>
      </c>
    </row>
    <row r="37" spans="1:6" x14ac:dyDescent="0.25">
      <c r="A37" s="12">
        <v>32</v>
      </c>
      <c r="B37" s="12">
        <v>208</v>
      </c>
      <c r="C37">
        <f t="shared" si="0"/>
        <v>207.77283109783988</v>
      </c>
      <c r="D37">
        <f t="shared" si="1"/>
        <v>207.15207133250695</v>
      </c>
      <c r="E37">
        <f t="shared" si="2"/>
        <v>0.84792866749305063</v>
      </c>
      <c r="F37">
        <f t="shared" si="3"/>
        <v>0.71898302515654045</v>
      </c>
    </row>
    <row r="38" spans="1:6" x14ac:dyDescent="0.25">
      <c r="A38" s="12">
        <v>33</v>
      </c>
      <c r="B38" s="12">
        <v>216</v>
      </c>
      <c r="C38">
        <f t="shared" si="0"/>
        <v>213.79585594986989</v>
      </c>
      <c r="D38">
        <f t="shared" si="1"/>
        <v>207.77283109783988</v>
      </c>
      <c r="E38">
        <f t="shared" si="2"/>
        <v>8.2271689021601162</v>
      </c>
      <c r="F38">
        <f t="shared" si="3"/>
        <v>67.686308144670491</v>
      </c>
    </row>
    <row r="39" spans="1:6" x14ac:dyDescent="0.25">
      <c r="A39" s="12">
        <v>34</v>
      </c>
      <c r="B39" s="12">
        <v>218</v>
      </c>
      <c r="C39">
        <f t="shared" si="0"/>
        <v>216.87366611720452</v>
      </c>
      <c r="D39">
        <f t="shared" si="1"/>
        <v>213.79585594986989</v>
      </c>
      <c r="E39">
        <f t="shared" si="2"/>
        <v>4.2041440501301111</v>
      </c>
      <c r="F39">
        <f t="shared" si="3"/>
        <v>17.674827194244415</v>
      </c>
    </row>
    <row r="40" spans="1:6" x14ac:dyDescent="0.25">
      <c r="A40" s="12">
        <v>35</v>
      </c>
      <c r="B40" s="12">
        <v>264</v>
      </c>
      <c r="C40">
        <f t="shared" si="0"/>
        <v>251.37436539014828</v>
      </c>
      <c r="D40">
        <f t="shared" si="1"/>
        <v>216.87366611720452</v>
      </c>
      <c r="E40">
        <f t="shared" si="2"/>
        <v>47.126333882795478</v>
      </c>
      <c r="F40">
        <f t="shared" si="3"/>
        <v>2220.891345232717</v>
      </c>
    </row>
    <row r="41" spans="1:6" x14ac:dyDescent="0.25">
      <c r="A41" s="12">
        <v>36</v>
      </c>
      <c r="B41" s="12">
        <v>304</v>
      </c>
      <c r="C41">
        <f t="shared" si="0"/>
        <v>289.90104557362736</v>
      </c>
      <c r="D41">
        <f t="shared" si="1"/>
        <v>251.37436539014828</v>
      </c>
      <c r="E41">
        <f t="shared" si="2"/>
        <v>52.625634609851716</v>
      </c>
      <c r="F41">
        <f t="shared" si="3"/>
        <v>2769.4574180896229</v>
      </c>
    </row>
    <row r="42" spans="1:6" x14ac:dyDescent="0.25">
      <c r="A42" s="12">
        <v>37</v>
      </c>
      <c r="B42" s="1">
        <f>C$41</f>
        <v>289.90104557362736</v>
      </c>
      <c r="F42">
        <f t="shared" si="3"/>
        <v>0</v>
      </c>
    </row>
    <row r="43" spans="1:6" x14ac:dyDescent="0.25">
      <c r="A43" s="12">
        <v>38</v>
      </c>
      <c r="B43" s="1">
        <f t="shared" ref="B43:B53" si="4">C$41</f>
        <v>289.90104557362736</v>
      </c>
      <c r="F43">
        <f t="shared" si="3"/>
        <v>0</v>
      </c>
    </row>
    <row r="44" spans="1:6" x14ac:dyDescent="0.25">
      <c r="A44" s="12">
        <v>39</v>
      </c>
      <c r="B44" s="1">
        <f t="shared" si="4"/>
        <v>289.90104557362736</v>
      </c>
      <c r="F44">
        <f t="shared" si="3"/>
        <v>0</v>
      </c>
    </row>
    <row r="45" spans="1:6" x14ac:dyDescent="0.25">
      <c r="A45" s="12">
        <v>40</v>
      </c>
      <c r="B45" s="1">
        <f t="shared" si="4"/>
        <v>289.90104557362736</v>
      </c>
      <c r="F45">
        <f t="shared" si="3"/>
        <v>0</v>
      </c>
    </row>
    <row r="46" spans="1:6" x14ac:dyDescent="0.25">
      <c r="A46" s="12">
        <v>41</v>
      </c>
      <c r="B46" s="1">
        <f t="shared" si="4"/>
        <v>289.90104557362736</v>
      </c>
      <c r="F46">
        <f t="shared" si="3"/>
        <v>0</v>
      </c>
    </row>
    <row r="47" spans="1:6" x14ac:dyDescent="0.25">
      <c r="A47" s="12">
        <v>42</v>
      </c>
      <c r="B47" s="1">
        <f t="shared" si="4"/>
        <v>289.90104557362736</v>
      </c>
      <c r="F47">
        <f t="shared" si="3"/>
        <v>0</v>
      </c>
    </row>
    <row r="48" spans="1:6" x14ac:dyDescent="0.25">
      <c r="A48" s="12">
        <v>43</v>
      </c>
      <c r="B48" s="1">
        <f t="shared" si="4"/>
        <v>289.90104557362736</v>
      </c>
      <c r="F48">
        <f t="shared" si="3"/>
        <v>0</v>
      </c>
    </row>
    <row r="49" spans="1:6" x14ac:dyDescent="0.25">
      <c r="A49" s="12">
        <v>44</v>
      </c>
      <c r="B49" s="1">
        <f t="shared" si="4"/>
        <v>289.90104557362736</v>
      </c>
      <c r="F49">
        <f t="shared" si="3"/>
        <v>0</v>
      </c>
    </row>
    <row r="50" spans="1:6" x14ac:dyDescent="0.25">
      <c r="A50" s="12">
        <v>45</v>
      </c>
      <c r="B50" s="1">
        <f t="shared" si="4"/>
        <v>289.90104557362736</v>
      </c>
      <c r="F50">
        <f t="shared" si="3"/>
        <v>0</v>
      </c>
    </row>
    <row r="51" spans="1:6" x14ac:dyDescent="0.25">
      <c r="A51" s="12">
        <v>46</v>
      </c>
      <c r="B51" s="1">
        <f t="shared" si="4"/>
        <v>289.90104557362736</v>
      </c>
      <c r="F51">
        <f t="shared" si="3"/>
        <v>0</v>
      </c>
    </row>
    <row r="52" spans="1:6" x14ac:dyDescent="0.25">
      <c r="A52" s="12">
        <v>47</v>
      </c>
      <c r="B52" s="1">
        <f t="shared" si="4"/>
        <v>289.90104557362736</v>
      </c>
      <c r="F52">
        <f t="shared" si="3"/>
        <v>0</v>
      </c>
    </row>
    <row r="53" spans="1:6" x14ac:dyDescent="0.25">
      <c r="A53" s="12">
        <v>48</v>
      </c>
      <c r="B53" s="1">
        <f t="shared" si="4"/>
        <v>289.90104557362736</v>
      </c>
      <c r="F53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2" sqref="D2:E6"/>
    </sheetView>
  </sheetViews>
  <sheetFormatPr defaultRowHeight="15.75" x14ac:dyDescent="0.25"/>
  <sheetData>
    <row r="1" spans="1:5" x14ac:dyDescent="0.25">
      <c r="A1" t="s">
        <v>1</v>
      </c>
      <c r="B1" t="s">
        <v>0</v>
      </c>
    </row>
    <row r="2" spans="1:5" x14ac:dyDescent="0.25">
      <c r="A2">
        <v>1</v>
      </c>
      <c r="B2">
        <v>165</v>
      </c>
      <c r="D2">
        <f t="array" ref="D2:E6">LINEST(B2:B37, A2:A37, TRUE, TRUE)</f>
        <v>2.5386100386100385</v>
      </c>
      <c r="E2">
        <v>139.06349206349205</v>
      </c>
    </row>
    <row r="3" spans="1:5" x14ac:dyDescent="0.25">
      <c r="A3">
        <v>2</v>
      </c>
      <c r="B3">
        <v>171</v>
      </c>
      <c r="D3">
        <v>0.34018172051263179</v>
      </c>
      <c r="E3">
        <v>7.217680278599369</v>
      </c>
    </row>
    <row r="4" spans="1:5" x14ac:dyDescent="0.25">
      <c r="A4">
        <v>3</v>
      </c>
      <c r="B4">
        <v>147</v>
      </c>
      <c r="D4">
        <v>0.62091259959238443</v>
      </c>
      <c r="E4">
        <v>21.203447774880381</v>
      </c>
    </row>
    <row r="5" spans="1:5" x14ac:dyDescent="0.25">
      <c r="A5">
        <v>4</v>
      </c>
      <c r="B5">
        <v>143</v>
      </c>
      <c r="D5">
        <v>55.689079519502194</v>
      </c>
      <c r="E5">
        <v>34</v>
      </c>
    </row>
    <row r="6" spans="1:5" x14ac:dyDescent="0.25">
      <c r="A6">
        <v>5</v>
      </c>
      <c r="B6">
        <v>164</v>
      </c>
      <c r="D6">
        <v>25037.041505791505</v>
      </c>
      <c r="E6">
        <v>15285.930716430714</v>
      </c>
    </row>
    <row r="7" spans="1:5" x14ac:dyDescent="0.25">
      <c r="A7">
        <v>6</v>
      </c>
      <c r="B7">
        <v>160</v>
      </c>
    </row>
    <row r="8" spans="1:5" x14ac:dyDescent="0.25">
      <c r="A8">
        <v>7</v>
      </c>
      <c r="B8">
        <v>152</v>
      </c>
    </row>
    <row r="9" spans="1:5" x14ac:dyDescent="0.25">
      <c r="A9">
        <v>8</v>
      </c>
      <c r="B9">
        <v>150</v>
      </c>
    </row>
    <row r="10" spans="1:5" x14ac:dyDescent="0.25">
      <c r="A10">
        <v>9</v>
      </c>
      <c r="B10">
        <v>159</v>
      </c>
    </row>
    <row r="11" spans="1:5" x14ac:dyDescent="0.25">
      <c r="A11">
        <v>10</v>
      </c>
      <c r="B11">
        <v>169</v>
      </c>
    </row>
    <row r="12" spans="1:5" x14ac:dyDescent="0.25">
      <c r="A12">
        <v>11</v>
      </c>
      <c r="B12">
        <v>173</v>
      </c>
    </row>
    <row r="13" spans="1:5" x14ac:dyDescent="0.25">
      <c r="A13">
        <v>12</v>
      </c>
      <c r="B13">
        <v>203</v>
      </c>
    </row>
    <row r="14" spans="1:5" x14ac:dyDescent="0.25">
      <c r="A14">
        <v>13</v>
      </c>
      <c r="B14">
        <v>169</v>
      </c>
    </row>
    <row r="15" spans="1:5" x14ac:dyDescent="0.25">
      <c r="A15">
        <v>14</v>
      </c>
      <c r="B15">
        <v>166</v>
      </c>
    </row>
    <row r="16" spans="1:5" x14ac:dyDescent="0.25">
      <c r="A16">
        <v>15</v>
      </c>
      <c r="B16">
        <v>162</v>
      </c>
    </row>
    <row r="17" spans="1:2" x14ac:dyDescent="0.25">
      <c r="A17">
        <v>16</v>
      </c>
      <c r="B17">
        <v>147</v>
      </c>
    </row>
    <row r="18" spans="1:2" x14ac:dyDescent="0.25">
      <c r="A18">
        <v>17</v>
      </c>
      <c r="B18">
        <v>188</v>
      </c>
    </row>
    <row r="19" spans="1:2" x14ac:dyDescent="0.25">
      <c r="A19">
        <v>18</v>
      </c>
      <c r="B19">
        <v>161</v>
      </c>
    </row>
    <row r="20" spans="1:2" x14ac:dyDescent="0.25">
      <c r="A20">
        <v>19</v>
      </c>
      <c r="B20">
        <v>162</v>
      </c>
    </row>
    <row r="21" spans="1:2" x14ac:dyDescent="0.25">
      <c r="A21">
        <v>20</v>
      </c>
      <c r="B21">
        <v>169</v>
      </c>
    </row>
    <row r="22" spans="1:2" x14ac:dyDescent="0.25">
      <c r="A22">
        <v>21</v>
      </c>
      <c r="B22">
        <v>185</v>
      </c>
    </row>
    <row r="23" spans="1:2" x14ac:dyDescent="0.25">
      <c r="A23">
        <v>22</v>
      </c>
      <c r="B23">
        <v>188</v>
      </c>
    </row>
    <row r="24" spans="1:2" x14ac:dyDescent="0.25">
      <c r="A24">
        <v>23</v>
      </c>
      <c r="B24">
        <v>200</v>
      </c>
    </row>
    <row r="25" spans="1:2" x14ac:dyDescent="0.25">
      <c r="A25">
        <v>24</v>
      </c>
      <c r="B25">
        <v>229</v>
      </c>
    </row>
    <row r="26" spans="1:2" x14ac:dyDescent="0.25">
      <c r="A26">
        <v>25</v>
      </c>
      <c r="B26">
        <v>189</v>
      </c>
    </row>
    <row r="27" spans="1:2" x14ac:dyDescent="0.25">
      <c r="A27">
        <v>26</v>
      </c>
      <c r="B27">
        <v>218</v>
      </c>
    </row>
    <row r="28" spans="1:2" x14ac:dyDescent="0.25">
      <c r="A28">
        <v>27</v>
      </c>
      <c r="B28">
        <v>185</v>
      </c>
    </row>
    <row r="29" spans="1:2" x14ac:dyDescent="0.25">
      <c r="A29">
        <v>28</v>
      </c>
      <c r="B29">
        <v>199</v>
      </c>
    </row>
    <row r="30" spans="1:2" x14ac:dyDescent="0.25">
      <c r="A30">
        <v>29</v>
      </c>
      <c r="B30">
        <v>210</v>
      </c>
    </row>
    <row r="31" spans="1:2" x14ac:dyDescent="0.25">
      <c r="A31">
        <v>30</v>
      </c>
      <c r="B31">
        <v>193</v>
      </c>
    </row>
    <row r="32" spans="1:2" x14ac:dyDescent="0.25">
      <c r="A32">
        <v>31</v>
      </c>
      <c r="B32">
        <v>211</v>
      </c>
    </row>
    <row r="33" spans="1:2" x14ac:dyDescent="0.25">
      <c r="A33">
        <v>32</v>
      </c>
      <c r="B33">
        <v>208</v>
      </c>
    </row>
    <row r="34" spans="1:2" x14ac:dyDescent="0.25">
      <c r="A34">
        <v>33</v>
      </c>
      <c r="B34">
        <v>216</v>
      </c>
    </row>
    <row r="35" spans="1:2" x14ac:dyDescent="0.25">
      <c r="A35">
        <v>34</v>
      </c>
      <c r="B35">
        <v>218</v>
      </c>
    </row>
    <row r="36" spans="1:2" x14ac:dyDescent="0.25">
      <c r="A36">
        <v>35</v>
      </c>
      <c r="B36">
        <v>264</v>
      </c>
    </row>
    <row r="37" spans="1:2" x14ac:dyDescent="0.25">
      <c r="A37">
        <v>36</v>
      </c>
      <c r="B3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</vt:lpstr>
      <vt:lpstr>SES</vt:lpstr>
      <vt:lpstr>LinEst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Ta, Minh Q</cp:lastModifiedBy>
  <dcterms:created xsi:type="dcterms:W3CDTF">2013-04-01T16:41:05Z</dcterms:created>
  <dcterms:modified xsi:type="dcterms:W3CDTF">2019-01-28T15:12:28Z</dcterms:modified>
</cp:coreProperties>
</file>