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IT-Phone\ERP SIM VN - Ms. Ha\"/>
    </mc:Choice>
  </mc:AlternateContent>
  <bookViews>
    <workbookView xWindow="0" yWindow="0" windowWidth="25200" windowHeight="1188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J17" i="2"/>
  <c r="F12" i="2"/>
  <c r="J7" i="2"/>
  <c r="K6" i="2" l="1"/>
  <c r="K7" i="2"/>
  <c r="K8" i="2"/>
  <c r="K9" i="2"/>
  <c r="K13" i="2"/>
  <c r="K14" i="2"/>
  <c r="K5" i="2"/>
  <c r="C17" i="2"/>
  <c r="H16" i="2"/>
  <c r="B15" i="2"/>
  <c r="H14" i="2"/>
  <c r="B14" i="2"/>
  <c r="F13" i="2"/>
  <c r="H13" i="2" s="1"/>
  <c r="B13" i="2"/>
  <c r="H12" i="2"/>
  <c r="K12" i="2" s="1"/>
  <c r="B12" i="2"/>
  <c r="H11" i="2"/>
  <c r="H10" i="2"/>
  <c r="B10" i="2"/>
  <c r="F9" i="2"/>
  <c r="H9" i="2" s="1"/>
  <c r="B9" i="2"/>
  <c r="H8" i="2"/>
  <c r="B8" i="2"/>
  <c r="F7" i="2"/>
  <c r="D7" i="2"/>
  <c r="B7" i="2"/>
  <c r="F6" i="2"/>
  <c r="B6" i="2"/>
  <c r="F5" i="2"/>
  <c r="H5" i="2" s="1"/>
  <c r="B5" i="2"/>
  <c r="I5" i="2" l="1"/>
  <c r="H6" i="2"/>
  <c r="I6" i="2" s="1"/>
  <c r="I13" i="2"/>
  <c r="I8" i="2"/>
  <c r="I9" i="2"/>
  <c r="I14" i="2"/>
  <c r="E17" i="2"/>
  <c r="F17" i="2"/>
  <c r="G17" i="2"/>
  <c r="D17" i="2"/>
  <c r="H7" i="2"/>
  <c r="I7" i="2" s="1"/>
  <c r="B17" i="2"/>
  <c r="H17" i="2" l="1"/>
  <c r="I17" i="2" l="1"/>
</calcChain>
</file>

<file path=xl/sharedStrings.xml><?xml version="1.0" encoding="utf-8"?>
<sst xmlns="http://schemas.openxmlformats.org/spreadsheetml/2006/main" count="41" uniqueCount="27">
  <si>
    <t>Product</t>
  </si>
  <si>
    <t xml:space="preserve">  Shipments  2018</t>
  </si>
  <si>
    <t>Projection 2019</t>
  </si>
  <si>
    <t xml:space="preserve">Remark </t>
  </si>
  <si>
    <t>QTY 
(Tons)</t>
  </si>
  <si>
    <t>Amount in USD</t>
  </si>
  <si>
    <t>% in QTY</t>
  </si>
  <si>
    <t>VANA BLANCA 32D</t>
  </si>
  <si>
    <t>VANA BLANCA 35C (TN)</t>
  </si>
  <si>
    <t>VANA BLANCA 35C (AN KHAI - CAT AN FOR ALL OTHER CUSTOMERS)</t>
  </si>
  <si>
    <t>VANA BLANCA 60S</t>
  </si>
  <si>
    <t>VANA BLANCA M830</t>
  </si>
  <si>
    <t>VANA CAPPA 21C (TN)</t>
  </si>
  <si>
    <t>VANA CAPPA 21C (TNI)</t>
  </si>
  <si>
    <t>VANA CAPPA X960 (TN)</t>
  </si>
  <si>
    <t>VANA CEREA 32A</t>
  </si>
  <si>
    <t>VANA GRASA 80A 058</t>
  </si>
  <si>
    <t>TOTAL</t>
  </si>
  <si>
    <t>Forecast 2020</t>
  </si>
  <si>
    <t>2019 vs 2018</t>
  </si>
  <si>
    <t>N/A</t>
  </si>
  <si>
    <t xml:space="preserve">  Shipments
(FH 2019) </t>
  </si>
  <si>
    <t xml:space="preserve"> Forecast
(LH 2019) </t>
  </si>
  <si>
    <t>VANA LATA MB50E</t>
  </si>
  <si>
    <t xml:space="preserve">VANA LATA MB201 </t>
  </si>
  <si>
    <t>2020 vs 2019</t>
  </si>
  <si>
    <t>SHIPMENTS REPORT TO KIEVIT/INDONESIA/PHILIPPINES ON JULY-30-2019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</si>
</sst>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2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164" fontId="2" fillId="2" borderId="6" xfId="3" applyNumberFormat="1" applyFont="1" applyFill="1" applyBorder="1" applyAlignment="1">
      <alignment horizontal="center" vertical="center" wrapText="1"/>
    </xf>
    <xf numFmtId="164" fontId="2" fillId="3" borderId="6" xfId="3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8" xfId="0" applyFont="1" applyBorder="1" applyAlignment="1">
      <alignment vertical="center" wrapText="1"/>
    </xf>
    <xf numFmtId="164" fontId="5" fillId="0" borderId="3" xfId="1" applyNumberFormat="1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164" fontId="4" fillId="0" borderId="12" xfId="1" applyNumberFormat="1" applyFont="1" applyBorder="1" applyAlignment="1">
      <alignment vertical="center" wrapText="1"/>
    </xf>
    <xf numFmtId="164" fontId="5" fillId="0" borderId="12" xfId="1" applyNumberFormat="1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164" fontId="4" fillId="0" borderId="14" xfId="1" applyNumberFormat="1" applyFont="1" applyBorder="1" applyAlignment="1">
      <alignment vertical="center" wrapText="1"/>
    </xf>
    <xf numFmtId="164" fontId="5" fillId="0" borderId="14" xfId="1" applyNumberFormat="1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43" fontId="5" fillId="0" borderId="14" xfId="1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6" fillId="0" borderId="20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4" fillId="0" borderId="15" xfId="0" quotePrefix="1" applyFont="1" applyBorder="1" applyAlignment="1">
      <alignment vertical="center" wrapText="1"/>
    </xf>
    <xf numFmtId="164" fontId="2" fillId="3" borderId="2" xfId="3" applyNumberFormat="1" applyFont="1" applyFill="1" applyBorder="1" applyAlignment="1">
      <alignment horizontal="center" vertical="center" wrapText="1"/>
    </xf>
    <xf numFmtId="9" fontId="5" fillId="0" borderId="12" xfId="4" applyFont="1" applyBorder="1" applyAlignment="1">
      <alignment horizontal="right" vertical="center" wrapText="1"/>
    </xf>
    <xf numFmtId="9" fontId="4" fillId="0" borderId="12" xfId="4" applyFont="1" applyBorder="1" applyAlignment="1">
      <alignment horizontal="right" vertical="center" wrapText="1"/>
    </xf>
    <xf numFmtId="0" fontId="4" fillId="0" borderId="16" xfId="0" applyFont="1" applyFill="1" applyBorder="1" applyAlignment="1">
      <alignment vertical="center" wrapText="1"/>
    </xf>
    <xf numFmtId="164" fontId="4" fillId="0" borderId="14" xfId="1" applyNumberFormat="1" applyFont="1" applyFill="1" applyBorder="1" applyAlignment="1">
      <alignment vertical="center" wrapText="1"/>
    </xf>
    <xf numFmtId="164" fontId="4" fillId="0" borderId="12" xfId="1" applyNumberFormat="1" applyFont="1" applyFill="1" applyBorder="1" applyAlignment="1">
      <alignment vertical="center" wrapText="1"/>
    </xf>
    <xf numFmtId="9" fontId="4" fillId="0" borderId="12" xfId="4" applyFont="1" applyFill="1" applyBorder="1" applyAlignment="1">
      <alignment horizontal="right" vertical="center" wrapText="1"/>
    </xf>
    <xf numFmtId="0" fontId="0" fillId="0" borderId="0" xfId="0" applyFill="1" applyAlignment="1">
      <alignment vertical="center"/>
    </xf>
    <xf numFmtId="0" fontId="8" fillId="0" borderId="0" xfId="2" applyFont="1" applyAlignment="1">
      <alignment vertical="center"/>
    </xf>
    <xf numFmtId="164" fontId="5" fillId="0" borderId="3" xfId="1" applyNumberFormat="1" applyFont="1" applyFill="1" applyBorder="1" applyAlignment="1">
      <alignment vertical="center" wrapText="1"/>
    </xf>
    <xf numFmtId="164" fontId="5" fillId="0" borderId="9" xfId="1" applyNumberFormat="1" applyFont="1" applyFill="1" applyBorder="1" applyAlignment="1">
      <alignment vertical="center" wrapText="1"/>
    </xf>
    <xf numFmtId="9" fontId="5" fillId="0" borderId="9" xfId="4" applyFont="1" applyFill="1" applyBorder="1" applyAlignment="1">
      <alignment horizontal="right" vertical="center" wrapText="1"/>
    </xf>
    <xf numFmtId="43" fontId="5" fillId="0" borderId="14" xfId="1" applyNumberFormat="1" applyFont="1" applyBorder="1" applyAlignment="1">
      <alignment vertical="center" wrapText="1"/>
    </xf>
    <xf numFmtId="43" fontId="5" fillId="0" borderId="12" xfId="1" applyNumberFormat="1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4" fillId="0" borderId="15" xfId="0" quotePrefix="1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4" fillId="0" borderId="10" xfId="0" quotePrefix="1" applyFont="1" applyBorder="1" applyAlignment="1">
      <alignment vertical="center" wrapText="1"/>
    </xf>
    <xf numFmtId="0" fontId="4" fillId="0" borderId="15" xfId="0" quotePrefix="1" applyFont="1" applyBorder="1" applyAlignment="1">
      <alignment horizontal="left" vertical="top" wrapText="1"/>
    </xf>
    <xf numFmtId="0" fontId="4" fillId="0" borderId="15" xfId="0" quotePrefix="1" applyFont="1" applyBorder="1" applyAlignment="1">
      <alignment horizontal="left" vertical="center" wrapText="1"/>
    </xf>
    <xf numFmtId="164" fontId="2" fillId="4" borderId="21" xfId="3" applyNumberFormat="1" applyFont="1" applyFill="1" applyBorder="1" applyAlignment="1">
      <alignment horizontal="center" vertical="center" wrapText="1"/>
    </xf>
    <xf numFmtId="164" fontId="2" fillId="4" borderId="6" xfId="3" applyNumberFormat="1" applyFont="1" applyFill="1" applyBorder="1" applyAlignment="1">
      <alignment horizontal="center" vertical="center" wrapText="1"/>
    </xf>
    <xf numFmtId="164" fontId="2" fillId="4" borderId="2" xfId="3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164" fontId="10" fillId="0" borderId="19" xfId="1" applyNumberFormat="1" applyFont="1" applyBorder="1" applyAlignment="1">
      <alignment vertical="center" wrapText="1"/>
    </xf>
    <xf numFmtId="9" fontId="10" fillId="0" borderId="19" xfId="4" applyFont="1" applyBorder="1" applyAlignment="1">
      <alignment horizontal="right" vertical="center" wrapText="1"/>
    </xf>
    <xf numFmtId="164" fontId="2" fillId="3" borderId="2" xfId="3" applyNumberFormat="1" applyFont="1" applyFill="1" applyBorder="1" applyAlignment="1">
      <alignment horizontal="center" vertical="center" wrapText="1"/>
    </xf>
    <xf numFmtId="164" fontId="2" fillId="3" borderId="3" xfId="3" applyNumberFormat="1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164" fontId="2" fillId="2" borderId="2" xfId="3" applyNumberFormat="1" applyFont="1" applyFill="1" applyBorder="1" applyAlignment="1">
      <alignment horizontal="center" vertical="center" wrapText="1"/>
    </xf>
    <xf numFmtId="164" fontId="2" fillId="2" borderId="3" xfId="3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omma 2" xfId="3"/>
    <cellStyle name="Normal" xfId="0" builtinId="0"/>
    <cellStyle name="Normal 2" xfId="2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abSelected="1" workbookViewId="0">
      <selection activeCell="I24" sqref="I24"/>
    </sheetView>
  </sheetViews>
  <sheetFormatPr defaultRowHeight="15" x14ac:dyDescent="0.25"/>
  <cols>
    <col min="1" max="1" width="25.7109375" customWidth="1"/>
    <col min="2" max="2" width="11.42578125" customWidth="1"/>
    <col min="3" max="3" width="13.28515625" customWidth="1"/>
    <col min="4" max="4" width="7.28515625" bestFit="1" customWidth="1"/>
    <col min="5" max="5" width="11.28515625" bestFit="1" customWidth="1"/>
    <col min="6" max="6" width="15.42578125" customWidth="1"/>
    <col min="7" max="7" width="11.28515625" bestFit="1" customWidth="1"/>
    <col min="8" max="8" width="10.85546875" bestFit="1" customWidth="1"/>
    <col min="9" max="9" width="11.7109375" customWidth="1"/>
    <col min="10" max="11" width="10.85546875" customWidth="1"/>
    <col min="12" max="12" width="78.42578125" customWidth="1"/>
    <col min="13" max="13" width="4.42578125" customWidth="1"/>
    <col min="14" max="14" width="5.140625" customWidth="1"/>
    <col min="251" max="251" width="20.7109375" customWidth="1"/>
    <col min="252" max="257" width="0" hidden="1" customWidth="1"/>
    <col min="258" max="258" width="12.140625" customWidth="1"/>
    <col min="259" max="261" width="14.42578125" customWidth="1"/>
    <col min="262" max="262" width="12.7109375" bestFit="1" customWidth="1"/>
    <col min="263" max="263" width="15.5703125" bestFit="1" customWidth="1"/>
    <col min="264" max="264" width="12.5703125" customWidth="1"/>
    <col min="265" max="265" width="14.140625" customWidth="1"/>
    <col min="266" max="266" width="10.85546875" bestFit="1" customWidth="1"/>
    <col min="267" max="267" width="78.42578125" customWidth="1"/>
    <col min="268" max="268" width="31" customWidth="1"/>
    <col min="507" max="507" width="20.7109375" customWidth="1"/>
    <col min="508" max="513" width="0" hidden="1" customWidth="1"/>
    <col min="514" max="514" width="12.140625" customWidth="1"/>
    <col min="515" max="517" width="14.42578125" customWidth="1"/>
    <col min="518" max="518" width="12.7109375" bestFit="1" customWidth="1"/>
    <col min="519" max="519" width="15.5703125" bestFit="1" customWidth="1"/>
    <col min="520" max="520" width="12.5703125" customWidth="1"/>
    <col min="521" max="521" width="14.140625" customWidth="1"/>
    <col min="522" max="522" width="10.85546875" bestFit="1" customWidth="1"/>
    <col min="523" max="523" width="78.42578125" customWidth="1"/>
    <col min="524" max="524" width="31" customWidth="1"/>
    <col min="763" max="763" width="20.7109375" customWidth="1"/>
    <col min="764" max="769" width="0" hidden="1" customWidth="1"/>
    <col min="770" max="770" width="12.140625" customWidth="1"/>
    <col min="771" max="773" width="14.42578125" customWidth="1"/>
    <col min="774" max="774" width="12.7109375" bestFit="1" customWidth="1"/>
    <col min="775" max="775" width="15.5703125" bestFit="1" customWidth="1"/>
    <col min="776" max="776" width="12.5703125" customWidth="1"/>
    <col min="777" max="777" width="14.140625" customWidth="1"/>
    <col min="778" max="778" width="10.85546875" bestFit="1" customWidth="1"/>
    <col min="779" max="779" width="78.42578125" customWidth="1"/>
    <col min="780" max="780" width="31" customWidth="1"/>
    <col min="1019" max="1019" width="20.7109375" customWidth="1"/>
    <col min="1020" max="1025" width="0" hidden="1" customWidth="1"/>
    <col min="1026" max="1026" width="12.140625" customWidth="1"/>
    <col min="1027" max="1029" width="14.42578125" customWidth="1"/>
    <col min="1030" max="1030" width="12.7109375" bestFit="1" customWidth="1"/>
    <col min="1031" max="1031" width="15.5703125" bestFit="1" customWidth="1"/>
    <col min="1032" max="1032" width="12.5703125" customWidth="1"/>
    <col min="1033" max="1033" width="14.140625" customWidth="1"/>
    <col min="1034" max="1034" width="10.85546875" bestFit="1" customWidth="1"/>
    <col min="1035" max="1035" width="78.42578125" customWidth="1"/>
    <col min="1036" max="1036" width="31" customWidth="1"/>
    <col min="1275" max="1275" width="20.7109375" customWidth="1"/>
    <col min="1276" max="1281" width="0" hidden="1" customWidth="1"/>
    <col min="1282" max="1282" width="12.140625" customWidth="1"/>
    <col min="1283" max="1285" width="14.42578125" customWidth="1"/>
    <col min="1286" max="1286" width="12.7109375" bestFit="1" customWidth="1"/>
    <col min="1287" max="1287" width="15.5703125" bestFit="1" customWidth="1"/>
    <col min="1288" max="1288" width="12.5703125" customWidth="1"/>
    <col min="1289" max="1289" width="14.140625" customWidth="1"/>
    <col min="1290" max="1290" width="10.85546875" bestFit="1" customWidth="1"/>
    <col min="1291" max="1291" width="78.42578125" customWidth="1"/>
    <col min="1292" max="1292" width="31" customWidth="1"/>
    <col min="1531" max="1531" width="20.7109375" customWidth="1"/>
    <col min="1532" max="1537" width="0" hidden="1" customWidth="1"/>
    <col min="1538" max="1538" width="12.140625" customWidth="1"/>
    <col min="1539" max="1541" width="14.42578125" customWidth="1"/>
    <col min="1542" max="1542" width="12.7109375" bestFit="1" customWidth="1"/>
    <col min="1543" max="1543" width="15.5703125" bestFit="1" customWidth="1"/>
    <col min="1544" max="1544" width="12.5703125" customWidth="1"/>
    <col min="1545" max="1545" width="14.140625" customWidth="1"/>
    <col min="1546" max="1546" width="10.85546875" bestFit="1" customWidth="1"/>
    <col min="1547" max="1547" width="78.42578125" customWidth="1"/>
    <col min="1548" max="1548" width="31" customWidth="1"/>
    <col min="1787" max="1787" width="20.7109375" customWidth="1"/>
    <col min="1788" max="1793" width="0" hidden="1" customWidth="1"/>
    <col min="1794" max="1794" width="12.140625" customWidth="1"/>
    <col min="1795" max="1797" width="14.42578125" customWidth="1"/>
    <col min="1798" max="1798" width="12.7109375" bestFit="1" customWidth="1"/>
    <col min="1799" max="1799" width="15.5703125" bestFit="1" customWidth="1"/>
    <col min="1800" max="1800" width="12.5703125" customWidth="1"/>
    <col min="1801" max="1801" width="14.140625" customWidth="1"/>
    <col min="1802" max="1802" width="10.85546875" bestFit="1" customWidth="1"/>
    <col min="1803" max="1803" width="78.42578125" customWidth="1"/>
    <col min="1804" max="1804" width="31" customWidth="1"/>
    <col min="2043" max="2043" width="20.7109375" customWidth="1"/>
    <col min="2044" max="2049" width="0" hidden="1" customWidth="1"/>
    <col min="2050" max="2050" width="12.140625" customWidth="1"/>
    <col min="2051" max="2053" width="14.42578125" customWidth="1"/>
    <col min="2054" max="2054" width="12.7109375" bestFit="1" customWidth="1"/>
    <col min="2055" max="2055" width="15.5703125" bestFit="1" customWidth="1"/>
    <col min="2056" max="2056" width="12.5703125" customWidth="1"/>
    <col min="2057" max="2057" width="14.140625" customWidth="1"/>
    <col min="2058" max="2058" width="10.85546875" bestFit="1" customWidth="1"/>
    <col min="2059" max="2059" width="78.42578125" customWidth="1"/>
    <col min="2060" max="2060" width="31" customWidth="1"/>
    <col min="2299" max="2299" width="20.7109375" customWidth="1"/>
    <col min="2300" max="2305" width="0" hidden="1" customWidth="1"/>
    <col min="2306" max="2306" width="12.140625" customWidth="1"/>
    <col min="2307" max="2309" width="14.42578125" customWidth="1"/>
    <col min="2310" max="2310" width="12.7109375" bestFit="1" customWidth="1"/>
    <col min="2311" max="2311" width="15.5703125" bestFit="1" customWidth="1"/>
    <col min="2312" max="2312" width="12.5703125" customWidth="1"/>
    <col min="2313" max="2313" width="14.140625" customWidth="1"/>
    <col min="2314" max="2314" width="10.85546875" bestFit="1" customWidth="1"/>
    <col min="2315" max="2315" width="78.42578125" customWidth="1"/>
    <col min="2316" max="2316" width="31" customWidth="1"/>
    <col min="2555" max="2555" width="20.7109375" customWidth="1"/>
    <col min="2556" max="2561" width="0" hidden="1" customWidth="1"/>
    <col min="2562" max="2562" width="12.140625" customWidth="1"/>
    <col min="2563" max="2565" width="14.42578125" customWidth="1"/>
    <col min="2566" max="2566" width="12.7109375" bestFit="1" customWidth="1"/>
    <col min="2567" max="2567" width="15.5703125" bestFit="1" customWidth="1"/>
    <col min="2568" max="2568" width="12.5703125" customWidth="1"/>
    <col min="2569" max="2569" width="14.140625" customWidth="1"/>
    <col min="2570" max="2570" width="10.85546875" bestFit="1" customWidth="1"/>
    <col min="2571" max="2571" width="78.42578125" customWidth="1"/>
    <col min="2572" max="2572" width="31" customWidth="1"/>
    <col min="2811" max="2811" width="20.7109375" customWidth="1"/>
    <col min="2812" max="2817" width="0" hidden="1" customWidth="1"/>
    <col min="2818" max="2818" width="12.140625" customWidth="1"/>
    <col min="2819" max="2821" width="14.42578125" customWidth="1"/>
    <col min="2822" max="2822" width="12.7109375" bestFit="1" customWidth="1"/>
    <col min="2823" max="2823" width="15.5703125" bestFit="1" customWidth="1"/>
    <col min="2824" max="2824" width="12.5703125" customWidth="1"/>
    <col min="2825" max="2825" width="14.140625" customWidth="1"/>
    <col min="2826" max="2826" width="10.85546875" bestFit="1" customWidth="1"/>
    <col min="2827" max="2827" width="78.42578125" customWidth="1"/>
    <col min="2828" max="2828" width="31" customWidth="1"/>
    <col min="3067" max="3067" width="20.7109375" customWidth="1"/>
    <col min="3068" max="3073" width="0" hidden="1" customWidth="1"/>
    <col min="3074" max="3074" width="12.140625" customWidth="1"/>
    <col min="3075" max="3077" width="14.42578125" customWidth="1"/>
    <col min="3078" max="3078" width="12.7109375" bestFit="1" customWidth="1"/>
    <col min="3079" max="3079" width="15.5703125" bestFit="1" customWidth="1"/>
    <col min="3080" max="3080" width="12.5703125" customWidth="1"/>
    <col min="3081" max="3081" width="14.140625" customWidth="1"/>
    <col min="3082" max="3082" width="10.85546875" bestFit="1" customWidth="1"/>
    <col min="3083" max="3083" width="78.42578125" customWidth="1"/>
    <col min="3084" max="3084" width="31" customWidth="1"/>
    <col min="3323" max="3323" width="20.7109375" customWidth="1"/>
    <col min="3324" max="3329" width="0" hidden="1" customWidth="1"/>
    <col min="3330" max="3330" width="12.140625" customWidth="1"/>
    <col min="3331" max="3333" width="14.42578125" customWidth="1"/>
    <col min="3334" max="3334" width="12.7109375" bestFit="1" customWidth="1"/>
    <col min="3335" max="3335" width="15.5703125" bestFit="1" customWidth="1"/>
    <col min="3336" max="3336" width="12.5703125" customWidth="1"/>
    <col min="3337" max="3337" width="14.140625" customWidth="1"/>
    <col min="3338" max="3338" width="10.85546875" bestFit="1" customWidth="1"/>
    <col min="3339" max="3339" width="78.42578125" customWidth="1"/>
    <col min="3340" max="3340" width="31" customWidth="1"/>
    <col min="3579" max="3579" width="20.7109375" customWidth="1"/>
    <col min="3580" max="3585" width="0" hidden="1" customWidth="1"/>
    <col min="3586" max="3586" width="12.140625" customWidth="1"/>
    <col min="3587" max="3589" width="14.42578125" customWidth="1"/>
    <col min="3590" max="3590" width="12.7109375" bestFit="1" customWidth="1"/>
    <col min="3591" max="3591" width="15.5703125" bestFit="1" customWidth="1"/>
    <col min="3592" max="3592" width="12.5703125" customWidth="1"/>
    <col min="3593" max="3593" width="14.140625" customWidth="1"/>
    <col min="3594" max="3594" width="10.85546875" bestFit="1" customWidth="1"/>
    <col min="3595" max="3595" width="78.42578125" customWidth="1"/>
    <col min="3596" max="3596" width="31" customWidth="1"/>
    <col min="3835" max="3835" width="20.7109375" customWidth="1"/>
    <col min="3836" max="3841" width="0" hidden="1" customWidth="1"/>
    <col min="3842" max="3842" width="12.140625" customWidth="1"/>
    <col min="3843" max="3845" width="14.42578125" customWidth="1"/>
    <col min="3846" max="3846" width="12.7109375" bestFit="1" customWidth="1"/>
    <col min="3847" max="3847" width="15.5703125" bestFit="1" customWidth="1"/>
    <col min="3848" max="3848" width="12.5703125" customWidth="1"/>
    <col min="3849" max="3849" width="14.140625" customWidth="1"/>
    <col min="3850" max="3850" width="10.85546875" bestFit="1" customWidth="1"/>
    <col min="3851" max="3851" width="78.42578125" customWidth="1"/>
    <col min="3852" max="3852" width="31" customWidth="1"/>
    <col min="4091" max="4091" width="20.7109375" customWidth="1"/>
    <col min="4092" max="4097" width="0" hidden="1" customWidth="1"/>
    <col min="4098" max="4098" width="12.140625" customWidth="1"/>
    <col min="4099" max="4101" width="14.42578125" customWidth="1"/>
    <col min="4102" max="4102" width="12.7109375" bestFit="1" customWidth="1"/>
    <col min="4103" max="4103" width="15.5703125" bestFit="1" customWidth="1"/>
    <col min="4104" max="4104" width="12.5703125" customWidth="1"/>
    <col min="4105" max="4105" width="14.140625" customWidth="1"/>
    <col min="4106" max="4106" width="10.85546875" bestFit="1" customWidth="1"/>
    <col min="4107" max="4107" width="78.42578125" customWidth="1"/>
    <col min="4108" max="4108" width="31" customWidth="1"/>
    <col min="4347" max="4347" width="20.7109375" customWidth="1"/>
    <col min="4348" max="4353" width="0" hidden="1" customWidth="1"/>
    <col min="4354" max="4354" width="12.140625" customWidth="1"/>
    <col min="4355" max="4357" width="14.42578125" customWidth="1"/>
    <col min="4358" max="4358" width="12.7109375" bestFit="1" customWidth="1"/>
    <col min="4359" max="4359" width="15.5703125" bestFit="1" customWidth="1"/>
    <col min="4360" max="4360" width="12.5703125" customWidth="1"/>
    <col min="4361" max="4361" width="14.140625" customWidth="1"/>
    <col min="4362" max="4362" width="10.85546875" bestFit="1" customWidth="1"/>
    <col min="4363" max="4363" width="78.42578125" customWidth="1"/>
    <col min="4364" max="4364" width="31" customWidth="1"/>
    <col min="4603" max="4603" width="20.7109375" customWidth="1"/>
    <col min="4604" max="4609" width="0" hidden="1" customWidth="1"/>
    <col min="4610" max="4610" width="12.140625" customWidth="1"/>
    <col min="4611" max="4613" width="14.42578125" customWidth="1"/>
    <col min="4614" max="4614" width="12.7109375" bestFit="1" customWidth="1"/>
    <col min="4615" max="4615" width="15.5703125" bestFit="1" customWidth="1"/>
    <col min="4616" max="4616" width="12.5703125" customWidth="1"/>
    <col min="4617" max="4617" width="14.140625" customWidth="1"/>
    <col min="4618" max="4618" width="10.85546875" bestFit="1" customWidth="1"/>
    <col min="4619" max="4619" width="78.42578125" customWidth="1"/>
    <col min="4620" max="4620" width="31" customWidth="1"/>
    <col min="4859" max="4859" width="20.7109375" customWidth="1"/>
    <col min="4860" max="4865" width="0" hidden="1" customWidth="1"/>
    <col min="4866" max="4866" width="12.140625" customWidth="1"/>
    <col min="4867" max="4869" width="14.42578125" customWidth="1"/>
    <col min="4870" max="4870" width="12.7109375" bestFit="1" customWidth="1"/>
    <col min="4871" max="4871" width="15.5703125" bestFit="1" customWidth="1"/>
    <col min="4872" max="4872" width="12.5703125" customWidth="1"/>
    <col min="4873" max="4873" width="14.140625" customWidth="1"/>
    <col min="4874" max="4874" width="10.85546875" bestFit="1" customWidth="1"/>
    <col min="4875" max="4875" width="78.42578125" customWidth="1"/>
    <col min="4876" max="4876" width="31" customWidth="1"/>
    <col min="5115" max="5115" width="20.7109375" customWidth="1"/>
    <col min="5116" max="5121" width="0" hidden="1" customWidth="1"/>
    <col min="5122" max="5122" width="12.140625" customWidth="1"/>
    <col min="5123" max="5125" width="14.42578125" customWidth="1"/>
    <col min="5126" max="5126" width="12.7109375" bestFit="1" customWidth="1"/>
    <col min="5127" max="5127" width="15.5703125" bestFit="1" customWidth="1"/>
    <col min="5128" max="5128" width="12.5703125" customWidth="1"/>
    <col min="5129" max="5129" width="14.140625" customWidth="1"/>
    <col min="5130" max="5130" width="10.85546875" bestFit="1" customWidth="1"/>
    <col min="5131" max="5131" width="78.42578125" customWidth="1"/>
    <col min="5132" max="5132" width="31" customWidth="1"/>
    <col min="5371" max="5371" width="20.7109375" customWidth="1"/>
    <col min="5372" max="5377" width="0" hidden="1" customWidth="1"/>
    <col min="5378" max="5378" width="12.140625" customWidth="1"/>
    <col min="5379" max="5381" width="14.42578125" customWidth="1"/>
    <col min="5382" max="5382" width="12.7109375" bestFit="1" customWidth="1"/>
    <col min="5383" max="5383" width="15.5703125" bestFit="1" customWidth="1"/>
    <col min="5384" max="5384" width="12.5703125" customWidth="1"/>
    <col min="5385" max="5385" width="14.140625" customWidth="1"/>
    <col min="5386" max="5386" width="10.85546875" bestFit="1" customWidth="1"/>
    <col min="5387" max="5387" width="78.42578125" customWidth="1"/>
    <col min="5388" max="5388" width="31" customWidth="1"/>
    <col min="5627" max="5627" width="20.7109375" customWidth="1"/>
    <col min="5628" max="5633" width="0" hidden="1" customWidth="1"/>
    <col min="5634" max="5634" width="12.140625" customWidth="1"/>
    <col min="5635" max="5637" width="14.42578125" customWidth="1"/>
    <col min="5638" max="5638" width="12.7109375" bestFit="1" customWidth="1"/>
    <col min="5639" max="5639" width="15.5703125" bestFit="1" customWidth="1"/>
    <col min="5640" max="5640" width="12.5703125" customWidth="1"/>
    <col min="5641" max="5641" width="14.140625" customWidth="1"/>
    <col min="5642" max="5642" width="10.85546875" bestFit="1" customWidth="1"/>
    <col min="5643" max="5643" width="78.42578125" customWidth="1"/>
    <col min="5644" max="5644" width="31" customWidth="1"/>
    <col min="5883" max="5883" width="20.7109375" customWidth="1"/>
    <col min="5884" max="5889" width="0" hidden="1" customWidth="1"/>
    <col min="5890" max="5890" width="12.140625" customWidth="1"/>
    <col min="5891" max="5893" width="14.42578125" customWidth="1"/>
    <col min="5894" max="5894" width="12.7109375" bestFit="1" customWidth="1"/>
    <col min="5895" max="5895" width="15.5703125" bestFit="1" customWidth="1"/>
    <col min="5896" max="5896" width="12.5703125" customWidth="1"/>
    <col min="5897" max="5897" width="14.140625" customWidth="1"/>
    <col min="5898" max="5898" width="10.85546875" bestFit="1" customWidth="1"/>
    <col min="5899" max="5899" width="78.42578125" customWidth="1"/>
    <col min="5900" max="5900" width="31" customWidth="1"/>
    <col min="6139" max="6139" width="20.7109375" customWidth="1"/>
    <col min="6140" max="6145" width="0" hidden="1" customWidth="1"/>
    <col min="6146" max="6146" width="12.140625" customWidth="1"/>
    <col min="6147" max="6149" width="14.42578125" customWidth="1"/>
    <col min="6150" max="6150" width="12.7109375" bestFit="1" customWidth="1"/>
    <col min="6151" max="6151" width="15.5703125" bestFit="1" customWidth="1"/>
    <col min="6152" max="6152" width="12.5703125" customWidth="1"/>
    <col min="6153" max="6153" width="14.140625" customWidth="1"/>
    <col min="6154" max="6154" width="10.85546875" bestFit="1" customWidth="1"/>
    <col min="6155" max="6155" width="78.42578125" customWidth="1"/>
    <col min="6156" max="6156" width="31" customWidth="1"/>
    <col min="6395" max="6395" width="20.7109375" customWidth="1"/>
    <col min="6396" max="6401" width="0" hidden="1" customWidth="1"/>
    <col min="6402" max="6402" width="12.140625" customWidth="1"/>
    <col min="6403" max="6405" width="14.42578125" customWidth="1"/>
    <col min="6406" max="6406" width="12.7109375" bestFit="1" customWidth="1"/>
    <col min="6407" max="6407" width="15.5703125" bestFit="1" customWidth="1"/>
    <col min="6408" max="6408" width="12.5703125" customWidth="1"/>
    <col min="6409" max="6409" width="14.140625" customWidth="1"/>
    <col min="6410" max="6410" width="10.85546875" bestFit="1" customWidth="1"/>
    <col min="6411" max="6411" width="78.42578125" customWidth="1"/>
    <col min="6412" max="6412" width="31" customWidth="1"/>
    <col min="6651" max="6651" width="20.7109375" customWidth="1"/>
    <col min="6652" max="6657" width="0" hidden="1" customWidth="1"/>
    <col min="6658" max="6658" width="12.140625" customWidth="1"/>
    <col min="6659" max="6661" width="14.42578125" customWidth="1"/>
    <col min="6662" max="6662" width="12.7109375" bestFit="1" customWidth="1"/>
    <col min="6663" max="6663" width="15.5703125" bestFit="1" customWidth="1"/>
    <col min="6664" max="6664" width="12.5703125" customWidth="1"/>
    <col min="6665" max="6665" width="14.140625" customWidth="1"/>
    <col min="6666" max="6666" width="10.85546875" bestFit="1" customWidth="1"/>
    <col min="6667" max="6667" width="78.42578125" customWidth="1"/>
    <col min="6668" max="6668" width="31" customWidth="1"/>
    <col min="6907" max="6907" width="20.7109375" customWidth="1"/>
    <col min="6908" max="6913" width="0" hidden="1" customWidth="1"/>
    <col min="6914" max="6914" width="12.140625" customWidth="1"/>
    <col min="6915" max="6917" width="14.42578125" customWidth="1"/>
    <col min="6918" max="6918" width="12.7109375" bestFit="1" customWidth="1"/>
    <col min="6919" max="6919" width="15.5703125" bestFit="1" customWidth="1"/>
    <col min="6920" max="6920" width="12.5703125" customWidth="1"/>
    <col min="6921" max="6921" width="14.140625" customWidth="1"/>
    <col min="6922" max="6922" width="10.85546875" bestFit="1" customWidth="1"/>
    <col min="6923" max="6923" width="78.42578125" customWidth="1"/>
    <col min="6924" max="6924" width="31" customWidth="1"/>
    <col min="7163" max="7163" width="20.7109375" customWidth="1"/>
    <col min="7164" max="7169" width="0" hidden="1" customWidth="1"/>
    <col min="7170" max="7170" width="12.140625" customWidth="1"/>
    <col min="7171" max="7173" width="14.42578125" customWidth="1"/>
    <col min="7174" max="7174" width="12.7109375" bestFit="1" customWidth="1"/>
    <col min="7175" max="7175" width="15.5703125" bestFit="1" customWidth="1"/>
    <col min="7176" max="7176" width="12.5703125" customWidth="1"/>
    <col min="7177" max="7177" width="14.140625" customWidth="1"/>
    <col min="7178" max="7178" width="10.85546875" bestFit="1" customWidth="1"/>
    <col min="7179" max="7179" width="78.42578125" customWidth="1"/>
    <col min="7180" max="7180" width="31" customWidth="1"/>
    <col min="7419" max="7419" width="20.7109375" customWidth="1"/>
    <col min="7420" max="7425" width="0" hidden="1" customWidth="1"/>
    <col min="7426" max="7426" width="12.140625" customWidth="1"/>
    <col min="7427" max="7429" width="14.42578125" customWidth="1"/>
    <col min="7430" max="7430" width="12.7109375" bestFit="1" customWidth="1"/>
    <col min="7431" max="7431" width="15.5703125" bestFit="1" customWidth="1"/>
    <col min="7432" max="7432" width="12.5703125" customWidth="1"/>
    <col min="7433" max="7433" width="14.140625" customWidth="1"/>
    <col min="7434" max="7434" width="10.85546875" bestFit="1" customWidth="1"/>
    <col min="7435" max="7435" width="78.42578125" customWidth="1"/>
    <col min="7436" max="7436" width="31" customWidth="1"/>
    <col min="7675" max="7675" width="20.7109375" customWidth="1"/>
    <col min="7676" max="7681" width="0" hidden="1" customWidth="1"/>
    <col min="7682" max="7682" width="12.140625" customWidth="1"/>
    <col min="7683" max="7685" width="14.42578125" customWidth="1"/>
    <col min="7686" max="7686" width="12.7109375" bestFit="1" customWidth="1"/>
    <col min="7687" max="7687" width="15.5703125" bestFit="1" customWidth="1"/>
    <col min="7688" max="7688" width="12.5703125" customWidth="1"/>
    <col min="7689" max="7689" width="14.140625" customWidth="1"/>
    <col min="7690" max="7690" width="10.85546875" bestFit="1" customWidth="1"/>
    <col min="7691" max="7691" width="78.42578125" customWidth="1"/>
    <col min="7692" max="7692" width="31" customWidth="1"/>
    <col min="7931" max="7931" width="20.7109375" customWidth="1"/>
    <col min="7932" max="7937" width="0" hidden="1" customWidth="1"/>
    <col min="7938" max="7938" width="12.140625" customWidth="1"/>
    <col min="7939" max="7941" width="14.42578125" customWidth="1"/>
    <col min="7942" max="7942" width="12.7109375" bestFit="1" customWidth="1"/>
    <col min="7943" max="7943" width="15.5703125" bestFit="1" customWidth="1"/>
    <col min="7944" max="7944" width="12.5703125" customWidth="1"/>
    <col min="7945" max="7945" width="14.140625" customWidth="1"/>
    <col min="7946" max="7946" width="10.85546875" bestFit="1" customWidth="1"/>
    <col min="7947" max="7947" width="78.42578125" customWidth="1"/>
    <col min="7948" max="7948" width="31" customWidth="1"/>
    <col min="8187" max="8187" width="20.7109375" customWidth="1"/>
    <col min="8188" max="8193" width="0" hidden="1" customWidth="1"/>
    <col min="8194" max="8194" width="12.140625" customWidth="1"/>
    <col min="8195" max="8197" width="14.42578125" customWidth="1"/>
    <col min="8198" max="8198" width="12.7109375" bestFit="1" customWidth="1"/>
    <col min="8199" max="8199" width="15.5703125" bestFit="1" customWidth="1"/>
    <col min="8200" max="8200" width="12.5703125" customWidth="1"/>
    <col min="8201" max="8201" width="14.140625" customWidth="1"/>
    <col min="8202" max="8202" width="10.85546875" bestFit="1" customWidth="1"/>
    <col min="8203" max="8203" width="78.42578125" customWidth="1"/>
    <col min="8204" max="8204" width="31" customWidth="1"/>
    <col min="8443" max="8443" width="20.7109375" customWidth="1"/>
    <col min="8444" max="8449" width="0" hidden="1" customWidth="1"/>
    <col min="8450" max="8450" width="12.140625" customWidth="1"/>
    <col min="8451" max="8453" width="14.42578125" customWidth="1"/>
    <col min="8454" max="8454" width="12.7109375" bestFit="1" customWidth="1"/>
    <col min="8455" max="8455" width="15.5703125" bestFit="1" customWidth="1"/>
    <col min="8456" max="8456" width="12.5703125" customWidth="1"/>
    <col min="8457" max="8457" width="14.140625" customWidth="1"/>
    <col min="8458" max="8458" width="10.85546875" bestFit="1" customWidth="1"/>
    <col min="8459" max="8459" width="78.42578125" customWidth="1"/>
    <col min="8460" max="8460" width="31" customWidth="1"/>
    <col min="8699" max="8699" width="20.7109375" customWidth="1"/>
    <col min="8700" max="8705" width="0" hidden="1" customWidth="1"/>
    <col min="8706" max="8706" width="12.140625" customWidth="1"/>
    <col min="8707" max="8709" width="14.42578125" customWidth="1"/>
    <col min="8710" max="8710" width="12.7109375" bestFit="1" customWidth="1"/>
    <col min="8711" max="8711" width="15.5703125" bestFit="1" customWidth="1"/>
    <col min="8712" max="8712" width="12.5703125" customWidth="1"/>
    <col min="8713" max="8713" width="14.140625" customWidth="1"/>
    <col min="8714" max="8714" width="10.85546875" bestFit="1" customWidth="1"/>
    <col min="8715" max="8715" width="78.42578125" customWidth="1"/>
    <col min="8716" max="8716" width="31" customWidth="1"/>
    <col min="8955" max="8955" width="20.7109375" customWidth="1"/>
    <col min="8956" max="8961" width="0" hidden="1" customWidth="1"/>
    <col min="8962" max="8962" width="12.140625" customWidth="1"/>
    <col min="8963" max="8965" width="14.42578125" customWidth="1"/>
    <col min="8966" max="8966" width="12.7109375" bestFit="1" customWidth="1"/>
    <col min="8967" max="8967" width="15.5703125" bestFit="1" customWidth="1"/>
    <col min="8968" max="8968" width="12.5703125" customWidth="1"/>
    <col min="8969" max="8969" width="14.140625" customWidth="1"/>
    <col min="8970" max="8970" width="10.85546875" bestFit="1" customWidth="1"/>
    <col min="8971" max="8971" width="78.42578125" customWidth="1"/>
    <col min="8972" max="8972" width="31" customWidth="1"/>
    <col min="9211" max="9211" width="20.7109375" customWidth="1"/>
    <col min="9212" max="9217" width="0" hidden="1" customWidth="1"/>
    <col min="9218" max="9218" width="12.140625" customWidth="1"/>
    <col min="9219" max="9221" width="14.42578125" customWidth="1"/>
    <col min="9222" max="9222" width="12.7109375" bestFit="1" customWidth="1"/>
    <col min="9223" max="9223" width="15.5703125" bestFit="1" customWidth="1"/>
    <col min="9224" max="9224" width="12.5703125" customWidth="1"/>
    <col min="9225" max="9225" width="14.140625" customWidth="1"/>
    <col min="9226" max="9226" width="10.85546875" bestFit="1" customWidth="1"/>
    <col min="9227" max="9227" width="78.42578125" customWidth="1"/>
    <col min="9228" max="9228" width="31" customWidth="1"/>
    <col min="9467" max="9467" width="20.7109375" customWidth="1"/>
    <col min="9468" max="9473" width="0" hidden="1" customWidth="1"/>
    <col min="9474" max="9474" width="12.140625" customWidth="1"/>
    <col min="9475" max="9477" width="14.42578125" customWidth="1"/>
    <col min="9478" max="9478" width="12.7109375" bestFit="1" customWidth="1"/>
    <col min="9479" max="9479" width="15.5703125" bestFit="1" customWidth="1"/>
    <col min="9480" max="9480" width="12.5703125" customWidth="1"/>
    <col min="9481" max="9481" width="14.140625" customWidth="1"/>
    <col min="9482" max="9482" width="10.85546875" bestFit="1" customWidth="1"/>
    <col min="9483" max="9483" width="78.42578125" customWidth="1"/>
    <col min="9484" max="9484" width="31" customWidth="1"/>
    <col min="9723" max="9723" width="20.7109375" customWidth="1"/>
    <col min="9724" max="9729" width="0" hidden="1" customWidth="1"/>
    <col min="9730" max="9730" width="12.140625" customWidth="1"/>
    <col min="9731" max="9733" width="14.42578125" customWidth="1"/>
    <col min="9734" max="9734" width="12.7109375" bestFit="1" customWidth="1"/>
    <col min="9735" max="9735" width="15.5703125" bestFit="1" customWidth="1"/>
    <col min="9736" max="9736" width="12.5703125" customWidth="1"/>
    <col min="9737" max="9737" width="14.140625" customWidth="1"/>
    <col min="9738" max="9738" width="10.85546875" bestFit="1" customWidth="1"/>
    <col min="9739" max="9739" width="78.42578125" customWidth="1"/>
    <col min="9740" max="9740" width="31" customWidth="1"/>
    <col min="9979" max="9979" width="20.7109375" customWidth="1"/>
    <col min="9980" max="9985" width="0" hidden="1" customWidth="1"/>
    <col min="9986" max="9986" width="12.140625" customWidth="1"/>
    <col min="9987" max="9989" width="14.42578125" customWidth="1"/>
    <col min="9990" max="9990" width="12.7109375" bestFit="1" customWidth="1"/>
    <col min="9991" max="9991" width="15.5703125" bestFit="1" customWidth="1"/>
    <col min="9992" max="9992" width="12.5703125" customWidth="1"/>
    <col min="9993" max="9993" width="14.140625" customWidth="1"/>
    <col min="9994" max="9994" width="10.85546875" bestFit="1" customWidth="1"/>
    <col min="9995" max="9995" width="78.42578125" customWidth="1"/>
    <col min="9996" max="9996" width="31" customWidth="1"/>
    <col min="10235" max="10235" width="20.7109375" customWidth="1"/>
    <col min="10236" max="10241" width="0" hidden="1" customWidth="1"/>
    <col min="10242" max="10242" width="12.140625" customWidth="1"/>
    <col min="10243" max="10245" width="14.42578125" customWidth="1"/>
    <col min="10246" max="10246" width="12.7109375" bestFit="1" customWidth="1"/>
    <col min="10247" max="10247" width="15.5703125" bestFit="1" customWidth="1"/>
    <col min="10248" max="10248" width="12.5703125" customWidth="1"/>
    <col min="10249" max="10249" width="14.140625" customWidth="1"/>
    <col min="10250" max="10250" width="10.85546875" bestFit="1" customWidth="1"/>
    <col min="10251" max="10251" width="78.42578125" customWidth="1"/>
    <col min="10252" max="10252" width="31" customWidth="1"/>
    <col min="10491" max="10491" width="20.7109375" customWidth="1"/>
    <col min="10492" max="10497" width="0" hidden="1" customWidth="1"/>
    <col min="10498" max="10498" width="12.140625" customWidth="1"/>
    <col min="10499" max="10501" width="14.42578125" customWidth="1"/>
    <col min="10502" max="10502" width="12.7109375" bestFit="1" customWidth="1"/>
    <col min="10503" max="10503" width="15.5703125" bestFit="1" customWidth="1"/>
    <col min="10504" max="10504" width="12.5703125" customWidth="1"/>
    <col min="10505" max="10505" width="14.140625" customWidth="1"/>
    <col min="10506" max="10506" width="10.85546875" bestFit="1" customWidth="1"/>
    <col min="10507" max="10507" width="78.42578125" customWidth="1"/>
    <col min="10508" max="10508" width="31" customWidth="1"/>
    <col min="10747" max="10747" width="20.7109375" customWidth="1"/>
    <col min="10748" max="10753" width="0" hidden="1" customWidth="1"/>
    <col min="10754" max="10754" width="12.140625" customWidth="1"/>
    <col min="10755" max="10757" width="14.42578125" customWidth="1"/>
    <col min="10758" max="10758" width="12.7109375" bestFit="1" customWidth="1"/>
    <col min="10759" max="10759" width="15.5703125" bestFit="1" customWidth="1"/>
    <col min="10760" max="10760" width="12.5703125" customWidth="1"/>
    <col min="10761" max="10761" width="14.140625" customWidth="1"/>
    <col min="10762" max="10762" width="10.85546875" bestFit="1" customWidth="1"/>
    <col min="10763" max="10763" width="78.42578125" customWidth="1"/>
    <col min="10764" max="10764" width="31" customWidth="1"/>
    <col min="11003" max="11003" width="20.7109375" customWidth="1"/>
    <col min="11004" max="11009" width="0" hidden="1" customWidth="1"/>
    <col min="11010" max="11010" width="12.140625" customWidth="1"/>
    <col min="11011" max="11013" width="14.42578125" customWidth="1"/>
    <col min="11014" max="11014" width="12.7109375" bestFit="1" customWidth="1"/>
    <col min="11015" max="11015" width="15.5703125" bestFit="1" customWidth="1"/>
    <col min="11016" max="11016" width="12.5703125" customWidth="1"/>
    <col min="11017" max="11017" width="14.140625" customWidth="1"/>
    <col min="11018" max="11018" width="10.85546875" bestFit="1" customWidth="1"/>
    <col min="11019" max="11019" width="78.42578125" customWidth="1"/>
    <col min="11020" max="11020" width="31" customWidth="1"/>
    <col min="11259" max="11259" width="20.7109375" customWidth="1"/>
    <col min="11260" max="11265" width="0" hidden="1" customWidth="1"/>
    <col min="11266" max="11266" width="12.140625" customWidth="1"/>
    <col min="11267" max="11269" width="14.42578125" customWidth="1"/>
    <col min="11270" max="11270" width="12.7109375" bestFit="1" customWidth="1"/>
    <col min="11271" max="11271" width="15.5703125" bestFit="1" customWidth="1"/>
    <col min="11272" max="11272" width="12.5703125" customWidth="1"/>
    <col min="11273" max="11273" width="14.140625" customWidth="1"/>
    <col min="11274" max="11274" width="10.85546875" bestFit="1" customWidth="1"/>
    <col min="11275" max="11275" width="78.42578125" customWidth="1"/>
    <col min="11276" max="11276" width="31" customWidth="1"/>
    <col min="11515" max="11515" width="20.7109375" customWidth="1"/>
    <col min="11516" max="11521" width="0" hidden="1" customWidth="1"/>
    <col min="11522" max="11522" width="12.140625" customWidth="1"/>
    <col min="11523" max="11525" width="14.42578125" customWidth="1"/>
    <col min="11526" max="11526" width="12.7109375" bestFit="1" customWidth="1"/>
    <col min="11527" max="11527" width="15.5703125" bestFit="1" customWidth="1"/>
    <col min="11528" max="11528" width="12.5703125" customWidth="1"/>
    <col min="11529" max="11529" width="14.140625" customWidth="1"/>
    <col min="11530" max="11530" width="10.85546875" bestFit="1" customWidth="1"/>
    <col min="11531" max="11531" width="78.42578125" customWidth="1"/>
    <col min="11532" max="11532" width="31" customWidth="1"/>
    <col min="11771" max="11771" width="20.7109375" customWidth="1"/>
    <col min="11772" max="11777" width="0" hidden="1" customWidth="1"/>
    <col min="11778" max="11778" width="12.140625" customWidth="1"/>
    <col min="11779" max="11781" width="14.42578125" customWidth="1"/>
    <col min="11782" max="11782" width="12.7109375" bestFit="1" customWidth="1"/>
    <col min="11783" max="11783" width="15.5703125" bestFit="1" customWidth="1"/>
    <col min="11784" max="11784" width="12.5703125" customWidth="1"/>
    <col min="11785" max="11785" width="14.140625" customWidth="1"/>
    <col min="11786" max="11786" width="10.85546875" bestFit="1" customWidth="1"/>
    <col min="11787" max="11787" width="78.42578125" customWidth="1"/>
    <col min="11788" max="11788" width="31" customWidth="1"/>
    <col min="12027" max="12027" width="20.7109375" customWidth="1"/>
    <col min="12028" max="12033" width="0" hidden="1" customWidth="1"/>
    <col min="12034" max="12034" width="12.140625" customWidth="1"/>
    <col min="12035" max="12037" width="14.42578125" customWidth="1"/>
    <col min="12038" max="12038" width="12.7109375" bestFit="1" customWidth="1"/>
    <col min="12039" max="12039" width="15.5703125" bestFit="1" customWidth="1"/>
    <col min="12040" max="12040" width="12.5703125" customWidth="1"/>
    <col min="12041" max="12041" width="14.140625" customWidth="1"/>
    <col min="12042" max="12042" width="10.85546875" bestFit="1" customWidth="1"/>
    <col min="12043" max="12043" width="78.42578125" customWidth="1"/>
    <col min="12044" max="12044" width="31" customWidth="1"/>
    <col min="12283" max="12283" width="20.7109375" customWidth="1"/>
    <col min="12284" max="12289" width="0" hidden="1" customWidth="1"/>
    <col min="12290" max="12290" width="12.140625" customWidth="1"/>
    <col min="12291" max="12293" width="14.42578125" customWidth="1"/>
    <col min="12294" max="12294" width="12.7109375" bestFit="1" customWidth="1"/>
    <col min="12295" max="12295" width="15.5703125" bestFit="1" customWidth="1"/>
    <col min="12296" max="12296" width="12.5703125" customWidth="1"/>
    <col min="12297" max="12297" width="14.140625" customWidth="1"/>
    <col min="12298" max="12298" width="10.85546875" bestFit="1" customWidth="1"/>
    <col min="12299" max="12299" width="78.42578125" customWidth="1"/>
    <col min="12300" max="12300" width="31" customWidth="1"/>
    <col min="12539" max="12539" width="20.7109375" customWidth="1"/>
    <col min="12540" max="12545" width="0" hidden="1" customWidth="1"/>
    <col min="12546" max="12546" width="12.140625" customWidth="1"/>
    <col min="12547" max="12549" width="14.42578125" customWidth="1"/>
    <col min="12550" max="12550" width="12.7109375" bestFit="1" customWidth="1"/>
    <col min="12551" max="12551" width="15.5703125" bestFit="1" customWidth="1"/>
    <col min="12552" max="12552" width="12.5703125" customWidth="1"/>
    <col min="12553" max="12553" width="14.140625" customWidth="1"/>
    <col min="12554" max="12554" width="10.85546875" bestFit="1" customWidth="1"/>
    <col min="12555" max="12555" width="78.42578125" customWidth="1"/>
    <col min="12556" max="12556" width="31" customWidth="1"/>
    <col min="12795" max="12795" width="20.7109375" customWidth="1"/>
    <col min="12796" max="12801" width="0" hidden="1" customWidth="1"/>
    <col min="12802" max="12802" width="12.140625" customWidth="1"/>
    <col min="12803" max="12805" width="14.42578125" customWidth="1"/>
    <col min="12806" max="12806" width="12.7109375" bestFit="1" customWidth="1"/>
    <col min="12807" max="12807" width="15.5703125" bestFit="1" customWidth="1"/>
    <col min="12808" max="12808" width="12.5703125" customWidth="1"/>
    <col min="12809" max="12809" width="14.140625" customWidth="1"/>
    <col min="12810" max="12810" width="10.85546875" bestFit="1" customWidth="1"/>
    <col min="12811" max="12811" width="78.42578125" customWidth="1"/>
    <col min="12812" max="12812" width="31" customWidth="1"/>
    <col min="13051" max="13051" width="20.7109375" customWidth="1"/>
    <col min="13052" max="13057" width="0" hidden="1" customWidth="1"/>
    <col min="13058" max="13058" width="12.140625" customWidth="1"/>
    <col min="13059" max="13061" width="14.42578125" customWidth="1"/>
    <col min="13062" max="13062" width="12.7109375" bestFit="1" customWidth="1"/>
    <col min="13063" max="13063" width="15.5703125" bestFit="1" customWidth="1"/>
    <col min="13064" max="13064" width="12.5703125" customWidth="1"/>
    <col min="13065" max="13065" width="14.140625" customWidth="1"/>
    <col min="13066" max="13066" width="10.85546875" bestFit="1" customWidth="1"/>
    <col min="13067" max="13067" width="78.42578125" customWidth="1"/>
    <col min="13068" max="13068" width="31" customWidth="1"/>
    <col min="13307" max="13307" width="20.7109375" customWidth="1"/>
    <col min="13308" max="13313" width="0" hidden="1" customWidth="1"/>
    <col min="13314" max="13314" width="12.140625" customWidth="1"/>
    <col min="13315" max="13317" width="14.42578125" customWidth="1"/>
    <col min="13318" max="13318" width="12.7109375" bestFit="1" customWidth="1"/>
    <col min="13319" max="13319" width="15.5703125" bestFit="1" customWidth="1"/>
    <col min="13320" max="13320" width="12.5703125" customWidth="1"/>
    <col min="13321" max="13321" width="14.140625" customWidth="1"/>
    <col min="13322" max="13322" width="10.85546875" bestFit="1" customWidth="1"/>
    <col min="13323" max="13323" width="78.42578125" customWidth="1"/>
    <col min="13324" max="13324" width="31" customWidth="1"/>
    <col min="13563" max="13563" width="20.7109375" customWidth="1"/>
    <col min="13564" max="13569" width="0" hidden="1" customWidth="1"/>
    <col min="13570" max="13570" width="12.140625" customWidth="1"/>
    <col min="13571" max="13573" width="14.42578125" customWidth="1"/>
    <col min="13574" max="13574" width="12.7109375" bestFit="1" customWidth="1"/>
    <col min="13575" max="13575" width="15.5703125" bestFit="1" customWidth="1"/>
    <col min="13576" max="13576" width="12.5703125" customWidth="1"/>
    <col min="13577" max="13577" width="14.140625" customWidth="1"/>
    <col min="13578" max="13578" width="10.85546875" bestFit="1" customWidth="1"/>
    <col min="13579" max="13579" width="78.42578125" customWidth="1"/>
    <col min="13580" max="13580" width="31" customWidth="1"/>
    <col min="13819" max="13819" width="20.7109375" customWidth="1"/>
    <col min="13820" max="13825" width="0" hidden="1" customWidth="1"/>
    <col min="13826" max="13826" width="12.140625" customWidth="1"/>
    <col min="13827" max="13829" width="14.42578125" customWidth="1"/>
    <col min="13830" max="13830" width="12.7109375" bestFit="1" customWidth="1"/>
    <col min="13831" max="13831" width="15.5703125" bestFit="1" customWidth="1"/>
    <col min="13832" max="13832" width="12.5703125" customWidth="1"/>
    <col min="13833" max="13833" width="14.140625" customWidth="1"/>
    <col min="13834" max="13834" width="10.85546875" bestFit="1" customWidth="1"/>
    <col min="13835" max="13835" width="78.42578125" customWidth="1"/>
    <col min="13836" max="13836" width="31" customWidth="1"/>
    <col min="14075" max="14075" width="20.7109375" customWidth="1"/>
    <col min="14076" max="14081" width="0" hidden="1" customWidth="1"/>
    <col min="14082" max="14082" width="12.140625" customWidth="1"/>
    <col min="14083" max="14085" width="14.42578125" customWidth="1"/>
    <col min="14086" max="14086" width="12.7109375" bestFit="1" customWidth="1"/>
    <col min="14087" max="14087" width="15.5703125" bestFit="1" customWidth="1"/>
    <col min="14088" max="14088" width="12.5703125" customWidth="1"/>
    <col min="14089" max="14089" width="14.140625" customWidth="1"/>
    <col min="14090" max="14090" width="10.85546875" bestFit="1" customWidth="1"/>
    <col min="14091" max="14091" width="78.42578125" customWidth="1"/>
    <col min="14092" max="14092" width="31" customWidth="1"/>
    <col min="14331" max="14331" width="20.7109375" customWidth="1"/>
    <col min="14332" max="14337" width="0" hidden="1" customWidth="1"/>
    <col min="14338" max="14338" width="12.140625" customWidth="1"/>
    <col min="14339" max="14341" width="14.42578125" customWidth="1"/>
    <col min="14342" max="14342" width="12.7109375" bestFit="1" customWidth="1"/>
    <col min="14343" max="14343" width="15.5703125" bestFit="1" customWidth="1"/>
    <col min="14344" max="14344" width="12.5703125" customWidth="1"/>
    <col min="14345" max="14345" width="14.140625" customWidth="1"/>
    <col min="14346" max="14346" width="10.85546875" bestFit="1" customWidth="1"/>
    <col min="14347" max="14347" width="78.42578125" customWidth="1"/>
    <col min="14348" max="14348" width="31" customWidth="1"/>
    <col min="14587" max="14587" width="20.7109375" customWidth="1"/>
    <col min="14588" max="14593" width="0" hidden="1" customWidth="1"/>
    <col min="14594" max="14594" width="12.140625" customWidth="1"/>
    <col min="14595" max="14597" width="14.42578125" customWidth="1"/>
    <col min="14598" max="14598" width="12.7109375" bestFit="1" customWidth="1"/>
    <col min="14599" max="14599" width="15.5703125" bestFit="1" customWidth="1"/>
    <col min="14600" max="14600" width="12.5703125" customWidth="1"/>
    <col min="14601" max="14601" width="14.140625" customWidth="1"/>
    <col min="14602" max="14602" width="10.85546875" bestFit="1" customWidth="1"/>
    <col min="14603" max="14603" width="78.42578125" customWidth="1"/>
    <col min="14604" max="14604" width="31" customWidth="1"/>
    <col min="14843" max="14843" width="20.7109375" customWidth="1"/>
    <col min="14844" max="14849" width="0" hidden="1" customWidth="1"/>
    <col min="14850" max="14850" width="12.140625" customWidth="1"/>
    <col min="14851" max="14853" width="14.42578125" customWidth="1"/>
    <col min="14854" max="14854" width="12.7109375" bestFit="1" customWidth="1"/>
    <col min="14855" max="14855" width="15.5703125" bestFit="1" customWidth="1"/>
    <col min="14856" max="14856" width="12.5703125" customWidth="1"/>
    <col min="14857" max="14857" width="14.140625" customWidth="1"/>
    <col min="14858" max="14858" width="10.85546875" bestFit="1" customWidth="1"/>
    <col min="14859" max="14859" width="78.42578125" customWidth="1"/>
    <col min="14860" max="14860" width="31" customWidth="1"/>
    <col min="15099" max="15099" width="20.7109375" customWidth="1"/>
    <col min="15100" max="15105" width="0" hidden="1" customWidth="1"/>
    <col min="15106" max="15106" width="12.140625" customWidth="1"/>
    <col min="15107" max="15109" width="14.42578125" customWidth="1"/>
    <col min="15110" max="15110" width="12.7109375" bestFit="1" customWidth="1"/>
    <col min="15111" max="15111" width="15.5703125" bestFit="1" customWidth="1"/>
    <col min="15112" max="15112" width="12.5703125" customWidth="1"/>
    <col min="15113" max="15113" width="14.140625" customWidth="1"/>
    <col min="15114" max="15114" width="10.85546875" bestFit="1" customWidth="1"/>
    <col min="15115" max="15115" width="78.42578125" customWidth="1"/>
    <col min="15116" max="15116" width="31" customWidth="1"/>
    <col min="15355" max="15355" width="20.7109375" customWidth="1"/>
    <col min="15356" max="15361" width="0" hidden="1" customWidth="1"/>
    <col min="15362" max="15362" width="12.140625" customWidth="1"/>
    <col min="15363" max="15365" width="14.42578125" customWidth="1"/>
    <col min="15366" max="15366" width="12.7109375" bestFit="1" customWidth="1"/>
    <col min="15367" max="15367" width="15.5703125" bestFit="1" customWidth="1"/>
    <col min="15368" max="15368" width="12.5703125" customWidth="1"/>
    <col min="15369" max="15369" width="14.140625" customWidth="1"/>
    <col min="15370" max="15370" width="10.85546875" bestFit="1" customWidth="1"/>
    <col min="15371" max="15371" width="78.42578125" customWidth="1"/>
    <col min="15372" max="15372" width="31" customWidth="1"/>
    <col min="15611" max="15611" width="20.7109375" customWidth="1"/>
    <col min="15612" max="15617" width="0" hidden="1" customWidth="1"/>
    <col min="15618" max="15618" width="12.140625" customWidth="1"/>
    <col min="15619" max="15621" width="14.42578125" customWidth="1"/>
    <col min="15622" max="15622" width="12.7109375" bestFit="1" customWidth="1"/>
    <col min="15623" max="15623" width="15.5703125" bestFit="1" customWidth="1"/>
    <col min="15624" max="15624" width="12.5703125" customWidth="1"/>
    <col min="15625" max="15625" width="14.140625" customWidth="1"/>
    <col min="15626" max="15626" width="10.85546875" bestFit="1" customWidth="1"/>
    <col min="15627" max="15627" width="78.42578125" customWidth="1"/>
    <col min="15628" max="15628" width="31" customWidth="1"/>
    <col min="15867" max="15867" width="20.7109375" customWidth="1"/>
    <col min="15868" max="15873" width="0" hidden="1" customWidth="1"/>
    <col min="15874" max="15874" width="12.140625" customWidth="1"/>
    <col min="15875" max="15877" width="14.42578125" customWidth="1"/>
    <col min="15878" max="15878" width="12.7109375" bestFit="1" customWidth="1"/>
    <col min="15879" max="15879" width="15.5703125" bestFit="1" customWidth="1"/>
    <col min="15880" max="15880" width="12.5703125" customWidth="1"/>
    <col min="15881" max="15881" width="14.140625" customWidth="1"/>
    <col min="15882" max="15882" width="10.85546875" bestFit="1" customWidth="1"/>
    <col min="15883" max="15883" width="78.42578125" customWidth="1"/>
    <col min="15884" max="15884" width="31" customWidth="1"/>
    <col min="16123" max="16123" width="20.7109375" customWidth="1"/>
    <col min="16124" max="16129" width="0" hidden="1" customWidth="1"/>
    <col min="16130" max="16130" width="12.140625" customWidth="1"/>
    <col min="16131" max="16133" width="14.42578125" customWidth="1"/>
    <col min="16134" max="16134" width="12.7109375" bestFit="1" customWidth="1"/>
    <col min="16135" max="16135" width="15.5703125" bestFit="1" customWidth="1"/>
    <col min="16136" max="16136" width="12.5703125" customWidth="1"/>
    <col min="16137" max="16137" width="14.140625" customWidth="1"/>
    <col min="16138" max="16138" width="10.85546875" bestFit="1" customWidth="1"/>
    <col min="16139" max="16139" width="78.42578125" customWidth="1"/>
    <col min="16140" max="16140" width="31" customWidth="1"/>
  </cols>
  <sheetData>
    <row r="1" spans="1:12" s="2" customFormat="1" ht="18.75" x14ac:dyDescent="0.25">
      <c r="A1" s="3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2" customFormat="1" ht="17.4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s="3" customFormat="1" ht="25.5" customHeight="1" x14ac:dyDescent="0.25">
      <c r="A3" s="52" t="s">
        <v>0</v>
      </c>
      <c r="B3" s="54" t="s">
        <v>1</v>
      </c>
      <c r="C3" s="55"/>
      <c r="D3" s="48" t="s">
        <v>21</v>
      </c>
      <c r="E3" s="49"/>
      <c r="F3" s="48" t="s">
        <v>22</v>
      </c>
      <c r="G3" s="49"/>
      <c r="H3" s="22" t="s">
        <v>2</v>
      </c>
      <c r="I3" s="22" t="s">
        <v>19</v>
      </c>
      <c r="J3" s="42" t="s">
        <v>18</v>
      </c>
      <c r="K3" s="44" t="s">
        <v>25</v>
      </c>
      <c r="L3" s="50" t="s">
        <v>3</v>
      </c>
    </row>
    <row r="4" spans="1:12" s="6" customFormat="1" ht="26.25" thickBot="1" x14ac:dyDescent="0.3">
      <c r="A4" s="53"/>
      <c r="B4" s="4" t="s">
        <v>4</v>
      </c>
      <c r="C4" s="4" t="s">
        <v>5</v>
      </c>
      <c r="D4" s="5" t="s">
        <v>4</v>
      </c>
      <c r="E4" s="5" t="s">
        <v>5</v>
      </c>
      <c r="F4" s="5" t="s">
        <v>4</v>
      </c>
      <c r="G4" s="5" t="s">
        <v>5</v>
      </c>
      <c r="H4" s="5" t="s">
        <v>4</v>
      </c>
      <c r="I4" s="5" t="s">
        <v>6</v>
      </c>
      <c r="J4" s="43" t="s">
        <v>4</v>
      </c>
      <c r="K4" s="43" t="s">
        <v>6</v>
      </c>
      <c r="L4" s="51"/>
    </row>
    <row r="5" spans="1:12" s="2" customFormat="1" x14ac:dyDescent="0.25">
      <c r="A5" s="7" t="s">
        <v>7</v>
      </c>
      <c r="B5" s="8">
        <f>3989075/1000</f>
        <v>3989.0749999999998</v>
      </c>
      <c r="C5" s="8"/>
      <c r="D5" s="31">
        <v>1100</v>
      </c>
      <c r="E5" s="31"/>
      <c r="F5" s="32">
        <f>1300+1200</f>
        <v>2500</v>
      </c>
      <c r="G5" s="32"/>
      <c r="H5" s="32">
        <f>D5+F5</f>
        <v>3600</v>
      </c>
      <c r="I5" s="33">
        <f>(H5-B5)/B5</f>
        <v>-9.7535142858933416E-2</v>
      </c>
      <c r="J5" s="32">
        <v>3600</v>
      </c>
      <c r="K5" s="33">
        <f>(J5-H5)/H5</f>
        <v>0</v>
      </c>
      <c r="L5" s="39"/>
    </row>
    <row r="6" spans="1:12" s="2" customFormat="1" x14ac:dyDescent="0.25">
      <c r="A6" s="9" t="s">
        <v>8</v>
      </c>
      <c r="B6" s="11">
        <f>2993975/1000</f>
        <v>2993.9749999999999</v>
      </c>
      <c r="C6" s="11"/>
      <c r="D6" s="11">
        <v>1275</v>
      </c>
      <c r="E6" s="11"/>
      <c r="F6" s="11">
        <f>500+1225</f>
        <v>1725</v>
      </c>
      <c r="G6" s="11"/>
      <c r="H6" s="11">
        <f>D6+F6</f>
        <v>3000</v>
      </c>
      <c r="I6" s="23">
        <f>(H6-B6)/B6</f>
        <v>2.0123748528294628E-3</v>
      </c>
      <c r="J6" s="11">
        <v>3000</v>
      </c>
      <c r="K6" s="23">
        <f t="shared" ref="K6:K14" si="0">(J6-H6)/H6</f>
        <v>0</v>
      </c>
      <c r="L6" s="12"/>
    </row>
    <row r="7" spans="1:12" s="2" customFormat="1" ht="42.75" x14ac:dyDescent="0.25">
      <c r="A7" s="9" t="s">
        <v>9</v>
      </c>
      <c r="B7" s="14">
        <f>3359000/1000</f>
        <v>3359</v>
      </c>
      <c r="C7" s="14"/>
      <c r="D7" s="11">
        <f>1575+50</f>
        <v>1625</v>
      </c>
      <c r="E7" s="11"/>
      <c r="F7" s="14">
        <f>575+25+50+350*4</f>
        <v>2050</v>
      </c>
      <c r="G7" s="11"/>
      <c r="H7" s="11">
        <f>D7+F7</f>
        <v>3675</v>
      </c>
      <c r="I7" s="23">
        <f>(H7-B7)/B7</f>
        <v>9.4075617743376E-2</v>
      </c>
      <c r="J7" s="11">
        <f>3365+1000</f>
        <v>4365</v>
      </c>
      <c r="K7" s="23">
        <f t="shared" si="0"/>
        <v>0.18775510204081633</v>
      </c>
      <c r="L7" s="38"/>
    </row>
    <row r="8" spans="1:12" s="2" customFormat="1" x14ac:dyDescent="0.25">
      <c r="A8" s="9" t="s">
        <v>10</v>
      </c>
      <c r="B8" s="13">
        <f>5000/1000</f>
        <v>5</v>
      </c>
      <c r="C8" s="13"/>
      <c r="D8" s="13">
        <v>4</v>
      </c>
      <c r="E8" s="13"/>
      <c r="F8" s="13">
        <v>3</v>
      </c>
      <c r="G8" s="10"/>
      <c r="H8" s="10">
        <f t="shared" ref="H8:H14" si="1">D8+F8</f>
        <v>7</v>
      </c>
      <c r="I8" s="24">
        <f>(H8-B8)/B8</f>
        <v>0.4</v>
      </c>
      <c r="J8" s="10">
        <v>13</v>
      </c>
      <c r="K8" s="24">
        <f t="shared" si="0"/>
        <v>0.8571428571428571</v>
      </c>
      <c r="L8" s="15"/>
    </row>
    <row r="9" spans="1:12" s="29" customFormat="1" x14ac:dyDescent="0.25">
      <c r="A9" s="25" t="s">
        <v>11</v>
      </c>
      <c r="B9" s="26">
        <f>168000/1000</f>
        <v>168</v>
      </c>
      <c r="C9" s="26"/>
      <c r="D9" s="26">
        <v>25</v>
      </c>
      <c r="E9" s="26"/>
      <c r="F9" s="26">
        <f>31+50</f>
        <v>81</v>
      </c>
      <c r="G9" s="27"/>
      <c r="H9" s="27">
        <f>D9+F9</f>
        <v>106</v>
      </c>
      <c r="I9" s="28">
        <f>(H9-B9)/B9</f>
        <v>-0.36904761904761907</v>
      </c>
      <c r="J9" s="27">
        <v>120</v>
      </c>
      <c r="K9" s="28">
        <f t="shared" si="0"/>
        <v>0.13207547169811321</v>
      </c>
      <c r="L9" s="37"/>
    </row>
    <row r="10" spans="1:12" s="2" customFormat="1" x14ac:dyDescent="0.25">
      <c r="A10" s="9" t="s">
        <v>12</v>
      </c>
      <c r="B10" s="14">
        <f>85090/1000</f>
        <v>85.09</v>
      </c>
      <c r="C10" s="14"/>
      <c r="D10" s="14">
        <v>0</v>
      </c>
      <c r="E10" s="14"/>
      <c r="F10" s="14">
        <v>0</v>
      </c>
      <c r="G10" s="11"/>
      <c r="H10" s="11">
        <f t="shared" si="1"/>
        <v>0</v>
      </c>
      <c r="I10" s="23" t="s">
        <v>20</v>
      </c>
      <c r="J10" s="11">
        <v>0</v>
      </c>
      <c r="K10" s="23" t="s">
        <v>20</v>
      </c>
      <c r="L10" s="21"/>
    </row>
    <row r="11" spans="1:12" s="2" customFormat="1" x14ac:dyDescent="0.25">
      <c r="A11" s="9" t="s">
        <v>13</v>
      </c>
      <c r="B11" s="14">
        <v>0</v>
      </c>
      <c r="C11" s="14"/>
      <c r="D11" s="14">
        <v>0</v>
      </c>
      <c r="E11" s="14"/>
      <c r="F11" s="14">
        <v>0</v>
      </c>
      <c r="G11" s="11"/>
      <c r="H11" s="11">
        <f t="shared" si="1"/>
        <v>0</v>
      </c>
      <c r="I11" s="23" t="s">
        <v>20</v>
      </c>
      <c r="J11" s="11">
        <v>0</v>
      </c>
      <c r="K11" s="23" t="s">
        <v>20</v>
      </c>
      <c r="L11" s="40"/>
    </row>
    <row r="12" spans="1:12" s="2" customFormat="1" x14ac:dyDescent="0.25">
      <c r="A12" s="9" t="s">
        <v>14</v>
      </c>
      <c r="B12" s="16">
        <f>50/1000</f>
        <v>0.05</v>
      </c>
      <c r="C12" s="16"/>
      <c r="D12" s="14">
        <v>18</v>
      </c>
      <c r="E12" s="14"/>
      <c r="F12" s="14">
        <f>9+3*9</f>
        <v>36</v>
      </c>
      <c r="G12" s="11"/>
      <c r="H12" s="11">
        <f t="shared" si="1"/>
        <v>54</v>
      </c>
      <c r="I12" s="23" t="s">
        <v>20</v>
      </c>
      <c r="J12" s="11">
        <v>0</v>
      </c>
      <c r="K12" s="23">
        <f t="shared" si="0"/>
        <v>-1</v>
      </c>
      <c r="L12" s="41"/>
    </row>
    <row r="13" spans="1:12" s="2" customFormat="1" x14ac:dyDescent="0.25">
      <c r="A13" s="9" t="s">
        <v>15</v>
      </c>
      <c r="B13" s="14">
        <f>31000/1000</f>
        <v>31</v>
      </c>
      <c r="C13" s="14"/>
      <c r="D13" s="14">
        <v>0</v>
      </c>
      <c r="E13" s="14"/>
      <c r="F13" s="14">
        <f>13+13.675</f>
        <v>26.675000000000001</v>
      </c>
      <c r="G13" s="11"/>
      <c r="H13" s="11">
        <f t="shared" si="1"/>
        <v>26.675000000000001</v>
      </c>
      <c r="I13" s="23">
        <f>(H13-B13)/B13</f>
        <v>-0.13951612903225805</v>
      </c>
      <c r="J13" s="11">
        <v>24</v>
      </c>
      <c r="K13" s="23">
        <f t="shared" si="0"/>
        <v>-0.10028116213683226</v>
      </c>
      <c r="L13" s="15"/>
    </row>
    <row r="14" spans="1:12" s="2" customFormat="1" x14ac:dyDescent="0.25">
      <c r="A14" s="9" t="s">
        <v>16</v>
      </c>
      <c r="B14" s="14">
        <f>36000/1000</f>
        <v>36</v>
      </c>
      <c r="C14" s="14"/>
      <c r="D14" s="14">
        <v>17</v>
      </c>
      <c r="E14" s="14"/>
      <c r="F14" s="14">
        <v>20</v>
      </c>
      <c r="G14" s="11"/>
      <c r="H14" s="11">
        <f t="shared" si="1"/>
        <v>37</v>
      </c>
      <c r="I14" s="23">
        <f>(H14-B14)/B14</f>
        <v>2.7777777777777776E-2</v>
      </c>
      <c r="J14" s="11">
        <v>37</v>
      </c>
      <c r="K14" s="23">
        <f t="shared" si="0"/>
        <v>0</v>
      </c>
      <c r="L14" s="15"/>
    </row>
    <row r="15" spans="1:12" s="2" customFormat="1" x14ac:dyDescent="0.25">
      <c r="A15" s="17" t="s">
        <v>24</v>
      </c>
      <c r="B15" s="14">
        <f>1100/1000</f>
        <v>1.1000000000000001</v>
      </c>
      <c r="C15" s="14"/>
      <c r="D15" s="14">
        <v>0</v>
      </c>
      <c r="E15" s="14"/>
      <c r="F15" s="14">
        <v>0</v>
      </c>
      <c r="G15" s="11"/>
      <c r="H15" s="11">
        <v>0</v>
      </c>
      <c r="I15" s="23">
        <v>0</v>
      </c>
      <c r="J15" s="11">
        <v>0</v>
      </c>
      <c r="K15" s="23" t="s">
        <v>20</v>
      </c>
      <c r="L15" s="15"/>
    </row>
    <row r="16" spans="1:12" s="2" customFormat="1" ht="15.75" thickBot="1" x14ac:dyDescent="0.3">
      <c r="A16" s="17" t="s">
        <v>23</v>
      </c>
      <c r="B16" s="14">
        <v>0</v>
      </c>
      <c r="C16" s="14"/>
      <c r="D16" s="14">
        <v>0</v>
      </c>
      <c r="E16" s="14"/>
      <c r="F16" s="34">
        <v>0.75</v>
      </c>
      <c r="G16" s="11"/>
      <c r="H16" s="35">
        <f>D15+F16</f>
        <v>0.75</v>
      </c>
      <c r="I16" s="23" t="s">
        <v>20</v>
      </c>
      <c r="J16" s="11">
        <v>0</v>
      </c>
      <c r="K16" s="23" t="s">
        <v>20</v>
      </c>
      <c r="L16" s="36"/>
    </row>
    <row r="17" spans="1:12" s="19" customFormat="1" ht="18" customHeight="1" thickBot="1" x14ac:dyDescent="0.3">
      <c r="A17" s="45" t="s">
        <v>17</v>
      </c>
      <c r="B17" s="46">
        <f t="shared" ref="B17:H17" si="2">ROUND(SUM(B5:B16),-2)</f>
        <v>10700</v>
      </c>
      <c r="C17" s="46">
        <f t="shared" si="2"/>
        <v>0</v>
      </c>
      <c r="D17" s="46">
        <f t="shared" si="2"/>
        <v>4100</v>
      </c>
      <c r="E17" s="46">
        <f t="shared" si="2"/>
        <v>0</v>
      </c>
      <c r="F17" s="46">
        <f t="shared" si="2"/>
        <v>6400</v>
      </c>
      <c r="G17" s="46">
        <f>ROUND(SUM(G5:G16),-2)</f>
        <v>0</v>
      </c>
      <c r="H17" s="46">
        <f t="shared" si="2"/>
        <v>10500</v>
      </c>
      <c r="I17" s="47">
        <f>(H17-B17)/B17</f>
        <v>-1.8691588785046728E-2</v>
      </c>
      <c r="J17" s="46">
        <f>ROUND(SUM(J5:J16),-2)</f>
        <v>11200</v>
      </c>
      <c r="K17" s="47">
        <f>(J17-H17)/H17</f>
        <v>6.6666666666666666E-2</v>
      </c>
      <c r="L17" s="18"/>
    </row>
    <row r="18" spans="1:12" x14ac:dyDescent="0.25">
      <c r="B18" s="20"/>
      <c r="C18" s="20"/>
      <c r="D18" s="20"/>
      <c r="E18" s="20"/>
      <c r="F18" s="20"/>
      <c r="G18" s="20"/>
      <c r="H18" s="20"/>
      <c r="I18" s="20"/>
      <c r="J18" s="20"/>
      <c r="K18" s="20"/>
    </row>
  </sheetData>
  <mergeCells count="5">
    <mergeCell ref="D3:E3"/>
    <mergeCell ref="F3:G3"/>
    <mergeCell ref="L3:L4"/>
    <mergeCell ref="A3:A4"/>
    <mergeCell ref="B3:C3"/>
  </mergeCells>
  <pageMargins left="0.25" right="0.25" top="0.75" bottom="0.75" header="0.3" footer="0.3"/>
  <pageSetup paperSize="8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2019-08-01T02:53:27Z</cp:lastPrinted>
  <dcterms:created xsi:type="dcterms:W3CDTF">2019-07-29T09:45:46Z</dcterms:created>
  <dcterms:modified xsi:type="dcterms:W3CDTF">2019-08-01T08:32:08Z</dcterms:modified>
</cp:coreProperties>
</file>