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COURSES DOCUMENTS\Practice\"/>
    </mc:Choice>
  </mc:AlternateContent>
  <xr:revisionPtr revIDLastSave="0" documentId="13_ncr:1_{DB496FEA-0E87-4DF0-9CDB-48ADB983C9E3}" xr6:coauthVersionLast="47" xr6:coauthVersionMax="47" xr10:uidLastSave="{00000000-0000-0000-0000-000000000000}"/>
  <bookViews>
    <workbookView xWindow="-108" yWindow="-108" windowWidth="23256" windowHeight="12456" activeTab="2" xr2:uid="{94A116F4-5B06-422F-911C-7E1A60D92779}"/>
  </bookViews>
  <sheets>
    <sheet name="Pivots" sheetId="4" r:id="rId1"/>
    <sheet name="Dashboard" sheetId="5" r:id="rId2"/>
    <sheet name="Data" sheetId="1" r:id="rId3"/>
  </sheets>
  <definedNames>
    <definedName name="_xlcn.WorksheetConnection_ExcelInteractiveDashboard.xlsxsales1" hidden="1">sales[]</definedName>
    <definedName name="Slicer_Category">#N/A</definedName>
    <definedName name="Slicer_Product">#N/A</definedName>
  </definedNames>
  <calcPr calcId="191029"/>
  <pivotCaches>
    <pivotCache cacheId="91" r:id="rId4"/>
    <pivotCache cacheId="2097" r:id="rId5"/>
    <pivotCache cacheId="2100" r:id="rId6"/>
    <pivotCache cacheId="2103" r:id="rId7"/>
    <pivotCache cacheId="2106" r:id="rId8"/>
    <pivotCache cacheId="2109" r:id="rId9"/>
    <pivotCache cacheId="2112" r:id="rId10"/>
    <pivotCache cacheId="2115" r:id="rId11"/>
  </pivotCaches>
  <extLst>
    <ext xmlns:x14="http://schemas.microsoft.com/office/spreadsheetml/2009/9/main" uri="{876F7934-8845-4945-9796-88D515C7AA90}">
      <x14:pivotCaches>
        <pivotCache cacheId="84" r:id="rId12"/>
        <pivotCache cacheId="23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Excel Interactive Dashboard.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4" l="1"/>
  <c r="L30" i="4" s="1"/>
  <c r="S8" i="5"/>
  <c r="T8" i="5"/>
  <c r="U8" i="5"/>
  <c r="V8" i="5"/>
  <c r="S9" i="5"/>
  <c r="T9" i="5"/>
  <c r="U9" i="5"/>
  <c r="V9" i="5"/>
  <c r="S10" i="5"/>
  <c r="T10" i="5"/>
  <c r="U10" i="5"/>
  <c r="V10" i="5"/>
  <c r="S11" i="5"/>
  <c r="T11" i="5"/>
  <c r="U11" i="5"/>
  <c r="V11" i="5"/>
  <c r="S12" i="5"/>
  <c r="T12" i="5"/>
  <c r="U12" i="5"/>
  <c r="V12" i="5"/>
  <c r="S13" i="5"/>
  <c r="T13" i="5"/>
  <c r="U13" i="5"/>
  <c r="V13" i="5"/>
  <c r="S14" i="5"/>
  <c r="T14" i="5"/>
  <c r="U14" i="5"/>
  <c r="V14" i="5"/>
  <c r="S15" i="5"/>
  <c r="T15" i="5"/>
  <c r="U15" i="5"/>
  <c r="V15" i="5"/>
  <c r="S16" i="5"/>
  <c r="T16" i="5"/>
  <c r="U16" i="5"/>
  <c r="V16" i="5"/>
  <c r="S17" i="5"/>
  <c r="T17" i="5"/>
  <c r="U17" i="5"/>
  <c r="V17" i="5"/>
  <c r="S18" i="5"/>
  <c r="T18" i="5"/>
  <c r="U18" i="5"/>
  <c r="V18" i="5"/>
  <c r="S19" i="5"/>
  <c r="T19" i="5"/>
  <c r="U19" i="5"/>
  <c r="V19" i="5"/>
  <c r="S20" i="5"/>
  <c r="T20" i="5"/>
  <c r="U20" i="5"/>
  <c r="V20" i="5"/>
  <c r="S21" i="5"/>
  <c r="T21" i="5"/>
  <c r="U21" i="5"/>
  <c r="V21" i="5"/>
  <c r="S22" i="5"/>
  <c r="T22" i="5"/>
  <c r="U22" i="5"/>
  <c r="V22" i="5"/>
  <c r="S23" i="5"/>
  <c r="T23" i="5"/>
  <c r="U23" i="5"/>
  <c r="V23" i="5"/>
  <c r="S24" i="5"/>
  <c r="T24" i="5"/>
  <c r="U24" i="5"/>
  <c r="V24" i="5"/>
  <c r="S25" i="5"/>
  <c r="T25" i="5"/>
  <c r="U25" i="5"/>
  <c r="V25" i="5"/>
  <c r="S26" i="5"/>
  <c r="T26" i="5"/>
  <c r="U26" i="5"/>
  <c r="V26" i="5"/>
  <c r="S27" i="5"/>
  <c r="T27" i="5"/>
  <c r="U27" i="5"/>
  <c r="V27" i="5"/>
  <c r="S28" i="5"/>
  <c r="T28" i="5"/>
  <c r="U28" i="5"/>
  <c r="V28" i="5"/>
  <c r="S29" i="5"/>
  <c r="T29" i="5"/>
  <c r="U29" i="5"/>
  <c r="V29" i="5"/>
  <c r="S30" i="5"/>
  <c r="T30" i="5"/>
  <c r="U30" i="5"/>
  <c r="V30" i="5"/>
  <c r="S31" i="5"/>
  <c r="T31" i="5"/>
  <c r="U31" i="5"/>
  <c r="V31" i="5"/>
  <c r="S32" i="5"/>
  <c r="T32" i="5"/>
  <c r="U32" i="5"/>
  <c r="V32" i="5"/>
  <c r="Q8" i="5"/>
  <c r="R8" i="5" s="1"/>
  <c r="P8" i="5"/>
  <c r="P9" i="5"/>
  <c r="Q9" i="5"/>
  <c r="R9" i="5" s="1"/>
  <c r="P10" i="5"/>
  <c r="Q10" i="5"/>
  <c r="R10" i="5" s="1"/>
  <c r="P11" i="5"/>
  <c r="Q11" i="5"/>
  <c r="R11" i="5" s="1"/>
  <c r="P12" i="5"/>
  <c r="Q12" i="5"/>
  <c r="R12" i="5" s="1"/>
  <c r="P13" i="5"/>
  <c r="Q13" i="5"/>
  <c r="R13" i="5" s="1"/>
  <c r="P14" i="5"/>
  <c r="Q14" i="5"/>
  <c r="R14" i="5" s="1"/>
  <c r="P15" i="5"/>
  <c r="Q15" i="5"/>
  <c r="R15" i="5" s="1"/>
  <c r="P16" i="5"/>
  <c r="Q16" i="5"/>
  <c r="R16" i="5" s="1"/>
  <c r="P17" i="5"/>
  <c r="Q17" i="5"/>
  <c r="R17" i="5" s="1"/>
  <c r="P18" i="5"/>
  <c r="Q18" i="5"/>
  <c r="R18" i="5" s="1"/>
  <c r="P19" i="5"/>
  <c r="Q19" i="5"/>
  <c r="R19" i="5" s="1"/>
  <c r="P20" i="5"/>
  <c r="Q20" i="5"/>
  <c r="R20" i="5" s="1"/>
  <c r="P21" i="5"/>
  <c r="Q21" i="5"/>
  <c r="R21" i="5" s="1"/>
  <c r="P22" i="5"/>
  <c r="Q22" i="5"/>
  <c r="R22" i="5" s="1"/>
  <c r="P23" i="5"/>
  <c r="Q23" i="5"/>
  <c r="R23" i="5" s="1"/>
  <c r="P24" i="5"/>
  <c r="Q24" i="5"/>
  <c r="R24" i="5" s="1"/>
  <c r="P25" i="5"/>
  <c r="Q25" i="5"/>
  <c r="R25" i="5" s="1"/>
  <c r="P26" i="5"/>
  <c r="Q26" i="5"/>
  <c r="R26" i="5" s="1"/>
  <c r="P27" i="5"/>
  <c r="Q27" i="5"/>
  <c r="R27" i="5" s="1"/>
  <c r="P28" i="5"/>
  <c r="Q28" i="5"/>
  <c r="R28" i="5" s="1"/>
  <c r="P29" i="5"/>
  <c r="Q29" i="5"/>
  <c r="R29" i="5" s="1"/>
  <c r="P30" i="5"/>
  <c r="Q30" i="5"/>
  <c r="R30" i="5" s="1"/>
  <c r="P31" i="5"/>
  <c r="Q31" i="5"/>
  <c r="R31" i="5" s="1"/>
  <c r="P32" i="5"/>
  <c r="Q32" i="5"/>
  <c r="R32" i="5" s="1"/>
  <c r="L28"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196989-730E-4025-9F59-DBE9F6192C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2876B5B-4BD5-4816-B62F-9B3BB3E5D714}" name="WorksheetConnection_Excel Interactive Dashboard.xlsx!sales" type="102" refreshedVersion="8" minRefreshableVersion="5">
    <extLst>
      <ext xmlns:x15="http://schemas.microsoft.com/office/spreadsheetml/2010/11/main" uri="{DE250136-89BD-433C-8126-D09CA5730AF9}">
        <x15:connection id="sales" autoDelete="1">
          <x15:rangePr sourceName="_xlcn.WorksheetConnection_ExcelInteractiveDashboard.xlsxsales1"/>
        </x15:connection>
      </ext>
    </extLst>
  </connection>
</connections>
</file>

<file path=xl/sharedStrings.xml><?xml version="1.0" encoding="utf-8"?>
<sst xmlns="http://schemas.openxmlformats.org/spreadsheetml/2006/main" count="11496" uniqueCount="82">
  <si>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</si>
  <si>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</si>
  <si>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</si>
  <si>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</si>
  <si>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</si>
  <si>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</si>
  <si>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</si>
  <si>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</si>
  <si>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</si>
  <si>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</si>
  <si>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</si>
  <si>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</si>
  <si>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</si>
  <si>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</si>
  <si>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</si>
  <si>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</si>
  <si>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</si>
  <si>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</si>
  <si>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</si>
  <si>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</si>
  <si>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</si>
  <si>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</si>
  <si>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</si>
  <si>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</si>
  <si>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</si>
  <si>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</si>
  <si>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</si>
  <si>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</si>
  <si>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</si>
  <si>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</si>
  <si>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</si>
  <si>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</si>
  <si>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</si>
  <si>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</si>
  <si>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</si>
  <si>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</si>
  <si>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</si>
  <si>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</si>
  <si>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</si>
  <si>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</si>
  <si>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</si>
  <si>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</si>
  <si>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</si>
  <si>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</si>
  <si>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</si>
  <si>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</si>
  <si>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</si>
  <si>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</si>
  <si>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</si>
  <si>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</si>
  <si>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</si>
  <si>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</si>
  <si>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</si>
  <si>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</si>
  <si>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</si>
  <si>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</si>
  <si>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</si>
  <si>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</si>
  <si>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</si>
  <si>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Expenses</t>
  </si>
  <si>
    <t>Sum of Boxes</t>
  </si>
  <si>
    <t xml:space="preserve"> </t>
  </si>
  <si>
    <t>Total Profit</t>
  </si>
  <si>
    <t>% Profit</t>
  </si>
  <si>
    <t>2021</t>
  </si>
  <si>
    <t>Dec</t>
  </si>
  <si>
    <t>2022</t>
  </si>
  <si>
    <t>Jan</t>
  </si>
  <si>
    <t>Feb</t>
  </si>
  <si>
    <t>Mar</t>
  </si>
  <si>
    <t>Apr</t>
  </si>
  <si>
    <t>May</t>
  </si>
  <si>
    <t>Jun</t>
  </si>
  <si>
    <t>Jul</t>
  </si>
  <si>
    <t>Aug</t>
  </si>
  <si>
    <t>Sep</t>
  </si>
  <si>
    <t>Oct</t>
  </si>
  <si>
    <t>Nov</t>
  </si>
  <si>
    <t>Row Labels</t>
  </si>
  <si>
    <t>Profit</t>
  </si>
  <si>
    <t>Profit %</t>
  </si>
  <si>
    <t>Dynamic Business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</si>
</sst>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42" formatCode="_(&quot;$&quot;* #,##0_);_(&quot;$&quot;* \(#,##0\);_(&quot;$&quot;* &quot;-&quot;_);_(@_)"/>
    <numFmt numFmtId="44" formatCode="_(&quot;$&quot;* #,##0.00_);_(&quot;$&quot;* \(#,##0.00\);_(&quot;$&quot;* &quot;-&quot;??_);_(@_)"/>
    <numFmt numFmtId="164" formatCode="\$#,##0.00;\(\$#,##0.00\);\$#,##0.00"/>
    <numFmt numFmtId="165" formatCode="0.00%;\-0.00%;0.00%"/>
    <numFmt numFmtId="167" formatCode="&quot;$&quot;#,##0"/>
    <numFmt numFmtId="176" formatCode="0.0%"/>
  </numFmts>
  <fonts count="6"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b/>
      <sz val="11"/>
      <color theme="0" tint="-0.14999847407452621"/>
      <name val="Calibri"/>
      <family val="2"/>
      <scheme val="minor"/>
    </font>
    <font>
      <sz val="28"/>
      <color theme="1" tint="0.34998626667073579"/>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tint="0.14999847407452621"/>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0" fontId="0" fillId="0" borderId="0" xfId="0" applyNumberFormat="1"/>
    <xf numFmtId="164" fontId="0" fillId="0" borderId="0" xfId="0" applyNumberFormat="1"/>
    <xf numFmtId="165" fontId="0" fillId="0" borderId="0" xfId="0" applyNumberFormat="1"/>
    <xf numFmtId="3" fontId="0" fillId="0" borderId="0" xfId="0" applyNumberFormat="1"/>
    <xf numFmtId="167" fontId="0" fillId="0" borderId="0" xfId="0" applyNumberFormat="1"/>
    <xf numFmtId="0" fontId="0" fillId="0" borderId="0" xfId="0" pivotButton="1"/>
    <xf numFmtId="42" fontId="0" fillId="0" borderId="0" xfId="0" applyNumberFormat="1"/>
    <xf numFmtId="0" fontId="0" fillId="0" borderId="0" xfId="0" applyAlignment="1">
      <alignment horizontal="left"/>
    </xf>
    <xf numFmtId="0" fontId="0" fillId="0" borderId="0" xfId="0" applyAlignment="1">
      <alignment horizontal="left" indent="1"/>
    </xf>
    <xf numFmtId="0" fontId="4" fillId="4" borderId="0" xfId="0" applyFont="1" applyFill="1"/>
    <xf numFmtId="0" fontId="0" fillId="5" borderId="0" xfId="0" applyFill="1"/>
    <xf numFmtId="167" fontId="0" fillId="5" borderId="0" xfId="1" applyNumberFormat="1" applyFont="1" applyFill="1"/>
    <xf numFmtId="176" fontId="0" fillId="5" borderId="0" xfId="2" applyNumberFormat="1" applyFont="1" applyFill="1"/>
    <xf numFmtId="3" fontId="0" fillId="5" borderId="0" xfId="0" applyNumberFormat="1" applyFill="1"/>
    <xf numFmtId="0" fontId="0" fillId="5" borderId="0" xfId="0" applyFill="1" applyAlignment="1">
      <alignment horizontal="left" vertical="center"/>
    </xf>
    <xf numFmtId="0" fontId="5" fillId="5" borderId="0" xfId="0" applyFont="1" applyFill="1" applyAlignment="1">
      <alignment horizontal="left" vertical="center"/>
    </xf>
  </cellXfs>
  <cellStyles count="3">
    <cellStyle name="Currency" xfId="1" builtinId="4"/>
    <cellStyle name="Normal" xfId="0" builtinId="0"/>
    <cellStyle name="Percent" xfId="2" builtinId="5"/>
  </cellStyles>
  <dxfs count="11">
    <dxf>
      <fill>
        <patternFill>
          <fgColor theme="7"/>
          <bgColor theme="7"/>
        </patternFill>
      </fill>
    </dxf>
    <dxf>
      <fill>
        <patternFill patternType="none">
          <bgColor auto="1"/>
        </patternFill>
      </fill>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3" defaultTableStyle="TableStyleMedium2" defaultPivotStyle="PivotStyleLight16">
    <tableStyle name="Slicer Style 1" pivot="0" table="0" count="1" xr9:uid="{C2245B45-88F5-4890-879B-1116E8E4B11A}">
      <tableStyleElement type="wholeTable" dxfId="1"/>
    </tableStyle>
    <tableStyle name="Slicer Style 2" pivot="0" table="0" count="0" xr9:uid="{673F12B1-F173-40BB-B4CB-01DC371D8674}"/>
    <tableStyle name="Slicer Style 3" pivot="0" table="0" count="1" xr9:uid="{99A4265E-F3B4-4ED2-BADD-1B7362C225EE}">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Dashboard.xlsx]Pivots!PivotTable3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Pivots!$B$10</c:f>
              <c:strCache>
                <c:ptCount val="1"/>
                <c:pt idx="0">
                  <c:v>Sum of Sales</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Pivots!$A$11:$A$15</c:f>
              <c:strCache>
                <c:ptCount val="5"/>
                <c:pt idx="0">
                  <c:v>99% Dark &amp; Pure</c:v>
                </c:pt>
                <c:pt idx="1">
                  <c:v>85% Dark Bars</c:v>
                </c:pt>
                <c:pt idx="2">
                  <c:v>Raspberry Choco</c:v>
                </c:pt>
                <c:pt idx="3">
                  <c:v>Almond Choco</c:v>
                </c:pt>
                <c:pt idx="4">
                  <c:v>Caramel Stuffed Bars</c:v>
                </c:pt>
              </c:strCache>
            </c:strRef>
          </c:cat>
          <c:val>
            <c:numRef>
              <c:f>Pivots!$B$11:$B$15</c:f>
              <c:numCache>
                <c:formatCode>"$"#,##0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E00B-4FAA-9E70-E42E2E753690}"/>
            </c:ext>
          </c:extLst>
        </c:ser>
        <c:ser>
          <c:idx val="1"/>
          <c:order val="1"/>
          <c:tx>
            <c:strRef>
              <c:f>Pivots!$C$10</c:f>
              <c:strCache>
                <c:ptCount val="1"/>
                <c:pt idx="0">
                  <c:v>Total Profit</c:v>
                </c:pt>
              </c:strCache>
            </c:strRef>
          </c:tx>
          <c:spPr>
            <a:solidFill>
              <a:schemeClr val="accent6"/>
            </a:solidFill>
            <a:ln>
              <a:noFill/>
            </a:ln>
            <a:effectLst>
              <a:outerShdw blurRad="50800" dist="38100" dir="2700000" algn="tl" rotWithShape="0">
                <a:prstClr val="black">
                  <a:alpha val="40000"/>
                </a:prstClr>
              </a:outerShdw>
            </a:effectLst>
          </c:spPr>
          <c:invertIfNegative val="0"/>
          <c:cat>
            <c:strRef>
              <c:f>Pivots!$A$11:$A$15</c:f>
              <c:strCache>
                <c:ptCount val="5"/>
                <c:pt idx="0">
                  <c:v>99% Dark &amp; Pure</c:v>
                </c:pt>
                <c:pt idx="1">
                  <c:v>85% Dark Bars</c:v>
                </c:pt>
                <c:pt idx="2">
                  <c:v>Raspberry Choco</c:v>
                </c:pt>
                <c:pt idx="3">
                  <c:v>Almond Choco</c:v>
                </c:pt>
                <c:pt idx="4">
                  <c:v>Caramel Stuffed Bars</c:v>
                </c:pt>
              </c:strCache>
            </c:strRef>
          </c:cat>
          <c:val>
            <c:numRef>
              <c:f>Pivots!$C$11:$C$15</c:f>
              <c:numCache>
                <c:formatCode>_("$"* #,##0_);_("$"* \(#,##0\);_("$"* "-"_);_(@_)</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E00B-4FAA-9E70-E42E2E753690}"/>
            </c:ext>
          </c:extLst>
        </c:ser>
        <c:dLbls>
          <c:showLegendKey val="0"/>
          <c:showVal val="0"/>
          <c:showCatName val="0"/>
          <c:showSerName val="0"/>
          <c:showPercent val="0"/>
          <c:showBubbleSize val="0"/>
        </c:dLbls>
        <c:gapWidth val="182"/>
        <c:axId val="951510584"/>
        <c:axId val="951511992"/>
      </c:barChart>
      <c:catAx>
        <c:axId val="9515105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11992"/>
        <c:crosses val="autoZero"/>
        <c:auto val="1"/>
        <c:lblAlgn val="ctr"/>
        <c:lblOffset val="100"/>
        <c:noMultiLvlLbl val="0"/>
      </c:catAx>
      <c:valAx>
        <c:axId val="951511992"/>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10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Dashboard.xlsx]Pivots!PivotTable4</c:name>
    <c:fmtId val="2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bg1">
                <a:lumMod val="9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Pivots!$I$10</c:f>
              <c:strCache>
                <c:ptCount val="1"/>
                <c:pt idx="0">
                  <c:v>Total</c:v>
                </c:pt>
              </c:strCache>
            </c:strRef>
          </c:tx>
          <c:spPr>
            <a:ln w="28575" cap="rnd">
              <a:solidFill>
                <a:schemeClr val="accent4"/>
              </a:solidFill>
              <a:round/>
            </a:ln>
            <a:effectLst/>
          </c:spPr>
          <c:marker>
            <c:symbol val="circle"/>
            <c:size val="5"/>
            <c:spPr>
              <a:solidFill>
                <a:schemeClr val="bg1">
                  <a:lumMod val="95000"/>
                </a:schemeClr>
              </a:solidFill>
              <a:ln w="9525">
                <a:solidFill>
                  <a:schemeClr val="accent4"/>
                </a:solidFill>
              </a:ln>
              <a:effectLst/>
            </c:spPr>
          </c:marker>
          <c:cat>
            <c:multiLvlStrRef>
              <c:f>Pivots!$H$11:$H$25</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Pivots!$I$11:$I$25</c:f>
              <c:numCache>
                <c:formatCode>"$"#,##0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D735-47D6-9DCD-5D2689B80131}"/>
            </c:ext>
          </c:extLst>
        </c:ser>
        <c:dLbls>
          <c:showLegendKey val="0"/>
          <c:showVal val="0"/>
          <c:showCatName val="0"/>
          <c:showSerName val="0"/>
          <c:showPercent val="0"/>
          <c:showBubbleSize val="0"/>
        </c:dLbls>
        <c:marker val="1"/>
        <c:smooth val="0"/>
        <c:axId val="1052891288"/>
        <c:axId val="1052892344"/>
      </c:lineChart>
      <c:catAx>
        <c:axId val="1052891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892344"/>
        <c:crosses val="autoZero"/>
        <c:auto val="1"/>
        <c:lblAlgn val="ctr"/>
        <c:lblOffset val="100"/>
        <c:noMultiLvlLbl val="0"/>
      </c:catAx>
      <c:valAx>
        <c:axId val="1052892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891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Dashboard.xlsx]Pivots!PivotTable5</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Pivots!$L$10</c:f>
              <c:strCache>
                <c:ptCount val="1"/>
                <c:pt idx="0">
                  <c:v>Total</c:v>
                </c:pt>
              </c:strCache>
            </c:strRef>
          </c:tx>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cat>
            <c:multiLvlStrRef>
              <c:f>Pivots!$K$11:$K$25</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Pivots!$L$11:$L$25</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4CA4-4B40-9D58-D8EBEA82A19F}"/>
            </c:ext>
          </c:extLst>
        </c:ser>
        <c:dLbls>
          <c:showLegendKey val="0"/>
          <c:showVal val="0"/>
          <c:showCatName val="0"/>
          <c:showSerName val="0"/>
          <c:showPercent val="0"/>
          <c:showBubbleSize val="0"/>
        </c:dLbls>
        <c:marker val="1"/>
        <c:smooth val="0"/>
        <c:axId val="788958488"/>
        <c:axId val="788959544"/>
      </c:lineChart>
      <c:catAx>
        <c:axId val="788958488"/>
        <c:scaling>
          <c:orientation val="minMax"/>
        </c:scaling>
        <c:delete val="1"/>
        <c:axPos val="b"/>
        <c:numFmt formatCode="General" sourceLinked="1"/>
        <c:majorTickMark val="none"/>
        <c:minorTickMark val="none"/>
        <c:tickLblPos val="nextTo"/>
        <c:crossAx val="788959544"/>
        <c:crosses val="autoZero"/>
        <c:auto val="1"/>
        <c:lblAlgn val="ctr"/>
        <c:lblOffset val="100"/>
        <c:noMultiLvlLbl val="0"/>
      </c:catAx>
      <c:valAx>
        <c:axId val="78895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58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Dashboard.xlsx]Pivots!PivotTable6</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bg1"/>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pPr>
            <a:solidFill>
              <a:schemeClr val="bg1"/>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bg1"/>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Pivots!$O$10</c:f>
              <c:strCache>
                <c:ptCount val="1"/>
                <c:pt idx="0">
                  <c:v>Total</c:v>
                </c:pt>
              </c:strCache>
            </c:strRef>
          </c:tx>
          <c:spPr>
            <a:ln w="28575" cap="rnd">
              <a:solidFill>
                <a:schemeClr val="accent6"/>
              </a:solidFill>
              <a:round/>
            </a:ln>
            <a:effectLst/>
          </c:spPr>
          <c:marker>
            <c:symbol val="circle"/>
            <c:size val="5"/>
            <c:spPr>
              <a:solidFill>
                <a:schemeClr val="bg1"/>
              </a:solidFill>
              <a:ln w="9525">
                <a:solidFill>
                  <a:schemeClr val="accent6"/>
                </a:solidFill>
              </a:ln>
              <a:effectLst/>
            </c:spPr>
          </c:marker>
          <c:cat>
            <c:multiLvlStrRef>
              <c:f>Pivots!$N$11:$N$25</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Pivots!$O$11:$O$25</c:f>
              <c:numCache>
                <c:formatCode>\$#,##0.00;\(\$#,##0.00\);\$#,##0.00</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A-0947-498F-9DED-40C0E2FC06BF}"/>
            </c:ext>
          </c:extLst>
        </c:ser>
        <c:dLbls>
          <c:showLegendKey val="0"/>
          <c:showVal val="0"/>
          <c:showCatName val="0"/>
          <c:showSerName val="0"/>
          <c:showPercent val="0"/>
          <c:showBubbleSize val="0"/>
        </c:dLbls>
        <c:marker val="1"/>
        <c:smooth val="0"/>
        <c:axId val="1118385512"/>
        <c:axId val="1118384456"/>
      </c:lineChart>
      <c:catAx>
        <c:axId val="11183855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384456"/>
        <c:crosses val="autoZero"/>
        <c:auto val="1"/>
        <c:lblAlgn val="ctr"/>
        <c:lblOffset val="100"/>
        <c:noMultiLvlLbl val="0"/>
      </c:catAx>
      <c:valAx>
        <c:axId val="111838445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38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8.svg"/><Relationship Id="rId2" Type="http://schemas.openxmlformats.org/officeDocument/2006/relationships/image" Target="../media/image2.svg"/><Relationship Id="rId16"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5" Type="http://schemas.openxmlformats.org/officeDocument/2006/relationships/image" Target="../media/image5.png"/><Relationship Id="rId15" Type="http://schemas.openxmlformats.org/officeDocument/2006/relationships/image" Target="../media/image11.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170584</xdr:rowOff>
    </xdr:from>
    <xdr:to>
      <xdr:col>13</xdr:col>
      <xdr:colOff>476249</xdr:colOff>
      <xdr:row>11</xdr:row>
      <xdr:rowOff>0</xdr:rowOff>
    </xdr:to>
    <xdr:sp macro="" textlink="">
      <xdr:nvSpPr>
        <xdr:cNvPr id="2" name="Rectangle: Rounded Corners 1">
          <a:extLst>
            <a:ext uri="{FF2B5EF4-FFF2-40B4-BE49-F238E27FC236}">
              <a16:creationId xmlns:a16="http://schemas.microsoft.com/office/drawing/2014/main" id="{7A5B4F36-5FDB-4367-8100-33FEA283C711}"/>
            </a:ext>
          </a:extLst>
        </xdr:cNvPr>
        <xdr:cNvSpPr/>
      </xdr:nvSpPr>
      <xdr:spPr>
        <a:xfrm>
          <a:off x="609600" y="710911"/>
          <a:ext cx="7791449" cy="1270289"/>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117560</xdr:colOff>
      <xdr:row>3</xdr:row>
      <xdr:rowOff>144026</xdr:rowOff>
    </xdr:from>
    <xdr:to>
      <xdr:col>26</xdr:col>
      <xdr:colOff>204964</xdr:colOff>
      <xdr:row>12</xdr:row>
      <xdr:rowOff>58271</xdr:rowOff>
    </xdr:to>
    <xdr:sp macro="" textlink="">
      <xdr:nvSpPr>
        <xdr:cNvPr id="3" name="Rectangle: Rounded Corners 2">
          <a:extLst>
            <a:ext uri="{FF2B5EF4-FFF2-40B4-BE49-F238E27FC236}">
              <a16:creationId xmlns:a16="http://schemas.microsoft.com/office/drawing/2014/main" id="{2ABABB01-0CCC-44A5-B7F3-C4BEE43AF2E1}"/>
            </a:ext>
          </a:extLst>
        </xdr:cNvPr>
        <xdr:cNvSpPr/>
      </xdr:nvSpPr>
      <xdr:spPr>
        <a:xfrm>
          <a:off x="16209207" y="681908"/>
          <a:ext cx="1916204" cy="1527892"/>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228600</xdr:colOff>
      <xdr:row>4</xdr:row>
      <xdr:rowOff>54428</xdr:rowOff>
    </xdr:from>
    <xdr:to>
      <xdr:col>22</xdr:col>
      <xdr:colOff>370114</xdr:colOff>
      <xdr:row>33</xdr:row>
      <xdr:rowOff>32657</xdr:rowOff>
    </xdr:to>
    <xdr:sp macro="" textlink="">
      <xdr:nvSpPr>
        <xdr:cNvPr id="4" name="Freeform: Shape 3">
          <a:extLst>
            <a:ext uri="{FF2B5EF4-FFF2-40B4-BE49-F238E27FC236}">
              <a16:creationId xmlns:a16="http://schemas.microsoft.com/office/drawing/2014/main" id="{71BD8730-112F-4FB2-9E1A-1ED3C8B242AC}"/>
            </a:ext>
          </a:extLst>
        </xdr:cNvPr>
        <xdr:cNvSpPr/>
      </xdr:nvSpPr>
      <xdr:spPr>
        <a:xfrm>
          <a:off x="8763000" y="794657"/>
          <a:ext cx="7119257" cy="5344886"/>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12</xdr:row>
      <xdr:rowOff>142009</xdr:rowOff>
    </xdr:from>
    <xdr:to>
      <xdr:col>13</xdr:col>
      <xdr:colOff>457199</xdr:colOff>
      <xdr:row>38</xdr:row>
      <xdr:rowOff>142008</xdr:rowOff>
    </xdr:to>
    <xdr:sp macro="" textlink="">
      <xdr:nvSpPr>
        <xdr:cNvPr id="5" name="Rectangle: Rounded Corners 4">
          <a:extLst>
            <a:ext uri="{FF2B5EF4-FFF2-40B4-BE49-F238E27FC236}">
              <a16:creationId xmlns:a16="http://schemas.microsoft.com/office/drawing/2014/main" id="{D4ADFF70-506C-4077-9723-1C0FCF715375}"/>
            </a:ext>
          </a:extLst>
        </xdr:cNvPr>
        <xdr:cNvSpPr/>
      </xdr:nvSpPr>
      <xdr:spPr>
        <a:xfrm>
          <a:off x="609600" y="2303318"/>
          <a:ext cx="7772399" cy="4682835"/>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r>
            <a:rPr lang="en-US" sz="1800" kern="1200">
              <a:solidFill>
                <a:schemeClr val="lt1"/>
              </a:solidFill>
              <a:latin typeface="+mn-lt"/>
              <a:ea typeface="+mn-ea"/>
              <a:cs typeface="+mn-cs"/>
            </a:rPr>
            <a:t> </a:t>
          </a:r>
        </a:p>
      </xdr:txBody>
    </xdr:sp>
    <xdr:clientData/>
  </xdr:twoCellAnchor>
  <xdr:twoCellAnchor>
    <xdr:from>
      <xdr:col>23</xdr:col>
      <xdr:colOff>117560</xdr:colOff>
      <xdr:row>13</xdr:row>
      <xdr:rowOff>65808</xdr:rowOff>
    </xdr:from>
    <xdr:to>
      <xdr:col>26</xdr:col>
      <xdr:colOff>215355</xdr:colOff>
      <xdr:row>37</xdr:row>
      <xdr:rowOff>97184</xdr:rowOff>
    </xdr:to>
    <xdr:sp macro="" textlink="">
      <xdr:nvSpPr>
        <xdr:cNvPr id="6" name="Rectangle: Rounded Corners 5">
          <a:extLst>
            <a:ext uri="{FF2B5EF4-FFF2-40B4-BE49-F238E27FC236}">
              <a16:creationId xmlns:a16="http://schemas.microsoft.com/office/drawing/2014/main" id="{F958FE27-6572-4EFB-A608-864D0CB544D0}"/>
            </a:ext>
          </a:extLst>
        </xdr:cNvPr>
        <xdr:cNvSpPr/>
      </xdr:nvSpPr>
      <xdr:spPr>
        <a:xfrm>
          <a:off x="16209207" y="2396632"/>
          <a:ext cx="1926595" cy="4334434"/>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372406</xdr:colOff>
      <xdr:row>2</xdr:row>
      <xdr:rowOff>97972</xdr:rowOff>
    </xdr:from>
    <xdr:to>
      <xdr:col>21</xdr:col>
      <xdr:colOff>329873</xdr:colOff>
      <xdr:row>5</xdr:row>
      <xdr:rowOff>97971</xdr:rowOff>
    </xdr:to>
    <xdr:sp macro="" textlink="Pivots!L28">
      <xdr:nvSpPr>
        <xdr:cNvPr id="7" name="Rectangle: Rounded Corners 6">
          <a:extLst>
            <a:ext uri="{FF2B5EF4-FFF2-40B4-BE49-F238E27FC236}">
              <a16:creationId xmlns:a16="http://schemas.microsoft.com/office/drawing/2014/main" id="{976C4099-1F36-4AC0-BE7B-C56920C84966}"/>
            </a:ext>
          </a:extLst>
        </xdr:cNvPr>
        <xdr:cNvSpPr/>
      </xdr:nvSpPr>
      <xdr:spPr>
        <a:xfrm>
          <a:off x="8906806" y="468086"/>
          <a:ext cx="6325610" cy="555171"/>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fld id="{B89C0D8F-BB56-4A97-8CD8-AF0D8758693D}" type="TxLink">
            <a:rPr lang="en-US" sz="1800" b="0" i="0" u="none" strike="noStrike">
              <a:solidFill>
                <a:schemeClr val="bg1">
                  <a:lumMod val="85000"/>
                </a:schemeClr>
              </a:solidFill>
              <a:latin typeface="Calibri"/>
              <a:ea typeface="Calibri"/>
              <a:cs typeface="Calibri"/>
            </a:rPr>
            <a:t>Sales Person Performance for Bars category</a:t>
          </a:fld>
          <a:endParaRPr lang="en-US" sz="1800" b="1">
            <a:solidFill>
              <a:schemeClr val="bg1">
                <a:lumMod val="85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277705</xdr:colOff>
      <xdr:row>5</xdr:row>
      <xdr:rowOff>56117</xdr:rowOff>
    </xdr:from>
    <xdr:to>
      <xdr:col>4</xdr:col>
      <xdr:colOff>469690</xdr:colOff>
      <xdr:row>8</xdr:row>
      <xdr:rowOff>167128</xdr:rowOff>
    </xdr:to>
    <xdr:sp macro="" textlink="Pivots!A4">
      <xdr:nvSpPr>
        <xdr:cNvPr id="8" name="TextBox 7">
          <a:extLst>
            <a:ext uri="{FF2B5EF4-FFF2-40B4-BE49-F238E27FC236}">
              <a16:creationId xmlns:a16="http://schemas.microsoft.com/office/drawing/2014/main" id="{A988BCE2-D785-B7FD-D09E-9533E0D364D7}"/>
            </a:ext>
          </a:extLst>
        </xdr:cNvPr>
        <xdr:cNvSpPr txBox="1"/>
      </xdr:nvSpPr>
      <xdr:spPr>
        <a:xfrm>
          <a:off x="882823" y="952588"/>
          <a:ext cx="2007338" cy="648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EE16FB-E80F-468C-9813-5A4ECAA5780D}" type="TxLink">
            <a:rPr lang="en-US" sz="2400" b="0" i="0" u="none" strike="noStrike">
              <a:solidFill>
                <a:schemeClr val="bg1"/>
              </a:solidFill>
              <a:latin typeface="Aptos Black" panose="020F0502020204030204" pitchFamily="34" charset="0"/>
              <a:ea typeface="Calibri"/>
              <a:cs typeface="Calibri"/>
            </a:rPr>
            <a:pPr algn="ctr"/>
            <a:t>$21,701,722</a:t>
          </a:fld>
          <a:endParaRPr lang="en-US" sz="2400" b="0">
            <a:solidFill>
              <a:schemeClr val="bg1"/>
            </a:solidFill>
            <a:latin typeface="Aptos Black" panose="020F0502020204030204" pitchFamily="34" charset="0"/>
          </a:endParaRPr>
        </a:p>
      </xdr:txBody>
    </xdr:sp>
    <xdr:clientData/>
  </xdr:twoCellAnchor>
  <xdr:twoCellAnchor>
    <xdr:from>
      <xdr:col>5</xdr:col>
      <xdr:colOff>419220</xdr:colOff>
      <xdr:row>5</xdr:row>
      <xdr:rowOff>56118</xdr:rowOff>
    </xdr:from>
    <xdr:to>
      <xdr:col>9</xdr:col>
      <xdr:colOff>6087</xdr:colOff>
      <xdr:row>8</xdr:row>
      <xdr:rowOff>167129</xdr:rowOff>
    </xdr:to>
    <xdr:sp macro="" textlink="Pivots!B4">
      <xdr:nvSpPr>
        <xdr:cNvPr id="9" name="TextBox 8">
          <a:extLst>
            <a:ext uri="{FF2B5EF4-FFF2-40B4-BE49-F238E27FC236}">
              <a16:creationId xmlns:a16="http://schemas.microsoft.com/office/drawing/2014/main" id="{774FE8DD-A12A-4B50-AD10-F54CB97F8335}"/>
            </a:ext>
          </a:extLst>
        </xdr:cNvPr>
        <xdr:cNvSpPr txBox="1"/>
      </xdr:nvSpPr>
      <xdr:spPr>
        <a:xfrm>
          <a:off x="3444808" y="952589"/>
          <a:ext cx="2007338" cy="648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2485C8-7D24-46E6-9B46-C38FE25AB812}" type="TxLink">
            <a:rPr lang="en-US" sz="2400" b="0" i="0" u="none" strike="noStrike">
              <a:solidFill>
                <a:schemeClr val="bg1"/>
              </a:solidFill>
              <a:latin typeface="Aptos Black" panose="020F0502020204030204" pitchFamily="34" charset="0"/>
              <a:ea typeface="Calibri"/>
              <a:cs typeface="Calibri"/>
            </a:rPr>
            <a:pPr marL="0" indent="0" algn="ctr"/>
            <a:t>1,344,574</a:t>
          </a:fld>
          <a:endParaRPr lang="en-US" sz="2400" b="0" i="0" u="none" strike="noStrike">
            <a:solidFill>
              <a:schemeClr val="bg1"/>
            </a:solidFill>
            <a:latin typeface="Aptos Black" panose="020F0502020204030204" pitchFamily="34" charset="0"/>
            <a:ea typeface="Calibri"/>
            <a:cs typeface="Calibri"/>
          </a:endParaRPr>
        </a:p>
      </xdr:txBody>
    </xdr:sp>
    <xdr:clientData/>
  </xdr:twoCellAnchor>
  <xdr:twoCellAnchor>
    <xdr:from>
      <xdr:col>9</xdr:col>
      <xdr:colOff>571618</xdr:colOff>
      <xdr:row>5</xdr:row>
      <xdr:rowOff>56118</xdr:rowOff>
    </xdr:from>
    <xdr:to>
      <xdr:col>13</xdr:col>
      <xdr:colOff>154003</xdr:colOff>
      <xdr:row>8</xdr:row>
      <xdr:rowOff>167129</xdr:rowOff>
    </xdr:to>
    <xdr:sp macro="" textlink="Pivots!C4">
      <xdr:nvSpPr>
        <xdr:cNvPr id="10" name="TextBox 9">
          <a:extLst>
            <a:ext uri="{FF2B5EF4-FFF2-40B4-BE49-F238E27FC236}">
              <a16:creationId xmlns:a16="http://schemas.microsoft.com/office/drawing/2014/main" id="{CD4E3EF2-F1CA-4A36-A68B-A43F59F00660}"/>
            </a:ext>
          </a:extLst>
        </xdr:cNvPr>
        <xdr:cNvSpPr txBox="1"/>
      </xdr:nvSpPr>
      <xdr:spPr>
        <a:xfrm>
          <a:off x="6017677" y="952589"/>
          <a:ext cx="2002855" cy="648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A158C9-2C25-4C97-ADEF-30960496471D}" type="TxLink">
            <a:rPr lang="en-US" sz="2400" b="0" i="0" u="none" strike="noStrike">
              <a:solidFill>
                <a:schemeClr val="bg1"/>
              </a:solidFill>
              <a:latin typeface="Aptos Black" panose="020F0502020204030204" pitchFamily="34" charset="0"/>
              <a:ea typeface="Calibri"/>
              <a:cs typeface="Calibri"/>
            </a:rPr>
            <a:pPr marL="0" indent="0" algn="ctr"/>
            <a:t>67.53%</a:t>
          </a:fld>
          <a:endParaRPr lang="en-US" sz="2400" b="0" i="0" u="none" strike="noStrike">
            <a:solidFill>
              <a:schemeClr val="bg1"/>
            </a:solidFill>
            <a:latin typeface="Aptos Black" panose="020F0502020204030204" pitchFamily="34" charset="0"/>
            <a:ea typeface="Calibri"/>
            <a:cs typeface="Calibri"/>
          </a:endParaRPr>
        </a:p>
      </xdr:txBody>
    </xdr:sp>
    <xdr:clientData/>
  </xdr:twoCellAnchor>
  <xdr:twoCellAnchor>
    <xdr:from>
      <xdr:col>2</xdr:col>
      <xdr:colOff>66919</xdr:colOff>
      <xdr:row>8</xdr:row>
      <xdr:rowOff>129348</xdr:rowOff>
    </xdr:from>
    <xdr:to>
      <xdr:col>4</xdr:col>
      <xdr:colOff>27858</xdr:colOff>
      <xdr:row>9</xdr:row>
      <xdr:rowOff>167128</xdr:rowOff>
    </xdr:to>
    <xdr:sp macro="" textlink="">
      <xdr:nvSpPr>
        <xdr:cNvPr id="11" name="TextBox 10">
          <a:extLst>
            <a:ext uri="{FF2B5EF4-FFF2-40B4-BE49-F238E27FC236}">
              <a16:creationId xmlns:a16="http://schemas.microsoft.com/office/drawing/2014/main" id="{775B9546-3402-5C09-71C2-F81AF2738D98}"/>
            </a:ext>
          </a:extLst>
        </xdr:cNvPr>
        <xdr:cNvSpPr txBox="1"/>
      </xdr:nvSpPr>
      <xdr:spPr>
        <a:xfrm>
          <a:off x="1277154" y="1563701"/>
          <a:ext cx="1171175" cy="217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bg1">
                  <a:lumMod val="75000"/>
                </a:schemeClr>
              </a:solidFill>
              <a:latin typeface="+mn-lt"/>
              <a:ea typeface="Calibri"/>
              <a:cs typeface="Calibri"/>
            </a:rPr>
            <a:t>  SALES</a:t>
          </a:r>
        </a:p>
      </xdr:txBody>
    </xdr:sp>
    <xdr:clientData/>
  </xdr:twoCellAnchor>
  <xdr:twoCellAnchor>
    <xdr:from>
      <xdr:col>6</xdr:col>
      <xdr:colOff>415265</xdr:colOff>
      <xdr:row>8</xdr:row>
      <xdr:rowOff>134470</xdr:rowOff>
    </xdr:from>
    <xdr:to>
      <xdr:col>8</xdr:col>
      <xdr:colOff>371722</xdr:colOff>
      <xdr:row>9</xdr:row>
      <xdr:rowOff>178013</xdr:rowOff>
    </xdr:to>
    <xdr:sp macro="" textlink="">
      <xdr:nvSpPr>
        <xdr:cNvPr id="13" name="TextBox 12">
          <a:extLst>
            <a:ext uri="{FF2B5EF4-FFF2-40B4-BE49-F238E27FC236}">
              <a16:creationId xmlns:a16="http://schemas.microsoft.com/office/drawing/2014/main" id="{B79C6C65-0185-4954-AE65-A2EC47C1728E}"/>
            </a:ext>
          </a:extLst>
        </xdr:cNvPr>
        <xdr:cNvSpPr txBox="1"/>
      </xdr:nvSpPr>
      <xdr:spPr>
        <a:xfrm>
          <a:off x="4045971" y="1568823"/>
          <a:ext cx="1166692" cy="222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bg1">
                  <a:lumMod val="75000"/>
                </a:schemeClr>
              </a:solidFill>
              <a:latin typeface="+mn-lt"/>
              <a:ea typeface="Calibri"/>
              <a:cs typeface="Calibri"/>
            </a:rPr>
            <a:t>BOXES</a:t>
          </a:r>
        </a:p>
      </xdr:txBody>
    </xdr:sp>
    <xdr:clientData/>
  </xdr:twoCellAnchor>
  <xdr:twoCellAnchor>
    <xdr:from>
      <xdr:col>11</xdr:col>
      <xdr:colOff>27853</xdr:colOff>
      <xdr:row>8</xdr:row>
      <xdr:rowOff>134470</xdr:rowOff>
    </xdr:from>
    <xdr:to>
      <xdr:col>12</xdr:col>
      <xdr:colOff>589428</xdr:colOff>
      <xdr:row>9</xdr:row>
      <xdr:rowOff>178013</xdr:rowOff>
    </xdr:to>
    <xdr:sp macro="" textlink="">
      <xdr:nvSpPr>
        <xdr:cNvPr id="14" name="TextBox 13">
          <a:extLst>
            <a:ext uri="{FF2B5EF4-FFF2-40B4-BE49-F238E27FC236}">
              <a16:creationId xmlns:a16="http://schemas.microsoft.com/office/drawing/2014/main" id="{13AA06DB-3959-4F5A-9D72-629D4094653B}"/>
            </a:ext>
          </a:extLst>
        </xdr:cNvPr>
        <xdr:cNvSpPr txBox="1"/>
      </xdr:nvSpPr>
      <xdr:spPr>
        <a:xfrm>
          <a:off x="6684147" y="1568823"/>
          <a:ext cx="1166693" cy="222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bg1">
                  <a:lumMod val="75000"/>
                </a:schemeClr>
              </a:solidFill>
              <a:latin typeface="+mn-lt"/>
              <a:ea typeface="Calibri"/>
              <a:cs typeface="Calibri"/>
            </a:rPr>
            <a:t>PROFIT</a:t>
          </a:r>
          <a:r>
            <a:rPr lang="en-US" sz="1800" b="0" i="0" u="none" strike="noStrike" baseline="0">
              <a:solidFill>
                <a:schemeClr val="bg1">
                  <a:lumMod val="75000"/>
                </a:schemeClr>
              </a:solidFill>
              <a:latin typeface="+mn-lt"/>
              <a:ea typeface="Calibri"/>
              <a:cs typeface="Calibri"/>
            </a:rPr>
            <a:t> %</a:t>
          </a:r>
          <a:endParaRPr lang="en-US" sz="1800" b="0" i="0" u="none" strike="noStrike">
            <a:solidFill>
              <a:schemeClr val="bg1">
                <a:lumMod val="75000"/>
              </a:schemeClr>
            </a:solidFill>
            <a:latin typeface="+mn-lt"/>
            <a:ea typeface="Calibri"/>
            <a:cs typeface="Calibri"/>
          </a:endParaRPr>
        </a:p>
      </xdr:txBody>
    </xdr:sp>
    <xdr:clientData/>
  </xdr:twoCellAnchor>
  <xdr:twoCellAnchor editAs="oneCell">
    <xdr:from>
      <xdr:col>2</xdr:col>
      <xdr:colOff>16970</xdr:colOff>
      <xdr:row>8</xdr:row>
      <xdr:rowOff>53148</xdr:rowOff>
    </xdr:from>
    <xdr:to>
      <xdr:col>2</xdr:col>
      <xdr:colOff>393488</xdr:colOff>
      <xdr:row>10</xdr:row>
      <xdr:rowOff>64035</xdr:rowOff>
    </xdr:to>
    <xdr:pic>
      <xdr:nvPicPr>
        <xdr:cNvPr id="16" name="Graphic 15" descr="Shopping cart outline">
          <a:extLst>
            <a:ext uri="{FF2B5EF4-FFF2-40B4-BE49-F238E27FC236}">
              <a16:creationId xmlns:a16="http://schemas.microsoft.com/office/drawing/2014/main" id="{C009909F-528E-2B09-BA6C-C11B56A0CD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27205" y="1487501"/>
          <a:ext cx="376518" cy="369475"/>
        </a:xfrm>
        <a:prstGeom prst="rect">
          <a:avLst/>
        </a:prstGeom>
      </xdr:spPr>
    </xdr:pic>
    <xdr:clientData/>
  </xdr:twoCellAnchor>
  <xdr:twoCellAnchor editAs="oneCell">
    <xdr:from>
      <xdr:col>6</xdr:col>
      <xdr:colOff>208432</xdr:colOff>
      <xdr:row>8</xdr:row>
      <xdr:rowOff>31376</xdr:rowOff>
    </xdr:from>
    <xdr:to>
      <xdr:col>7</xdr:col>
      <xdr:colOff>38742</xdr:colOff>
      <xdr:row>10</xdr:row>
      <xdr:rowOff>96690</xdr:rowOff>
    </xdr:to>
    <xdr:pic>
      <xdr:nvPicPr>
        <xdr:cNvPr id="18" name="Graphic 17" descr="Packing Box Open outline">
          <a:extLst>
            <a:ext uri="{FF2B5EF4-FFF2-40B4-BE49-F238E27FC236}">
              <a16:creationId xmlns:a16="http://schemas.microsoft.com/office/drawing/2014/main" id="{7D879573-AFE8-70A7-E283-0E72FAF81D0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39138" y="1465729"/>
          <a:ext cx="435428" cy="423902"/>
        </a:xfrm>
        <a:prstGeom prst="rect">
          <a:avLst/>
        </a:prstGeom>
      </xdr:spPr>
    </xdr:pic>
    <xdr:clientData/>
  </xdr:twoCellAnchor>
  <xdr:twoCellAnchor editAs="oneCell">
    <xdr:from>
      <xdr:col>10</xdr:col>
      <xdr:colOff>295513</xdr:colOff>
      <xdr:row>8</xdr:row>
      <xdr:rowOff>64033</xdr:rowOff>
    </xdr:from>
    <xdr:to>
      <xdr:col>11</xdr:col>
      <xdr:colOff>88685</xdr:colOff>
      <xdr:row>10</xdr:row>
      <xdr:rowOff>96691</xdr:rowOff>
    </xdr:to>
    <xdr:pic>
      <xdr:nvPicPr>
        <xdr:cNvPr id="20" name="Graphic 19" descr="Coins outline">
          <a:extLst>
            <a:ext uri="{FF2B5EF4-FFF2-40B4-BE49-F238E27FC236}">
              <a16:creationId xmlns:a16="http://schemas.microsoft.com/office/drawing/2014/main" id="{D1D94976-ED1A-1D68-D1B6-DD200551738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346689" y="1498386"/>
          <a:ext cx="398290" cy="391246"/>
        </a:xfrm>
        <a:prstGeom prst="rect">
          <a:avLst/>
        </a:prstGeom>
      </xdr:spPr>
    </xdr:pic>
    <xdr:clientData/>
  </xdr:twoCellAnchor>
  <xdr:twoCellAnchor>
    <xdr:from>
      <xdr:col>1</xdr:col>
      <xdr:colOff>304801</xdr:colOff>
      <xdr:row>16</xdr:row>
      <xdr:rowOff>68580</xdr:rowOff>
    </xdr:from>
    <xdr:to>
      <xdr:col>7</xdr:col>
      <xdr:colOff>239487</xdr:colOff>
      <xdr:row>37</xdr:row>
      <xdr:rowOff>108857</xdr:rowOff>
    </xdr:to>
    <xdr:graphicFrame macro="">
      <xdr:nvGraphicFramePr>
        <xdr:cNvPr id="21" name="Chart 20">
          <a:extLst>
            <a:ext uri="{FF2B5EF4-FFF2-40B4-BE49-F238E27FC236}">
              <a16:creationId xmlns:a16="http://schemas.microsoft.com/office/drawing/2014/main" id="{C44196E2-7CB7-4C07-A785-C9D5926A1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274320</xdr:colOff>
      <xdr:row>13</xdr:row>
      <xdr:rowOff>160020</xdr:rowOff>
    </xdr:from>
    <xdr:to>
      <xdr:col>7</xdr:col>
      <xdr:colOff>259080</xdr:colOff>
      <xdr:row>15</xdr:row>
      <xdr:rowOff>160020</xdr:rowOff>
    </xdr:to>
    <xdr:sp macro="" textlink="">
      <xdr:nvSpPr>
        <xdr:cNvPr id="22" name="TextBox 21">
          <a:extLst>
            <a:ext uri="{FF2B5EF4-FFF2-40B4-BE49-F238E27FC236}">
              <a16:creationId xmlns:a16="http://schemas.microsoft.com/office/drawing/2014/main" id="{A2BFB281-2230-FC92-5D90-E9936804B78F}"/>
            </a:ext>
          </a:extLst>
        </xdr:cNvPr>
        <xdr:cNvSpPr txBox="1"/>
      </xdr:nvSpPr>
      <xdr:spPr>
        <a:xfrm>
          <a:off x="883920" y="2537460"/>
          <a:ext cx="36423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800" b="0" i="0" u="none" strike="noStrike">
              <a:solidFill>
                <a:schemeClr val="tx1">
                  <a:lumMod val="65000"/>
                  <a:lumOff val="35000"/>
                </a:schemeClr>
              </a:solidFill>
              <a:latin typeface="Aptos Black" panose="020F0502020204030204" pitchFamily="34" charset="0"/>
              <a:ea typeface="Calibri"/>
              <a:cs typeface="Calibri"/>
            </a:rPr>
            <a:t>TOP 5 PRODUCTS</a:t>
          </a:r>
        </a:p>
      </xdr:txBody>
    </xdr:sp>
    <xdr:clientData/>
  </xdr:twoCellAnchor>
  <xdr:twoCellAnchor>
    <xdr:from>
      <xdr:col>7</xdr:col>
      <xdr:colOff>325483</xdr:colOff>
      <xdr:row>14</xdr:row>
      <xdr:rowOff>17318</xdr:rowOff>
    </xdr:from>
    <xdr:to>
      <xdr:col>13</xdr:col>
      <xdr:colOff>347255</xdr:colOff>
      <xdr:row>21</xdr:row>
      <xdr:rowOff>99060</xdr:rowOff>
    </xdr:to>
    <xdr:graphicFrame macro="">
      <xdr:nvGraphicFramePr>
        <xdr:cNvPr id="23" name="Chart 22">
          <a:extLst>
            <a:ext uri="{FF2B5EF4-FFF2-40B4-BE49-F238E27FC236}">
              <a16:creationId xmlns:a16="http://schemas.microsoft.com/office/drawing/2014/main" id="{B7D9215B-419F-4B9B-891D-888228B5C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325483</xdr:colOff>
      <xdr:row>22</xdr:row>
      <xdr:rowOff>38100</xdr:rowOff>
    </xdr:from>
    <xdr:to>
      <xdr:col>13</xdr:col>
      <xdr:colOff>343771</xdr:colOff>
      <xdr:row>29</xdr:row>
      <xdr:rowOff>21663</xdr:rowOff>
    </xdr:to>
    <xdr:graphicFrame macro="">
      <xdr:nvGraphicFramePr>
        <xdr:cNvPr id="24" name="Chart 23">
          <a:extLst>
            <a:ext uri="{FF2B5EF4-FFF2-40B4-BE49-F238E27FC236}">
              <a16:creationId xmlns:a16="http://schemas.microsoft.com/office/drawing/2014/main" id="{98DB8C84-88F4-431D-9CBA-F62240B33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325483</xdr:colOff>
      <xdr:row>30</xdr:row>
      <xdr:rowOff>30480</xdr:rowOff>
    </xdr:from>
    <xdr:to>
      <xdr:col>13</xdr:col>
      <xdr:colOff>343771</xdr:colOff>
      <xdr:row>37</xdr:row>
      <xdr:rowOff>142385</xdr:rowOff>
    </xdr:to>
    <xdr:graphicFrame macro="">
      <xdr:nvGraphicFramePr>
        <xdr:cNvPr id="25" name="Chart 24">
          <a:extLst>
            <a:ext uri="{FF2B5EF4-FFF2-40B4-BE49-F238E27FC236}">
              <a16:creationId xmlns:a16="http://schemas.microsoft.com/office/drawing/2014/main" id="{674E7B60-4F5A-484C-A826-90639F132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102330</xdr:colOff>
      <xdr:row>13</xdr:row>
      <xdr:rowOff>77289</xdr:rowOff>
    </xdr:from>
    <xdr:to>
      <xdr:col>13</xdr:col>
      <xdr:colOff>445808</xdr:colOff>
      <xdr:row>14</xdr:row>
      <xdr:rowOff>76200</xdr:rowOff>
    </xdr:to>
    <xdr:sp macro="" textlink="">
      <xdr:nvSpPr>
        <xdr:cNvPr id="26" name="TextBox 25">
          <a:extLst>
            <a:ext uri="{FF2B5EF4-FFF2-40B4-BE49-F238E27FC236}">
              <a16:creationId xmlns:a16="http://schemas.microsoft.com/office/drawing/2014/main" id="{190D5B89-4396-44DA-8423-2E3B905EFF41}"/>
            </a:ext>
          </a:extLst>
        </xdr:cNvPr>
        <xdr:cNvSpPr txBox="1"/>
      </xdr:nvSpPr>
      <xdr:spPr>
        <a:xfrm>
          <a:off x="7417530" y="2454729"/>
          <a:ext cx="953078" cy="181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solidFill>
                <a:schemeClr val="bg1">
                  <a:lumMod val="75000"/>
                </a:schemeClr>
              </a:solidFill>
              <a:latin typeface="+mn-lt"/>
              <a:ea typeface="Calibri"/>
              <a:cs typeface="Calibri"/>
            </a:rPr>
            <a:t>  </a:t>
          </a:r>
          <a:r>
            <a:rPr lang="en-US" sz="1400" b="0" i="0" u="none" strike="noStrike">
              <a:solidFill>
                <a:schemeClr val="tx1">
                  <a:lumMod val="65000"/>
                  <a:lumOff val="35000"/>
                </a:schemeClr>
              </a:solidFill>
              <a:latin typeface="+mn-lt"/>
              <a:ea typeface="Calibri"/>
              <a:cs typeface="Calibri"/>
            </a:rPr>
            <a:t>SALES</a:t>
          </a:r>
        </a:p>
      </xdr:txBody>
    </xdr:sp>
    <xdr:clientData/>
  </xdr:twoCellAnchor>
  <xdr:twoCellAnchor editAs="oneCell">
    <xdr:from>
      <xdr:col>12</xdr:col>
      <xdr:colOff>124098</xdr:colOff>
      <xdr:row>13</xdr:row>
      <xdr:rowOff>31569</xdr:rowOff>
    </xdr:from>
    <xdr:to>
      <xdr:col>12</xdr:col>
      <xdr:colOff>385072</xdr:colOff>
      <xdr:row>14</xdr:row>
      <xdr:rowOff>106680</xdr:rowOff>
    </xdr:to>
    <xdr:pic>
      <xdr:nvPicPr>
        <xdr:cNvPr id="27" name="Graphic 26" descr="Shopping cart outline">
          <a:extLst>
            <a:ext uri="{FF2B5EF4-FFF2-40B4-BE49-F238E27FC236}">
              <a16:creationId xmlns:a16="http://schemas.microsoft.com/office/drawing/2014/main" id="{002424DB-A3A6-47D9-B5B7-9D534727915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439298" y="2409009"/>
          <a:ext cx="260974" cy="257991"/>
        </a:xfrm>
        <a:prstGeom prst="rect">
          <a:avLst/>
        </a:prstGeom>
      </xdr:spPr>
    </xdr:pic>
    <xdr:clientData/>
  </xdr:twoCellAnchor>
  <xdr:twoCellAnchor>
    <xdr:from>
      <xdr:col>12</xdr:col>
      <xdr:colOff>199215</xdr:colOff>
      <xdr:row>21</xdr:row>
      <xdr:rowOff>146958</xdr:rowOff>
    </xdr:from>
    <xdr:to>
      <xdr:col>13</xdr:col>
      <xdr:colOff>434340</xdr:colOff>
      <xdr:row>22</xdr:row>
      <xdr:rowOff>126766</xdr:rowOff>
    </xdr:to>
    <xdr:sp macro="" textlink="">
      <xdr:nvSpPr>
        <xdr:cNvPr id="28" name="TextBox 27">
          <a:extLst>
            <a:ext uri="{FF2B5EF4-FFF2-40B4-BE49-F238E27FC236}">
              <a16:creationId xmlns:a16="http://schemas.microsoft.com/office/drawing/2014/main" id="{208F9ED6-1363-4F5F-937D-0A390FC594FA}"/>
            </a:ext>
          </a:extLst>
        </xdr:cNvPr>
        <xdr:cNvSpPr txBox="1"/>
      </xdr:nvSpPr>
      <xdr:spPr>
        <a:xfrm>
          <a:off x="7514415" y="3987438"/>
          <a:ext cx="844725" cy="162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solidFill>
                <a:schemeClr val="tx1">
                  <a:lumMod val="65000"/>
                  <a:lumOff val="35000"/>
                </a:schemeClr>
              </a:solidFill>
              <a:latin typeface="+mn-lt"/>
              <a:ea typeface="Calibri"/>
              <a:cs typeface="Calibri"/>
            </a:rPr>
            <a:t>BOXES</a:t>
          </a:r>
        </a:p>
      </xdr:txBody>
    </xdr:sp>
    <xdr:clientData/>
  </xdr:twoCellAnchor>
  <xdr:twoCellAnchor editAs="oneCell">
    <xdr:from>
      <xdr:col>12</xdr:col>
      <xdr:colOff>114302</xdr:colOff>
      <xdr:row>21</xdr:row>
      <xdr:rowOff>85997</xdr:rowOff>
    </xdr:from>
    <xdr:to>
      <xdr:col>12</xdr:col>
      <xdr:colOff>366103</xdr:colOff>
      <xdr:row>22</xdr:row>
      <xdr:rowOff>152400</xdr:rowOff>
    </xdr:to>
    <xdr:pic>
      <xdr:nvPicPr>
        <xdr:cNvPr id="29" name="Graphic 28" descr="Packing Box Open outline">
          <a:extLst>
            <a:ext uri="{FF2B5EF4-FFF2-40B4-BE49-F238E27FC236}">
              <a16:creationId xmlns:a16="http://schemas.microsoft.com/office/drawing/2014/main" id="{58296D4A-1263-4AE6-A7C5-75D1FDC5DCA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429502" y="3926477"/>
          <a:ext cx="251801" cy="249283"/>
        </a:xfrm>
        <a:prstGeom prst="rect">
          <a:avLst/>
        </a:prstGeom>
      </xdr:spPr>
    </xdr:pic>
    <xdr:clientData/>
  </xdr:twoCellAnchor>
  <xdr:twoCellAnchor>
    <xdr:from>
      <xdr:col>12</xdr:col>
      <xdr:colOff>188321</xdr:colOff>
      <xdr:row>29</xdr:row>
      <xdr:rowOff>55518</xdr:rowOff>
    </xdr:from>
    <xdr:to>
      <xdr:col>13</xdr:col>
      <xdr:colOff>502920</xdr:colOff>
      <xdr:row>30</xdr:row>
      <xdr:rowOff>91440</xdr:rowOff>
    </xdr:to>
    <xdr:sp macro="" textlink="">
      <xdr:nvSpPr>
        <xdr:cNvPr id="30" name="TextBox 29">
          <a:extLst>
            <a:ext uri="{FF2B5EF4-FFF2-40B4-BE49-F238E27FC236}">
              <a16:creationId xmlns:a16="http://schemas.microsoft.com/office/drawing/2014/main" id="{F451A3BB-3BF3-4FBC-9F91-79A32DCC488F}"/>
            </a:ext>
          </a:extLst>
        </xdr:cNvPr>
        <xdr:cNvSpPr txBox="1"/>
      </xdr:nvSpPr>
      <xdr:spPr>
        <a:xfrm>
          <a:off x="7503521" y="5359038"/>
          <a:ext cx="924199" cy="218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solidFill>
                <a:schemeClr val="tx1">
                  <a:lumMod val="65000"/>
                  <a:lumOff val="35000"/>
                </a:schemeClr>
              </a:solidFill>
              <a:latin typeface="+mn-lt"/>
              <a:ea typeface="Calibri"/>
              <a:cs typeface="Calibri"/>
            </a:rPr>
            <a:t>PROFIT</a:t>
          </a:r>
        </a:p>
      </xdr:txBody>
    </xdr:sp>
    <xdr:clientData/>
  </xdr:twoCellAnchor>
  <xdr:twoCellAnchor editAs="oneCell">
    <xdr:from>
      <xdr:col>12</xdr:col>
      <xdr:colOff>109943</xdr:colOff>
      <xdr:row>29</xdr:row>
      <xdr:rowOff>42454</xdr:rowOff>
    </xdr:from>
    <xdr:to>
      <xdr:col>12</xdr:col>
      <xdr:colOff>352046</xdr:colOff>
      <xdr:row>30</xdr:row>
      <xdr:rowOff>99060</xdr:rowOff>
    </xdr:to>
    <xdr:pic>
      <xdr:nvPicPr>
        <xdr:cNvPr id="31" name="Graphic 30" descr="Coins outline">
          <a:extLst>
            <a:ext uri="{FF2B5EF4-FFF2-40B4-BE49-F238E27FC236}">
              <a16:creationId xmlns:a16="http://schemas.microsoft.com/office/drawing/2014/main" id="{B757183B-F458-4169-B43A-005067BCB56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425143" y="5345974"/>
          <a:ext cx="242103" cy="239486"/>
        </a:xfrm>
        <a:prstGeom prst="rect">
          <a:avLst/>
        </a:prstGeom>
      </xdr:spPr>
    </xdr:pic>
    <xdr:clientData/>
  </xdr:twoCellAnchor>
  <xdr:twoCellAnchor editAs="oneCell">
    <xdr:from>
      <xdr:col>23</xdr:col>
      <xdr:colOff>164566</xdr:colOff>
      <xdr:row>13</xdr:row>
      <xdr:rowOff>119743</xdr:rowOff>
    </xdr:from>
    <xdr:to>
      <xdr:col>26</xdr:col>
      <xdr:colOff>164566</xdr:colOff>
      <xdr:row>36</xdr:row>
      <xdr:rowOff>174172</xdr:rowOff>
    </xdr:to>
    <mc:AlternateContent xmlns:mc="http://schemas.openxmlformats.org/markup-compatibility/2006">
      <mc:Choice xmlns:a14="http://schemas.microsoft.com/office/drawing/2010/main" Requires="a14">
        <xdr:graphicFrame macro="">
          <xdr:nvGraphicFramePr>
            <xdr:cNvPr id="32" name="Product">
              <a:extLst>
                <a:ext uri="{FF2B5EF4-FFF2-40B4-BE49-F238E27FC236}">
                  <a16:creationId xmlns:a16="http://schemas.microsoft.com/office/drawing/2014/main" id="{895BA64E-9396-41BD-BB8B-924B48E46D1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6177772" y="2450567"/>
              <a:ext cx="1815353" cy="4178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197223</xdr:colOff>
      <xdr:row>4</xdr:row>
      <xdr:rowOff>10885</xdr:rowOff>
    </xdr:from>
    <xdr:to>
      <xdr:col>26</xdr:col>
      <xdr:colOff>142794</xdr:colOff>
      <xdr:row>11</xdr:row>
      <xdr:rowOff>163285</xdr:rowOff>
    </xdr:to>
    <mc:AlternateContent xmlns:mc="http://schemas.openxmlformats.org/markup-compatibility/2006">
      <mc:Choice xmlns:a14="http://schemas.microsoft.com/office/drawing/2010/main" Requires="a14">
        <xdr:graphicFrame macro="">
          <xdr:nvGraphicFramePr>
            <xdr:cNvPr id="33" name="Category">
              <a:extLst>
                <a:ext uri="{FF2B5EF4-FFF2-40B4-BE49-F238E27FC236}">
                  <a16:creationId xmlns:a16="http://schemas.microsoft.com/office/drawing/2014/main" id="{B812383D-58C6-4A7E-AC57-028AEC67E3A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210429" y="728061"/>
              <a:ext cx="1760924" cy="1407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190500</xdr:colOff>
      <xdr:row>5</xdr:row>
      <xdr:rowOff>67235</xdr:rowOff>
    </xdr:from>
    <xdr:to>
      <xdr:col>5</xdr:col>
      <xdr:colOff>190500</xdr:colOff>
      <xdr:row>9</xdr:row>
      <xdr:rowOff>168088</xdr:rowOff>
    </xdr:to>
    <xdr:cxnSp macro="">
      <xdr:nvCxnSpPr>
        <xdr:cNvPr id="35" name="Straight Connector 34">
          <a:extLst>
            <a:ext uri="{FF2B5EF4-FFF2-40B4-BE49-F238E27FC236}">
              <a16:creationId xmlns:a16="http://schemas.microsoft.com/office/drawing/2014/main" id="{7EF0A7B6-4F03-0758-1223-D06619DA3E67}"/>
            </a:ext>
          </a:extLst>
        </xdr:cNvPr>
        <xdr:cNvCxnSpPr/>
      </xdr:nvCxnSpPr>
      <xdr:spPr>
        <a:xfrm>
          <a:off x="3216088" y="963706"/>
          <a:ext cx="0" cy="818029"/>
        </a:xfrm>
        <a:prstGeom prst="line">
          <a:avLst/>
        </a:prstGeom>
        <a:ln>
          <a:solidFill>
            <a:schemeClr val="tx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354105</xdr:colOff>
      <xdr:row>5</xdr:row>
      <xdr:rowOff>62752</xdr:rowOff>
    </xdr:from>
    <xdr:to>
      <xdr:col>9</xdr:col>
      <xdr:colOff>354105</xdr:colOff>
      <xdr:row>9</xdr:row>
      <xdr:rowOff>163605</xdr:rowOff>
    </xdr:to>
    <xdr:cxnSp macro="">
      <xdr:nvCxnSpPr>
        <xdr:cNvPr id="37" name="Straight Connector 36">
          <a:extLst>
            <a:ext uri="{FF2B5EF4-FFF2-40B4-BE49-F238E27FC236}">
              <a16:creationId xmlns:a16="http://schemas.microsoft.com/office/drawing/2014/main" id="{87BF8772-633B-420B-A1EC-BB468A601CDC}"/>
            </a:ext>
          </a:extLst>
        </xdr:cNvPr>
        <xdr:cNvCxnSpPr/>
      </xdr:nvCxnSpPr>
      <xdr:spPr>
        <a:xfrm>
          <a:off x="5800164" y="959223"/>
          <a:ext cx="0" cy="818029"/>
        </a:xfrm>
        <a:prstGeom prst="line">
          <a:avLst/>
        </a:prstGeom>
        <a:ln>
          <a:solidFill>
            <a:schemeClr val="tx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56211111111" backgroundQuery="1" createdVersion="8" refreshedVersion="8" minRefreshableVersion="3" recordCount="0" supportSubquery="1" supportAdvancedDrill="1" xr:uid="{B2D9D135-6676-4C4F-85C8-B09923A1AFD3}">
  <cacheSource type="external" connectionId="1"/>
  <cacheFields count="3">
    <cacheField name="[Measures].[Sum of Sales]" caption="Sum of Sales" numFmtId="0" hierarchy="11" level="32767"/>
    <cacheField name="[Measures].[Sum of Boxes]" caption="Sum of Boxes" numFmtId="0" hierarchy="12" level="32767"/>
    <cacheField name="[Measures].[% Profit]" caption="% Profit"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 Profit]" caption="% 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576190046297" backgroundQuery="1" createdVersion="3" refreshedVersion="8" minRefreshableVersion="3" recordCount="0" supportSubquery="1" supportAdvancedDrill="1" xr:uid="{564293A7-1CA6-4091-B5CA-F5A85A36ACDD}">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244634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613677430556" backgroundQuery="1" createdVersion="8" refreshedVersion="8" minRefreshableVersion="3" recordCount="0" supportSubquery="1" supportAdvancedDrill="1" xr:uid="{45745D84-DBF6-4ED7-BECB-CD76F5582E56}">
  <cacheSource type="external" connectionId="1"/>
  <cacheFields count="4">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613677777779" backgroundQuery="1" createdVersion="8" refreshedVersion="8" minRefreshableVersion="3" recordCount="0" supportSubquery="1" supportAdvancedDrill="1" xr:uid="{96DC098F-7A67-42E2-B30F-327E4E6B48E8}">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61367835648" backgroundQuery="1" createdVersion="8" refreshedVersion="8" minRefreshableVersion="3" recordCount="0" supportSubquery="1" supportAdvancedDrill="1" xr:uid="{18368073-1C78-4E77-B2AD-875B5101ECE1}">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613678935188" backgroundQuery="1" createdVersion="8" refreshedVersion="8" minRefreshableVersion="3" recordCount="0" supportSubquery="1" supportAdvancedDrill="1" xr:uid="{8D3CC443-253D-4B75-80B8-D6C351CA1FE2}">
  <cacheSource type="external" connectionId="1"/>
  <cacheFields count="4">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613679282411" backgroundQuery="1" createdVersion="8" refreshedVersion="8" minRefreshableVersion="3" recordCount="0" supportSubquery="1" supportAdvancedDrill="1" xr:uid="{CAA68372-9A94-4772-81F6-3689330A8EDC}">
  <cacheSource type="external" connectionId="1"/>
  <cacheFields count="8">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Total Profit]" caption="Total 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 Profit]" caption="% Profit" numFmtId="0" hierarchy="15" level="32767"/>
    <cacheField name="[Measures].[Sum of Boxes]" caption="Sum of Boxes" numFmtId="0" hierarchy="12"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 Profit]" caption="% Profit"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613679629627" backgroundQuery="1" createdVersion="8" refreshedVersion="8" minRefreshableVersion="3" recordCount="0" supportSubquery="1" supportAdvancedDrill="1" xr:uid="{F74035D7-FF5D-4D56-A757-CFC2A24F2D34}">
  <cacheSource type="external" connectionId="1"/>
  <cacheFields count="2">
    <cacheField name="[sales].[Product].[Product]" caption="Product" numFmtId="0" hierarchy="1" level="1">
      <sharedItems count="11">
        <s v="85% Dark Bars"/>
        <s v="99% Dark &amp; Pure"/>
        <s v="Almond Choco"/>
        <s v="Baker's Choco Chips"/>
        <s v="Caramel Stuffed Bars"/>
        <s v="Fruit &amp; Nut Bars"/>
        <s v="Milk Bars"/>
        <s v="Mint Chip Choco"/>
        <s v="Orange Choco"/>
        <s v="Raspberry Choco"/>
        <s v="Smooth Sliky Salty"/>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61367997685" backgroundQuery="1" createdVersion="8" refreshedVersion="8" minRefreshableVersion="3" recordCount="0" supportSubquery="1" supportAdvancedDrill="1" xr:uid="{C067FF18-86C6-4090-82B2-BE72DF801DC6}">
  <cacheSource type="external" connectionId="1"/>
  <cacheFields count="2">
    <cacheField name="[sales].[Product].[Product]" caption="Product" numFmtId="0" hierarchy="1" level="1">
      <sharedItems count="5">
        <s v="50% Dark Bites"/>
        <s v="99% Dark &amp; Pure"/>
        <s v="Choco Coated Almonds"/>
        <s v="Organic Choco Syrup"/>
        <s v="Spicy Special Slims"/>
      </sharedItems>
    </cacheField>
    <cacheField name="[sales].[Category].[Category]" caption="Category" numFmtId="0" hierarchy="6" level="1">
      <sharedItems count="1">
        <s v="Bars"/>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tamtran_" refreshedDate="45157.562106481484" backgroundQuery="1" createdVersion="3" refreshedVersion="8" minRefreshableVersion="3" recordCount="0" supportSubquery="1" supportAdvancedDrill="1" xr:uid="{7C5EDEB4-C576-464B-BC71-6067681BF02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22067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529431-ECC9-4B9C-965A-EDEFB5E5AE87}" name="PivotTable11" cacheId="21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5">
  <location ref="J28:J29" firstHeaderRow="1" firstDataRow="1" firstDataCol="1"/>
  <pivotFields count="2">
    <pivotField compact="0" allDrilled="1" outline="0" subtotalTop="0" showAll="0" measureFilter="1" defaultAttributeDrillState="1">
      <items count="6">
        <item x="0"/>
        <item x="1"/>
        <item x="2"/>
        <item x="3"/>
        <item x="4"/>
        <item t="default"/>
      </items>
    </pivotField>
    <pivotField axis="axisRow" compact="0" allDrilled="1" outline="0" subtotalTop="0" showAll="0" dataSourceSort="1" defaultAttributeDrillState="1">
      <items count="2">
        <item s="1" x="0"/>
        <item t="default"/>
      </items>
    </pivotField>
  </pivotFields>
  <rowFields count="1">
    <field x="1"/>
  </rowFields>
  <rowItems count="1">
    <i>
      <x/>
    </i>
  </rowItem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4114BB-105C-48BE-9AD8-A244C4031C61}" name="PivotTable8" cacheId="21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5">
  <location ref="H28:H39" firstHeaderRow="1" firstDataRow="1" firstDataCol="1"/>
  <pivotFields count="2">
    <pivotField axis="axisRow" compact="0" allDrilled="1" outline="0" subtotalTop="0" showAll="0" defaultAttributeDrillState="1">
      <items count="12">
        <item x="0"/>
        <item x="1"/>
        <item x="2"/>
        <item x="3"/>
        <item x="4"/>
        <item x="5"/>
        <item x="6"/>
        <item x="7"/>
        <item x="8"/>
        <item x="9"/>
        <item x="10"/>
        <item t="default"/>
      </items>
    </pivotField>
    <pivotField compact="0" allDrilled="1" outline="0" subtotalTop="0" showAll="0" dataSourceSort="1" defaultAttributeDrillState="1"/>
  </pivotFields>
  <rowFields count="1">
    <field x="0"/>
  </rowFields>
  <rowItems count="11">
    <i>
      <x/>
    </i>
    <i>
      <x v="1"/>
    </i>
    <i>
      <x v="2"/>
    </i>
    <i>
      <x v="3"/>
    </i>
    <i>
      <x v="4"/>
    </i>
    <i>
      <x v="5"/>
    </i>
    <i>
      <x v="6"/>
    </i>
    <i>
      <x v="7"/>
    </i>
    <i>
      <x v="8"/>
    </i>
    <i>
      <x v="9"/>
    </i>
    <i>
      <x v="10"/>
    </i>
  </rowItem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917F31-809C-4BA0-A7DD-4B6287632973}" name="PivotTable7" cacheId="210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5">
  <location ref="A28:F53" firstHeaderRow="0" firstDataRow="1" firstDataCol="1"/>
  <pivotFields count="8">
    <pivotField compact="0" allDrilled="1" outline="0" subtotalTop="0"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ubtotalTop="0" showAll="0"/>
    <pivotField dataField="1" compact="0" outline="0" subtotalTop="0" showAll="0"/>
    <pivotField axis="axisRow" compact="0" allDrilled="1" outline="0" subtotalTop="0"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compact="0" outline="0" subtotalTop="0" showAll="0"/>
    <pivotField dataField="1" compact="0" outline="0" subtotalTop="0" showAll="0"/>
    <pivotField dataField="1" compact="0" outline="0" subtotalTop="0" showAll="0"/>
    <pivotField compact="0" allDrilled="1" outline="0" subtotalTop="0" showAll="0" dataSourceSort="1" defaultAttributeDrillState="1"/>
  </pivotFields>
  <rowFields count="1">
    <field x="3"/>
  </rowFields>
  <rowItems count="25">
    <i>
      <x v="22"/>
    </i>
    <i>
      <x v="7"/>
    </i>
    <i>
      <x v="5"/>
    </i>
    <i>
      <x v="13"/>
    </i>
    <i>
      <x v="14"/>
    </i>
    <i>
      <x v="15"/>
    </i>
    <i>
      <x v="24"/>
    </i>
    <i>
      <x v="21"/>
    </i>
    <i>
      <x v="10"/>
    </i>
    <i>
      <x v="18"/>
    </i>
    <i>
      <x v="20"/>
    </i>
    <i>
      <x v="2"/>
    </i>
    <i>
      <x v="17"/>
    </i>
    <i>
      <x v="1"/>
    </i>
    <i>
      <x v="9"/>
    </i>
    <i>
      <x v="16"/>
    </i>
    <i>
      <x v="6"/>
    </i>
    <i>
      <x v="8"/>
    </i>
    <i>
      <x v="3"/>
    </i>
    <i>
      <x v="23"/>
    </i>
    <i>
      <x v="11"/>
    </i>
    <i>
      <x v="19"/>
    </i>
    <i>
      <x/>
    </i>
    <i>
      <x v="4"/>
    </i>
    <i>
      <x v="12"/>
    </i>
  </rowItems>
  <colFields count="1">
    <field x="-2"/>
  </colFields>
  <colItems count="5">
    <i>
      <x/>
    </i>
    <i i="1">
      <x v="1"/>
    </i>
    <i i="2">
      <x v="2"/>
    </i>
    <i i="3">
      <x v="3"/>
    </i>
    <i i="4">
      <x v="4"/>
    </i>
  </colItems>
  <dataFields count="5">
    <dataField name="Sum of Sales" fld="1" baseField="0" baseItem="3" numFmtId="167"/>
    <dataField name="Sum of Expenses" fld="4" baseField="3" baseItem="1" numFmtId="167"/>
    <dataField fld="2" subtotal="count" baseField="0" baseItem="0" numFmtId="42"/>
    <dataField fld="5" subtotal="count" baseField="0" baseItem="0"/>
    <dataField name="Sum of Boxes" fld="6" baseField="3" baseItem="1" numFmtId="3"/>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3AA80B-ECDA-4076-97B1-F58DCCCA600A}" name="PivotTable6" cacheId="210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location ref="N10:O25" firstHeaderRow="1" firstDataRow="1" firstDataCol="1"/>
  <pivotFields count="4">
    <pivotField axis="axisRow" allDrilled="1" showAll="0" dataSourceSort="1" defaultSubtotal="0" defaultAttributeDrillState="1">
      <items count="12">
        <item x="0"/>
        <item x="1"/>
        <item x="2"/>
        <item x="3"/>
        <item x="4"/>
        <item x="5"/>
        <item x="6"/>
        <item x="7"/>
        <item x="8"/>
        <item x="9"/>
        <item x="10"/>
        <item x="11"/>
      </items>
    </pivotField>
    <pivotField axis="axisRow" allDrilled="1"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5">
    <i>
      <x/>
    </i>
    <i r="1">
      <x/>
    </i>
    <i>
      <x v="1"/>
    </i>
    <i r="1">
      <x v="1"/>
    </i>
    <i r="1">
      <x v="2"/>
    </i>
    <i r="1">
      <x v="3"/>
    </i>
    <i r="1">
      <x v="4"/>
    </i>
    <i r="1">
      <x v="5"/>
    </i>
    <i r="1">
      <x v="6"/>
    </i>
    <i r="1">
      <x v="7"/>
    </i>
    <i r="1">
      <x v="8"/>
    </i>
    <i r="1">
      <x v="9"/>
    </i>
    <i r="1">
      <x v="10"/>
    </i>
    <i r="1">
      <x v="11"/>
    </i>
    <i r="1">
      <x/>
    </i>
  </rowItems>
  <colItems count="1">
    <i/>
  </colItems>
  <dataFields count="1">
    <dataField fld="2" subtotal="count" baseField="0" baseItem="0"/>
  </dataFields>
  <chartFormats count="1">
    <chartFormat chart="10" format="4"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13DC57-A5D3-4446-9549-5E10A43D74B1}" name="PivotTable5" cacheId="210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K10:L25" firstHeaderRow="1" firstDataRow="1" firstDataCol="1"/>
  <pivotFields count="5">
    <pivotField allDrilled="1" showAll="0" measureFilter="1" defaultSubtotal="0" defaultAttributeDrillState="1">
      <items count="5">
        <item x="0"/>
        <item x="1"/>
        <item x="2"/>
        <item x="3"/>
        <item x="4"/>
      </items>
    </pivotField>
    <pivotField axis="axisRow" allDrilled="1" showAll="0" dataSourceSort="1" defaultSubtotal="0" defaultAttributeDrillState="1">
      <items count="12">
        <item x="0"/>
        <item x="1"/>
        <item x="2"/>
        <item x="3"/>
        <item x="4"/>
        <item x="5"/>
        <item x="6"/>
        <item x="7"/>
        <item x="8"/>
        <item x="9"/>
        <item x="10"/>
        <item x="11"/>
      </items>
    </pivotField>
    <pivotField axis="axisRow" allDrilled="1"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name="Sum of Boxes" fld="3" baseField="0" baseItem="0"/>
  </dataFields>
  <chartFormats count="1">
    <chartFormat chart="8"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3DB2CB-6141-4D8C-AAE3-FD5C17B1A4F2}" name="PivotTable4" cacheId="210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5">
  <location ref="H10:I25" firstHeaderRow="1" firstDataRow="1" firstDataCol="1"/>
  <pivotFields count="5">
    <pivotField allDrilled="1"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Subtotal="0" defaultAttributeDrillState="1">
      <items count="12">
        <item x="0"/>
        <item x="1"/>
        <item x="2"/>
        <item x="3"/>
        <item x="4"/>
        <item x="5"/>
        <item x="6"/>
        <item x="7"/>
        <item x="8"/>
        <item x="9"/>
        <item x="10"/>
        <item x="11"/>
      </items>
    </pivotField>
    <pivotField axis="axisRow" allDrilled="1"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3" numFmtId="167"/>
  </dataFields>
  <chartFormats count="3">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36B5FB-6449-47EA-95A8-86CA62804AA1}" name="PivotTable3" cacheId="209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5">
  <location ref="A10:C15" firstHeaderRow="0" firstDataRow="1" firstDataCol="1"/>
  <pivotFields count="4">
    <pivotField axis="axisRow" compact="0" allDrilled="1" outline="0" subtotalTop="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ubtotalTop="0" showAll="0"/>
    <pivotField dataField="1" compact="0" outline="0" subtotalTop="0" showAll="0"/>
    <pivotField compact="0" allDrilled="1" outline="0" subtotalTop="0" showAll="0" dataSourceSort="1"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3" numFmtId="167"/>
    <dataField fld="2" subtotal="count" baseField="0" baseItem="0" numFmtId="42"/>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54F117-3602-4CCF-B2A8-746421564103}" name="PivotTable2" cacheId="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4" firstHeaderRow="0" firstDataRow="1" firstDataCol="0"/>
  <pivotFields count="3">
    <pivotField dataField="1" compact="0" outline="0" subtotalTop="0" showAll="0"/>
    <pivotField dataField="1" compact="0" outline="0" subtotalTop="0" showAll="0"/>
    <pivotField dataField="1" compact="0" outline="0" subtotalTop="0" showAll="0"/>
  </pivotFields>
  <rowItems count="1">
    <i/>
  </rowItems>
  <colFields count="1">
    <field x="-2"/>
  </colFields>
  <colItems count="3">
    <i>
      <x/>
    </i>
    <i i="1">
      <x v="1"/>
    </i>
    <i i="2">
      <x v="2"/>
    </i>
  </colItems>
  <dataFields count="3">
    <dataField name="Sum of Sales" fld="0" baseField="0" baseItem="1" numFmtId="167"/>
    <dataField name="Sum of Boxes" fld="1" baseField="0" baseItem="1" numFmtId="3"/>
    <dataField fld="2"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Interactive Dashboard.xlsx!sales">
        <x15:activeTabTopLevelEntity name="[sale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F059E5E-1772-4D36-8F2F-8B6E53D07B9C}" sourceName="[sales].[Product]">
  <pivotTables>
    <pivotTable tabId="4" name="PivotTable7"/>
    <pivotTable tabId="4" name="PivotTable6"/>
    <pivotTable tabId="4" name="PivotTable8"/>
  </pivotTables>
  <data>
    <olap pivotCacheId="222446342">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ll]"/>
      </selections>
    </olap>
  </data>
  <extLst>
    <x:ext xmlns:x15="http://schemas.microsoft.com/office/spreadsheetml/2010/11/main" uri="{470722E0-AACD-4C17-9CDC-17EF765DBC7E}">
      <x15:slicerCacheHideItemsWithNoData count="1">
        <x15:slicerCacheOlapLevelName uniqueName="[sales].[Product].[Product]" count="1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E2C6128-842A-451F-A0F4-4EC11D106BD3}" sourceName="[sales].[Category]">
  <pivotTables>
    <pivotTable tabId="4" name="PivotTable3"/>
    <pivotTable tabId="4" name="PivotTable4"/>
    <pivotTable tabId="4" name="PivotTable5"/>
    <pivotTable tabId="4" name="PivotTable6"/>
    <pivotTable tabId="4" name="PivotTable7"/>
    <pivotTable tabId="4" name="PivotTable8"/>
    <pivotTable tabId="4" name="PivotTable11"/>
  </pivotTables>
  <data>
    <olap pivotCacheId="42206793">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BC00DF0-557D-4526-BA4C-96760C1C7DA9}" cache="Slicer_Product" caption="Product" showCaption="0" level="1" style="SlicerStyleDark4" rowHeight="234950"/>
  <slicer name="Category" xr10:uid="{B51218AF-F925-4B1E-8E16-5CE095308A84}" cache="Slicer_Category" caption="Category" showCaption="0" level="1"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10" dataDxfId="9">
  <sortState xmlns:xlrd2="http://schemas.microsoft.com/office/spreadsheetml/2017/richdata2" ref="C6:I3796">
    <sortCondition descending="1" ref="E5:E3796"/>
  </sortState>
  <tableColumns count="7">
    <tableColumn id="1" xr3:uid="{0CD4F48A-D2C9-4AAA-86D4-539DCF138288}" name="Sales Person" dataDxfId="8"/>
    <tableColumn id="2" xr3:uid="{832E2327-BA36-47B8-BFFD-55FD795A9AF4}" name="Product" dataDxfId="7"/>
    <tableColumn id="3" xr3:uid="{471D1938-AE6B-42A7-B95E-66103B3A6462}" name="Date" dataDxfId="6"/>
    <tableColumn id="4" xr3:uid="{9133B040-49B7-483C-8DFA-859AB5DB6AF7}" name="Sales" dataDxfId="5"/>
    <tableColumn id="5" xr3:uid="{295C178C-C117-4E4D-8051-D62A770D8F8D}" name="Boxes" dataDxfId="4"/>
    <tableColumn id="6" xr3:uid="{41A4F520-10CC-411B-A397-616967C0A836}" name="Expenses" dataDxfId="3"/>
    <tableColumn id="7" xr3:uid="{314D6C81-8C21-42C0-9053-41D74AFC77FA}" name="Category" dataDxfId="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8706F-967B-4570-8742-EFDCF15D7F16}">
  <dimension ref="A3:O53"/>
  <sheetViews>
    <sheetView topLeftCell="A16" workbookViewId="0">
      <selection activeCell="L31" sqref="L31"/>
    </sheetView>
  </sheetViews>
  <sheetFormatPr defaultRowHeight="14.4" x14ac:dyDescent="0.3"/>
  <cols>
    <col min="1" max="1" width="18.21875" bestFit="1" customWidth="1"/>
    <col min="2" max="2" width="11.6640625" bestFit="1" customWidth="1"/>
    <col min="3" max="3" width="15.21875" bestFit="1" customWidth="1"/>
    <col min="4" max="4" width="10.33203125" bestFit="1" customWidth="1"/>
    <col min="5" max="5" width="7.5546875" bestFit="1" customWidth="1"/>
    <col min="6" max="6" width="12.33203125" bestFit="1" customWidth="1"/>
    <col min="8" max="8" width="18.33203125" bestFit="1" customWidth="1"/>
    <col min="9" max="9" width="11.6640625" bestFit="1" customWidth="1"/>
    <col min="10" max="10" width="10.77734375" bestFit="1" customWidth="1"/>
    <col min="11" max="11" width="12.5546875" bestFit="1" customWidth="1"/>
    <col min="12" max="12" width="12.33203125" bestFit="1" customWidth="1"/>
    <col min="13" max="13" width="10.33203125" bestFit="1" customWidth="1"/>
    <col min="14" max="14" width="12.5546875" bestFit="1" customWidth="1"/>
    <col min="15" max="16" width="12.44140625" bestFit="1" customWidth="1"/>
  </cols>
  <sheetData>
    <row r="3" spans="1:15" x14ac:dyDescent="0.3">
      <c r="A3" t="s">
        <v>58</v>
      </c>
      <c r="B3" t="s">
        <v>60</v>
      </c>
      <c r="C3" t="s">
        <v>63</v>
      </c>
    </row>
    <row r="4" spans="1:15" x14ac:dyDescent="0.3">
      <c r="A4" s="13">
        <v>21701722</v>
      </c>
      <c r="B4" s="12">
        <v>1344574</v>
      </c>
      <c r="C4" s="11">
        <v>0.67526599962896949</v>
      </c>
    </row>
    <row r="10" spans="1:15" x14ac:dyDescent="0.3">
      <c r="A10" s="14" t="s">
        <v>2</v>
      </c>
      <c r="B10" t="s">
        <v>58</v>
      </c>
      <c r="C10" t="s">
        <v>62</v>
      </c>
      <c r="H10" s="14" t="s">
        <v>78</v>
      </c>
      <c r="I10" t="s">
        <v>58</v>
      </c>
      <c r="K10" s="14" t="s">
        <v>78</v>
      </c>
      <c r="L10" t="s">
        <v>60</v>
      </c>
      <c r="N10" s="14" t="s">
        <v>78</v>
      </c>
      <c r="O10" t="s">
        <v>62</v>
      </c>
    </row>
    <row r="11" spans="1:15" x14ac:dyDescent="0.3">
      <c r="A11" t="s">
        <v>29</v>
      </c>
      <c r="B11" s="13">
        <v>1089312</v>
      </c>
      <c r="C11" s="15">
        <v>792470.8</v>
      </c>
      <c r="H11" s="16" t="s">
        <v>64</v>
      </c>
      <c r="I11" s="13"/>
      <c r="K11" s="16" t="s">
        <v>64</v>
      </c>
      <c r="L11" s="9"/>
      <c r="N11" s="16" t="s">
        <v>64</v>
      </c>
      <c r="O11" s="9"/>
    </row>
    <row r="12" spans="1:15" x14ac:dyDescent="0.3">
      <c r="A12" t="s">
        <v>55</v>
      </c>
      <c r="B12" s="13">
        <v>1015994</v>
      </c>
      <c r="C12" s="15">
        <v>968063.9</v>
      </c>
      <c r="H12" s="17" t="s">
        <v>65</v>
      </c>
      <c r="I12" s="13">
        <v>837011</v>
      </c>
      <c r="K12" s="17" t="s">
        <v>65</v>
      </c>
      <c r="L12" s="9">
        <v>51147</v>
      </c>
      <c r="N12" s="17" t="s">
        <v>65</v>
      </c>
      <c r="O12" s="10">
        <v>586807.80000000005</v>
      </c>
    </row>
    <row r="13" spans="1:15" x14ac:dyDescent="0.3">
      <c r="A13" t="s">
        <v>37</v>
      </c>
      <c r="B13" s="13">
        <v>1005046</v>
      </c>
      <c r="C13" s="15">
        <v>646166.4</v>
      </c>
      <c r="H13" s="16" t="s">
        <v>66</v>
      </c>
      <c r="I13" s="13"/>
      <c r="K13" s="16" t="s">
        <v>66</v>
      </c>
      <c r="L13" s="9"/>
      <c r="N13" s="16" t="s">
        <v>66</v>
      </c>
      <c r="O13" s="9"/>
    </row>
    <row r="14" spans="1:15" x14ac:dyDescent="0.3">
      <c r="A14" t="s">
        <v>52</v>
      </c>
      <c r="B14" s="13">
        <v>995050</v>
      </c>
      <c r="C14" s="15">
        <v>260442.40000000002</v>
      </c>
      <c r="H14" s="17" t="s">
        <v>67</v>
      </c>
      <c r="I14" s="13">
        <v>737961</v>
      </c>
      <c r="K14" s="17" t="s">
        <v>67</v>
      </c>
      <c r="L14" s="9">
        <v>44202</v>
      </c>
      <c r="N14" s="17" t="s">
        <v>67</v>
      </c>
      <c r="O14" s="10">
        <v>520299</v>
      </c>
    </row>
    <row r="15" spans="1:15" x14ac:dyDescent="0.3">
      <c r="A15" t="s">
        <v>36</v>
      </c>
      <c r="B15" s="13">
        <v>994021</v>
      </c>
      <c r="C15" s="15">
        <v>948102.3</v>
      </c>
      <c r="H15" s="17" t="s">
        <v>68</v>
      </c>
      <c r="I15" s="13">
        <v>934941</v>
      </c>
      <c r="K15" s="17" t="s">
        <v>68</v>
      </c>
      <c r="L15" s="9">
        <v>57877</v>
      </c>
      <c r="N15" s="17" t="s">
        <v>68</v>
      </c>
      <c r="O15" s="10">
        <v>617660.80000000005</v>
      </c>
    </row>
    <row r="16" spans="1:15" x14ac:dyDescent="0.3">
      <c r="H16" s="17" t="s">
        <v>69</v>
      </c>
      <c r="I16" s="13">
        <v>820274</v>
      </c>
      <c r="K16" s="17" t="s">
        <v>69</v>
      </c>
      <c r="L16" s="9">
        <v>50290</v>
      </c>
      <c r="N16" s="17" t="s">
        <v>69</v>
      </c>
      <c r="O16" s="10">
        <v>513422.4</v>
      </c>
    </row>
    <row r="17" spans="1:15" x14ac:dyDescent="0.3">
      <c r="H17" s="17" t="s">
        <v>70</v>
      </c>
      <c r="I17" s="13">
        <v>821317</v>
      </c>
      <c r="K17" s="17" t="s">
        <v>70</v>
      </c>
      <c r="L17" s="9">
        <v>51344</v>
      </c>
      <c r="N17" s="17" t="s">
        <v>70</v>
      </c>
      <c r="O17" s="10">
        <v>528046.69999999995</v>
      </c>
    </row>
    <row r="18" spans="1:15" x14ac:dyDescent="0.3">
      <c r="H18" s="17" t="s">
        <v>71</v>
      </c>
      <c r="I18" s="13">
        <v>734041</v>
      </c>
      <c r="K18" s="17" t="s">
        <v>71</v>
      </c>
      <c r="L18" s="9">
        <v>42519</v>
      </c>
      <c r="N18" s="17" t="s">
        <v>71</v>
      </c>
      <c r="O18" s="10">
        <v>513869.8</v>
      </c>
    </row>
    <row r="19" spans="1:15" x14ac:dyDescent="0.3">
      <c r="H19" s="17" t="s">
        <v>72</v>
      </c>
      <c r="I19" s="13">
        <v>529844</v>
      </c>
      <c r="K19" s="17" t="s">
        <v>72</v>
      </c>
      <c r="L19" s="9">
        <v>30728</v>
      </c>
      <c r="N19" s="17" t="s">
        <v>72</v>
      </c>
      <c r="O19" s="10">
        <v>348669.3</v>
      </c>
    </row>
    <row r="20" spans="1:15" x14ac:dyDescent="0.3">
      <c r="H20" s="17" t="s">
        <v>73</v>
      </c>
      <c r="I20" s="13">
        <v>872431</v>
      </c>
      <c r="K20" s="17" t="s">
        <v>73</v>
      </c>
      <c r="L20" s="9">
        <v>57787</v>
      </c>
      <c r="N20" s="17" t="s">
        <v>73</v>
      </c>
      <c r="O20" s="10">
        <v>515428</v>
      </c>
    </row>
    <row r="21" spans="1:15" x14ac:dyDescent="0.3">
      <c r="H21" s="17" t="s">
        <v>74</v>
      </c>
      <c r="I21" s="13">
        <v>619073</v>
      </c>
      <c r="K21" s="17" t="s">
        <v>74</v>
      </c>
      <c r="L21" s="9">
        <v>36502</v>
      </c>
      <c r="N21" s="17" t="s">
        <v>74</v>
      </c>
      <c r="O21" s="10">
        <v>447602.1</v>
      </c>
    </row>
    <row r="22" spans="1:15" x14ac:dyDescent="0.3">
      <c r="H22" s="17" t="s">
        <v>75</v>
      </c>
      <c r="I22" s="13">
        <v>672980</v>
      </c>
      <c r="K22" s="17" t="s">
        <v>75</v>
      </c>
      <c r="L22" s="9">
        <v>42985</v>
      </c>
      <c r="N22" s="17" t="s">
        <v>75</v>
      </c>
      <c r="O22" s="10">
        <v>426809.1</v>
      </c>
    </row>
    <row r="23" spans="1:15" x14ac:dyDescent="0.3">
      <c r="H23" s="17" t="s">
        <v>76</v>
      </c>
      <c r="I23" s="13">
        <v>661752</v>
      </c>
      <c r="K23" s="17" t="s">
        <v>76</v>
      </c>
      <c r="L23" s="9">
        <v>41034</v>
      </c>
      <c r="N23" s="17" t="s">
        <v>76</v>
      </c>
      <c r="O23" s="10">
        <v>451329.8</v>
      </c>
    </row>
    <row r="24" spans="1:15" x14ac:dyDescent="0.3">
      <c r="H24" s="17" t="s">
        <v>77</v>
      </c>
      <c r="I24" s="13">
        <v>948395</v>
      </c>
      <c r="K24" s="17" t="s">
        <v>77</v>
      </c>
      <c r="L24" s="9">
        <v>56175</v>
      </c>
      <c r="N24" s="17" t="s">
        <v>77</v>
      </c>
      <c r="O24" s="10">
        <v>648615.1</v>
      </c>
    </row>
    <row r="25" spans="1:15" x14ac:dyDescent="0.3">
      <c r="H25" s="17" t="s">
        <v>65</v>
      </c>
      <c r="I25" s="13">
        <v>1554315</v>
      </c>
      <c r="K25" s="17" t="s">
        <v>65</v>
      </c>
      <c r="L25" s="9">
        <v>117812</v>
      </c>
      <c r="N25" s="17" t="s">
        <v>65</v>
      </c>
      <c r="O25" s="10">
        <v>1106971.8999999999</v>
      </c>
    </row>
    <row r="28" spans="1:15" x14ac:dyDescent="0.3">
      <c r="A28" s="14" t="s">
        <v>1</v>
      </c>
      <c r="B28" t="s">
        <v>58</v>
      </c>
      <c r="C28" t="s">
        <v>59</v>
      </c>
      <c r="D28" t="s">
        <v>62</v>
      </c>
      <c r="E28" t="s">
        <v>63</v>
      </c>
      <c r="F28" t="s">
        <v>60</v>
      </c>
      <c r="H28" s="14" t="s">
        <v>2</v>
      </c>
      <c r="J28" s="14" t="s">
        <v>7</v>
      </c>
      <c r="L28" t="str">
        <f>"Sales Person Performance " &amp; L30</f>
        <v>Sales Person Performance for Bars category</v>
      </c>
    </row>
    <row r="29" spans="1:15" x14ac:dyDescent="0.3">
      <c r="A29" t="s">
        <v>34</v>
      </c>
      <c r="B29" s="13">
        <v>500136</v>
      </c>
      <c r="C29" s="13">
        <v>167267.1</v>
      </c>
      <c r="D29" s="15">
        <v>332868.90000000002</v>
      </c>
      <c r="E29" s="11">
        <v>0.66555676855895196</v>
      </c>
      <c r="F29" s="12">
        <v>32950</v>
      </c>
      <c r="H29" t="s">
        <v>55</v>
      </c>
      <c r="J29" t="s">
        <v>18</v>
      </c>
    </row>
    <row r="30" spans="1:15" x14ac:dyDescent="0.3">
      <c r="A30" t="s">
        <v>27</v>
      </c>
      <c r="B30" s="13">
        <v>485842</v>
      </c>
      <c r="C30" s="13">
        <v>171480.4</v>
      </c>
      <c r="D30" s="15">
        <v>314361.59999999998</v>
      </c>
      <c r="E30" s="11">
        <v>0.64704492406996506</v>
      </c>
      <c r="F30" s="12">
        <v>30706</v>
      </c>
      <c r="H30" t="s">
        <v>29</v>
      </c>
      <c r="L30" t="str">
        <f>IF(L31=0,IF(J30=0, "for "&amp; J29 &amp;" category",""),"for "&amp; L31)</f>
        <v>for Bars category</v>
      </c>
    </row>
    <row r="31" spans="1:15" x14ac:dyDescent="0.3">
      <c r="A31" t="s">
        <v>28</v>
      </c>
      <c r="B31" s="13">
        <v>477799</v>
      </c>
      <c r="C31" s="13">
        <v>153462.29999999999</v>
      </c>
      <c r="D31" s="15">
        <v>324336.7</v>
      </c>
      <c r="E31" s="11">
        <v>0.67881410383864349</v>
      </c>
      <c r="F31" s="12">
        <v>31305</v>
      </c>
      <c r="H31" t="s">
        <v>52</v>
      </c>
      <c r="L31">
        <f>IF(H30=0, H29,0)</f>
        <v>0</v>
      </c>
    </row>
    <row r="32" spans="1:15" x14ac:dyDescent="0.3">
      <c r="A32" t="s">
        <v>40</v>
      </c>
      <c r="B32" s="13">
        <v>475783</v>
      </c>
      <c r="C32" s="13">
        <v>162262.9</v>
      </c>
      <c r="D32" s="15">
        <v>313520.09999999998</v>
      </c>
      <c r="E32" s="11">
        <v>0.6589560787165577</v>
      </c>
      <c r="F32" s="12">
        <v>29545</v>
      </c>
      <c r="H32" t="s">
        <v>22</v>
      </c>
    </row>
    <row r="33" spans="1:8" x14ac:dyDescent="0.3">
      <c r="A33" t="s">
        <v>47</v>
      </c>
      <c r="B33" s="13">
        <v>473130</v>
      </c>
      <c r="C33" s="13">
        <v>158436.70000000001</v>
      </c>
      <c r="D33" s="15">
        <v>314693.3</v>
      </c>
      <c r="E33" s="11">
        <v>0.66513072517067184</v>
      </c>
      <c r="F33" s="12">
        <v>30030</v>
      </c>
      <c r="H33" t="s">
        <v>36</v>
      </c>
    </row>
    <row r="34" spans="1:8" x14ac:dyDescent="0.3">
      <c r="A34" t="s">
        <v>33</v>
      </c>
      <c r="B34" s="13">
        <v>471947</v>
      </c>
      <c r="C34" s="13">
        <v>158444.6</v>
      </c>
      <c r="D34" s="15">
        <v>313502.40000000002</v>
      </c>
      <c r="E34" s="11">
        <v>0.66427459015525059</v>
      </c>
      <c r="F34" s="12">
        <v>32784</v>
      </c>
      <c r="H34" t="s">
        <v>24</v>
      </c>
    </row>
    <row r="35" spans="1:8" x14ac:dyDescent="0.3">
      <c r="A35" t="s">
        <v>16</v>
      </c>
      <c r="B35" s="13">
        <v>471632</v>
      </c>
      <c r="C35" s="13">
        <v>130528.6</v>
      </c>
      <c r="D35" s="15">
        <v>341103.4</v>
      </c>
      <c r="E35" s="11">
        <v>0.72324057739932834</v>
      </c>
      <c r="F35" s="12">
        <v>27068</v>
      </c>
      <c r="H35" t="s">
        <v>56</v>
      </c>
    </row>
    <row r="36" spans="1:8" x14ac:dyDescent="0.3">
      <c r="A36" t="s">
        <v>44</v>
      </c>
      <c r="B36" s="13">
        <v>470589</v>
      </c>
      <c r="C36" s="13">
        <v>147195.20000000001</v>
      </c>
      <c r="D36" s="15">
        <v>323393.8</v>
      </c>
      <c r="E36" s="11">
        <v>0.687210708282599</v>
      </c>
      <c r="F36" s="12">
        <v>27132</v>
      </c>
      <c r="H36" t="s">
        <v>17</v>
      </c>
    </row>
    <row r="37" spans="1:8" x14ac:dyDescent="0.3">
      <c r="A37" t="s">
        <v>19</v>
      </c>
      <c r="B37" s="13">
        <v>459410</v>
      </c>
      <c r="C37" s="13">
        <v>146199.1</v>
      </c>
      <c r="D37" s="15">
        <v>313210.90000000002</v>
      </c>
      <c r="E37" s="11">
        <v>0.68176770205263282</v>
      </c>
      <c r="F37" s="12">
        <v>28223</v>
      </c>
      <c r="H37" t="s">
        <v>20</v>
      </c>
    </row>
    <row r="38" spans="1:8" x14ac:dyDescent="0.3">
      <c r="A38" t="s">
        <v>25</v>
      </c>
      <c r="B38" s="13">
        <v>451612</v>
      </c>
      <c r="C38" s="13">
        <v>129889.4</v>
      </c>
      <c r="D38" s="15">
        <v>321722.59999999998</v>
      </c>
      <c r="E38" s="11">
        <v>0.71238718191722095</v>
      </c>
      <c r="F38" s="12">
        <v>28132</v>
      </c>
      <c r="H38" t="s">
        <v>37</v>
      </c>
    </row>
    <row r="39" spans="1:8" x14ac:dyDescent="0.3">
      <c r="A39" t="s">
        <v>51</v>
      </c>
      <c r="B39" s="13">
        <v>444570</v>
      </c>
      <c r="C39" s="13">
        <v>159805.5</v>
      </c>
      <c r="D39" s="15">
        <v>284764.5</v>
      </c>
      <c r="E39" s="11">
        <v>0.64053917268371685</v>
      </c>
      <c r="F39" s="12">
        <v>28189</v>
      </c>
      <c r="H39" t="s">
        <v>39</v>
      </c>
    </row>
    <row r="40" spans="1:8" x14ac:dyDescent="0.3">
      <c r="A40" t="s">
        <v>23</v>
      </c>
      <c r="B40" s="13">
        <v>422940</v>
      </c>
      <c r="C40" s="13">
        <v>122500.1</v>
      </c>
      <c r="D40" s="15">
        <v>300439.90000000002</v>
      </c>
      <c r="E40" s="11">
        <v>0.71036057123941931</v>
      </c>
      <c r="F40" s="12">
        <v>28856</v>
      </c>
    </row>
    <row r="41" spans="1:8" x14ac:dyDescent="0.3">
      <c r="A41" t="s">
        <v>57</v>
      </c>
      <c r="B41" s="13">
        <v>422681</v>
      </c>
      <c r="C41" s="13">
        <v>135119.9</v>
      </c>
      <c r="D41" s="15">
        <v>287561.09999999998</v>
      </c>
      <c r="E41" s="11">
        <v>0.68032653466798831</v>
      </c>
      <c r="F41" s="12">
        <v>27071</v>
      </c>
    </row>
    <row r="42" spans="1:8" x14ac:dyDescent="0.3">
      <c r="A42" t="s">
        <v>11</v>
      </c>
      <c r="B42" s="13">
        <v>420385</v>
      </c>
      <c r="C42" s="13">
        <v>144678.29999999999</v>
      </c>
      <c r="D42" s="15">
        <v>275706.7</v>
      </c>
      <c r="E42" s="11">
        <v>0.65584333408661111</v>
      </c>
      <c r="F42" s="12">
        <v>25660</v>
      </c>
    </row>
    <row r="43" spans="1:8" x14ac:dyDescent="0.3">
      <c r="A43" t="s">
        <v>8</v>
      </c>
      <c r="B43" s="13">
        <v>418439</v>
      </c>
      <c r="C43" s="13">
        <v>131422.29999999999</v>
      </c>
      <c r="D43" s="15">
        <v>287016.7</v>
      </c>
      <c r="E43" s="11">
        <v>0.68592244030790628</v>
      </c>
      <c r="F43" s="12">
        <v>26233</v>
      </c>
    </row>
    <row r="44" spans="1:8" x14ac:dyDescent="0.3">
      <c r="A44" t="s">
        <v>38</v>
      </c>
      <c r="B44" s="13">
        <v>413539</v>
      </c>
      <c r="C44" s="13">
        <v>132199.1</v>
      </c>
      <c r="D44" s="15">
        <v>281339.90000000002</v>
      </c>
      <c r="E44" s="11">
        <v>0.68032253306217794</v>
      </c>
      <c r="F44" s="12">
        <v>25089</v>
      </c>
    </row>
    <row r="45" spans="1:8" x14ac:dyDescent="0.3">
      <c r="A45" t="s">
        <v>48</v>
      </c>
      <c r="B45" s="13">
        <v>413518</v>
      </c>
      <c r="C45" s="13">
        <v>152596.5</v>
      </c>
      <c r="D45" s="15">
        <v>260921.5</v>
      </c>
      <c r="E45" s="11">
        <v>0.63097978806243016</v>
      </c>
      <c r="F45" s="12">
        <v>26955</v>
      </c>
    </row>
    <row r="46" spans="1:8" x14ac:dyDescent="0.3">
      <c r="A46" t="s">
        <v>45</v>
      </c>
      <c r="B46" s="13">
        <v>411719</v>
      </c>
      <c r="C46" s="13">
        <v>155598.29999999999</v>
      </c>
      <c r="D46" s="15">
        <v>256120.7</v>
      </c>
      <c r="E46" s="11">
        <v>0.62207646477330414</v>
      </c>
      <c r="F46" s="12">
        <v>28089</v>
      </c>
    </row>
    <row r="47" spans="1:8" x14ac:dyDescent="0.3">
      <c r="A47" t="s">
        <v>35</v>
      </c>
      <c r="B47" s="13">
        <v>395724</v>
      </c>
      <c r="C47" s="13">
        <v>135130.5</v>
      </c>
      <c r="D47" s="15">
        <v>260593.5</v>
      </c>
      <c r="E47" s="11">
        <v>0.65852336476938478</v>
      </c>
      <c r="F47" s="12">
        <v>26265</v>
      </c>
    </row>
    <row r="48" spans="1:8" x14ac:dyDescent="0.3">
      <c r="A48" t="s">
        <v>49</v>
      </c>
      <c r="B48" s="13">
        <v>394933</v>
      </c>
      <c r="C48" s="13">
        <v>116019.6</v>
      </c>
      <c r="D48" s="15">
        <v>278913.40000000002</v>
      </c>
      <c r="E48" s="11">
        <v>0.70622966427216771</v>
      </c>
      <c r="F48" s="12">
        <v>22233</v>
      </c>
    </row>
    <row r="49" spans="1:6" x14ac:dyDescent="0.3">
      <c r="A49" t="s">
        <v>50</v>
      </c>
      <c r="B49" s="13">
        <v>386484</v>
      </c>
      <c r="C49" s="13">
        <v>117795.1</v>
      </c>
      <c r="D49" s="15">
        <v>268688.90000000002</v>
      </c>
      <c r="E49" s="11">
        <v>0.69521351466037407</v>
      </c>
      <c r="F49" s="12">
        <v>23556</v>
      </c>
    </row>
    <row r="50" spans="1:6" x14ac:dyDescent="0.3">
      <c r="A50" t="s">
        <v>13</v>
      </c>
      <c r="B50" s="13">
        <v>385462</v>
      </c>
      <c r="C50" s="13">
        <v>137483.1</v>
      </c>
      <c r="D50" s="15">
        <v>247978.9</v>
      </c>
      <c r="E50" s="11">
        <v>0.6433290441081092</v>
      </c>
      <c r="F50" s="12">
        <v>24423</v>
      </c>
    </row>
    <row r="51" spans="1:6" x14ac:dyDescent="0.3">
      <c r="A51" t="s">
        <v>21</v>
      </c>
      <c r="B51" s="13">
        <v>373387</v>
      </c>
      <c r="C51" s="13">
        <v>110511.4</v>
      </c>
      <c r="D51" s="15">
        <v>262875.59999999998</v>
      </c>
      <c r="E51" s="11">
        <v>0.70402986713517068</v>
      </c>
      <c r="F51" s="12">
        <v>24396</v>
      </c>
    </row>
    <row r="52" spans="1:6" x14ac:dyDescent="0.3">
      <c r="A52" t="s">
        <v>54</v>
      </c>
      <c r="B52" s="13">
        <v>370461</v>
      </c>
      <c r="C52" s="13">
        <v>124402.7</v>
      </c>
      <c r="D52" s="15">
        <v>246058.3</v>
      </c>
      <c r="E52" s="11">
        <v>0.66419488151249384</v>
      </c>
      <c r="F52" s="12">
        <v>23376</v>
      </c>
    </row>
    <row r="53" spans="1:6" x14ac:dyDescent="0.3">
      <c r="A53" t="s">
        <v>43</v>
      </c>
      <c r="B53" s="13">
        <v>332213</v>
      </c>
      <c r="C53" s="13">
        <v>118374.5</v>
      </c>
      <c r="D53" s="15">
        <v>213838.5</v>
      </c>
      <c r="E53" s="11">
        <v>0.64367890479902956</v>
      </c>
      <c r="F53" s="12">
        <v>22136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B991-0E40-4473-A20D-A2765122FFED}">
  <dimension ref="A1:AB40"/>
  <sheetViews>
    <sheetView showGridLines="0" zoomScale="68" zoomScaleNormal="68" workbookViewId="0">
      <selection activeCell="AD12" sqref="AD12"/>
    </sheetView>
  </sheetViews>
  <sheetFormatPr defaultRowHeight="14.4" x14ac:dyDescent="0.3"/>
  <cols>
    <col min="16" max="16" width="22.33203125" customWidth="1"/>
    <col min="17" max="20" width="13.109375" bestFit="1" customWidth="1"/>
  </cols>
  <sheetData>
    <row r="1" spans="1:28" x14ac:dyDescent="0.3">
      <c r="A1" s="19"/>
      <c r="B1" s="24" t="s">
        <v>81</v>
      </c>
      <c r="C1" s="23"/>
      <c r="D1" s="23"/>
      <c r="E1" s="23"/>
      <c r="F1" s="23"/>
      <c r="G1" s="23"/>
      <c r="H1" s="23"/>
      <c r="I1" s="23"/>
      <c r="J1" s="23"/>
      <c r="K1" s="19"/>
      <c r="L1" s="19"/>
      <c r="M1" s="19"/>
      <c r="N1" s="19"/>
      <c r="O1" s="19"/>
      <c r="P1" s="19"/>
      <c r="Q1" s="19"/>
      <c r="R1" s="19"/>
      <c r="S1" s="19"/>
      <c r="T1" s="19"/>
      <c r="U1" s="19"/>
      <c r="V1" s="19"/>
      <c r="W1" s="19"/>
      <c r="X1" s="19"/>
      <c r="Y1" s="19"/>
      <c r="Z1" s="19"/>
      <c r="AA1" s="19"/>
      <c r="AB1" s="19"/>
    </row>
    <row r="2" spans="1:28" x14ac:dyDescent="0.3">
      <c r="A2" s="19"/>
      <c r="B2" s="23"/>
      <c r="C2" s="23"/>
      <c r="D2" s="23"/>
      <c r="E2" s="23"/>
      <c r="F2" s="23"/>
      <c r="G2" s="23"/>
      <c r="H2" s="23"/>
      <c r="I2" s="23"/>
      <c r="J2" s="23"/>
      <c r="K2" s="19"/>
      <c r="L2" s="19"/>
      <c r="M2" s="19"/>
      <c r="N2" s="19"/>
      <c r="O2" s="19"/>
      <c r="P2" s="19"/>
      <c r="Q2" s="19"/>
      <c r="R2" s="19"/>
      <c r="S2" s="19"/>
      <c r="T2" s="19"/>
      <c r="U2" s="19"/>
      <c r="V2" s="19"/>
      <c r="W2" s="19"/>
      <c r="X2" s="19"/>
      <c r="Y2" s="19"/>
      <c r="Z2" s="19"/>
      <c r="AA2" s="19"/>
      <c r="AB2" s="19"/>
    </row>
    <row r="3" spans="1:28" x14ac:dyDescent="0.3">
      <c r="A3" s="19"/>
      <c r="B3" s="23"/>
      <c r="C3" s="23"/>
      <c r="D3" s="23"/>
      <c r="E3" s="23"/>
      <c r="F3" s="23"/>
      <c r="G3" s="23"/>
      <c r="H3" s="23"/>
      <c r="I3" s="23"/>
      <c r="J3" s="23"/>
      <c r="K3" s="19"/>
      <c r="L3" s="19"/>
      <c r="M3" s="19"/>
      <c r="N3" s="19"/>
      <c r="O3" s="19"/>
      <c r="P3" s="19"/>
      <c r="Q3" s="19"/>
      <c r="R3" s="19"/>
      <c r="S3" s="19"/>
      <c r="T3" s="19"/>
      <c r="U3" s="19"/>
      <c r="V3" s="19"/>
      <c r="W3" s="19"/>
      <c r="X3" s="19"/>
      <c r="Y3" s="19"/>
      <c r="Z3" s="19"/>
      <c r="AA3" s="19"/>
      <c r="AB3" s="19"/>
    </row>
    <row r="4" spans="1:28" x14ac:dyDescent="0.3">
      <c r="A4" s="19"/>
      <c r="B4" s="23"/>
      <c r="C4" s="23"/>
      <c r="D4" s="23"/>
      <c r="E4" s="23"/>
      <c r="F4" s="23"/>
      <c r="G4" s="23"/>
      <c r="H4" s="23"/>
      <c r="I4" s="23"/>
      <c r="J4" s="23"/>
      <c r="K4" s="19"/>
      <c r="L4" s="19"/>
      <c r="M4" s="19"/>
      <c r="N4" s="19"/>
      <c r="O4" s="19"/>
      <c r="P4" s="19"/>
      <c r="Q4" s="19"/>
      <c r="R4" s="19"/>
      <c r="S4" s="19"/>
      <c r="T4" s="19"/>
      <c r="U4" s="19"/>
      <c r="V4" s="19"/>
      <c r="W4" s="19"/>
      <c r="X4" s="19"/>
      <c r="Y4" s="19"/>
      <c r="Z4" s="19"/>
      <c r="AA4" s="19"/>
      <c r="AB4" s="19"/>
    </row>
    <row r="5" spans="1:28" x14ac:dyDescent="0.3">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row>
    <row r="6" spans="1:28" x14ac:dyDescent="0.3">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7" spans="1:28" x14ac:dyDescent="0.3">
      <c r="A7" s="19"/>
      <c r="B7" s="19"/>
      <c r="C7" s="19"/>
      <c r="D7" s="19"/>
      <c r="E7" s="19"/>
      <c r="F7" s="19"/>
      <c r="G7" s="19"/>
      <c r="H7" s="19"/>
      <c r="I7" s="19"/>
      <c r="J7" s="19"/>
      <c r="K7" s="19"/>
      <c r="L7" s="19"/>
      <c r="M7" s="19"/>
      <c r="N7" s="19"/>
      <c r="O7" s="19"/>
      <c r="P7" s="18" t="s">
        <v>1</v>
      </c>
      <c r="Q7" s="18" t="s">
        <v>4</v>
      </c>
      <c r="R7" s="18"/>
      <c r="S7" s="18" t="s">
        <v>6</v>
      </c>
      <c r="T7" s="18" t="s">
        <v>79</v>
      </c>
      <c r="U7" s="18" t="s">
        <v>80</v>
      </c>
      <c r="V7" s="18" t="s">
        <v>5</v>
      </c>
      <c r="W7" s="19"/>
      <c r="X7" s="19"/>
      <c r="Y7" s="19"/>
      <c r="Z7" s="19"/>
      <c r="AA7" s="19"/>
      <c r="AB7" s="19"/>
    </row>
    <row r="8" spans="1:28" x14ac:dyDescent="0.3">
      <c r="A8" s="19"/>
      <c r="B8" s="19"/>
      <c r="C8" s="19"/>
      <c r="D8" s="19"/>
      <c r="E8" s="19"/>
      <c r="F8" s="19"/>
      <c r="G8" s="19"/>
      <c r="H8" s="19"/>
      <c r="I8" s="19"/>
      <c r="J8" s="19"/>
      <c r="K8" s="19"/>
      <c r="L8" s="19"/>
      <c r="M8" s="19"/>
      <c r="N8" s="19"/>
      <c r="O8" s="19"/>
      <c r="P8" s="19" t="str">
        <f>Pivots!A29</f>
        <v>Roddy Speechley</v>
      </c>
      <c r="Q8" s="20">
        <f>Pivots!B29</f>
        <v>500136</v>
      </c>
      <c r="R8" s="20">
        <f t="shared" ref="R8:R32" si="0">Q8</f>
        <v>500136</v>
      </c>
      <c r="S8" s="20">
        <f>Pivots!C29</f>
        <v>167267.1</v>
      </c>
      <c r="T8" s="20">
        <f>Pivots!D29</f>
        <v>332868.90000000002</v>
      </c>
      <c r="U8" s="21">
        <f>Pivots!E29</f>
        <v>0.66555676855895196</v>
      </c>
      <c r="V8" s="22">
        <f>Pivots!F29</f>
        <v>32950</v>
      </c>
      <c r="W8" s="19"/>
      <c r="X8" s="19"/>
      <c r="Y8" s="19"/>
      <c r="Z8" s="19"/>
      <c r="AA8" s="19"/>
      <c r="AB8" s="19"/>
    </row>
    <row r="9" spans="1:28" x14ac:dyDescent="0.3">
      <c r="A9" s="19"/>
      <c r="B9" s="19"/>
      <c r="C9" s="19"/>
      <c r="D9" s="19"/>
      <c r="E9" s="19"/>
      <c r="F9" s="19"/>
      <c r="G9" s="19"/>
      <c r="H9" s="19"/>
      <c r="I9" s="19"/>
      <c r="J9" s="19"/>
      <c r="K9" s="19"/>
      <c r="L9" s="19"/>
      <c r="M9" s="19"/>
      <c r="N9" s="19"/>
      <c r="O9" s="19"/>
      <c r="P9" s="19" t="str">
        <f>Pivots!A30</f>
        <v>Dennison Crosswaite</v>
      </c>
      <c r="Q9" s="20">
        <f>Pivots!B30</f>
        <v>485842</v>
      </c>
      <c r="R9" s="20">
        <f t="shared" si="0"/>
        <v>485842</v>
      </c>
      <c r="S9" s="20">
        <f>Pivots!C30</f>
        <v>171480.4</v>
      </c>
      <c r="T9" s="20">
        <f>Pivots!D30</f>
        <v>314361.59999999998</v>
      </c>
      <c r="U9" s="21">
        <f>Pivots!E30</f>
        <v>0.64704492406996506</v>
      </c>
      <c r="V9" s="22">
        <f>Pivots!F30</f>
        <v>30706</v>
      </c>
      <c r="W9" s="19"/>
      <c r="X9" s="19"/>
      <c r="Y9" s="19"/>
      <c r="Z9" s="19"/>
      <c r="AA9" s="19"/>
      <c r="AB9" s="19"/>
    </row>
    <row r="10" spans="1:28" x14ac:dyDescent="0.3">
      <c r="A10" s="19"/>
      <c r="B10" s="19"/>
      <c r="C10" s="19"/>
      <c r="D10" s="19"/>
      <c r="E10" s="19"/>
      <c r="F10" s="19"/>
      <c r="G10" s="19"/>
      <c r="H10" s="19"/>
      <c r="I10" s="19"/>
      <c r="J10" s="19"/>
      <c r="K10" s="19"/>
      <c r="L10" s="19"/>
      <c r="M10" s="19"/>
      <c r="N10" s="19"/>
      <c r="O10" s="19"/>
      <c r="P10" s="19" t="str">
        <f>Pivots!A31</f>
        <v>Ches Bonnell</v>
      </c>
      <c r="Q10" s="20">
        <f>Pivots!B31</f>
        <v>477799</v>
      </c>
      <c r="R10" s="20">
        <f t="shared" si="0"/>
        <v>477799</v>
      </c>
      <c r="S10" s="20">
        <f>Pivots!C31</f>
        <v>153462.29999999999</v>
      </c>
      <c r="T10" s="20">
        <f>Pivots!D31</f>
        <v>324336.7</v>
      </c>
      <c r="U10" s="21">
        <f>Pivots!E31</f>
        <v>0.67881410383864349</v>
      </c>
      <c r="V10" s="22">
        <f>Pivots!F31</f>
        <v>31305</v>
      </c>
      <c r="W10" s="19"/>
      <c r="X10" s="19"/>
      <c r="Y10" s="19"/>
      <c r="Z10" s="19"/>
      <c r="AA10" s="19"/>
      <c r="AB10" s="19"/>
    </row>
    <row r="11" spans="1:28" x14ac:dyDescent="0.3">
      <c r="A11" s="19"/>
      <c r="B11" s="19"/>
      <c r="C11" s="19"/>
      <c r="D11" s="19"/>
      <c r="E11" s="19"/>
      <c r="F11" s="19"/>
      <c r="G11" s="19"/>
      <c r="H11" s="19"/>
      <c r="I11" s="19"/>
      <c r="J11" s="19"/>
      <c r="K11" s="19"/>
      <c r="L11" s="19"/>
      <c r="M11" s="19"/>
      <c r="N11" s="19"/>
      <c r="O11" s="19"/>
      <c r="P11" s="19" t="str">
        <f>Pivots!A32</f>
        <v>Jehu Rudeforth</v>
      </c>
      <c r="Q11" s="20">
        <f>Pivots!B32</f>
        <v>475783</v>
      </c>
      <c r="R11" s="20">
        <f t="shared" si="0"/>
        <v>475783</v>
      </c>
      <c r="S11" s="20">
        <f>Pivots!C32</f>
        <v>162262.9</v>
      </c>
      <c r="T11" s="20">
        <f>Pivots!D32</f>
        <v>313520.09999999998</v>
      </c>
      <c r="U11" s="21">
        <f>Pivots!E32</f>
        <v>0.6589560787165577</v>
      </c>
      <c r="V11" s="22">
        <f>Pivots!F32</f>
        <v>29545</v>
      </c>
      <c r="W11" s="19"/>
      <c r="X11" s="19"/>
      <c r="Y11" s="19"/>
      <c r="Z11" s="19"/>
      <c r="AA11" s="19"/>
      <c r="AB11" s="19"/>
    </row>
    <row r="12" spans="1:28" x14ac:dyDescent="0.3">
      <c r="A12" s="19"/>
      <c r="B12" s="19"/>
      <c r="C12" s="19"/>
      <c r="D12" s="19"/>
      <c r="E12" s="19"/>
      <c r="F12" s="19"/>
      <c r="G12" s="19"/>
      <c r="H12" s="19"/>
      <c r="I12" s="19"/>
      <c r="J12" s="19"/>
      <c r="K12" s="19"/>
      <c r="L12" s="19"/>
      <c r="M12" s="19"/>
      <c r="N12" s="19"/>
      <c r="O12" s="19"/>
      <c r="P12" s="19" t="str">
        <f>Pivots!A33</f>
        <v>Kaine Padly</v>
      </c>
      <c r="Q12" s="20">
        <f>Pivots!B33</f>
        <v>473130</v>
      </c>
      <c r="R12" s="20">
        <f t="shared" si="0"/>
        <v>473130</v>
      </c>
      <c r="S12" s="20">
        <f>Pivots!C33</f>
        <v>158436.70000000001</v>
      </c>
      <c r="T12" s="20">
        <f>Pivots!D33</f>
        <v>314693.3</v>
      </c>
      <c r="U12" s="21">
        <f>Pivots!E33</f>
        <v>0.66513072517067184</v>
      </c>
      <c r="V12" s="22">
        <f>Pivots!F33</f>
        <v>30030</v>
      </c>
      <c r="W12" s="19"/>
      <c r="X12" s="19"/>
      <c r="Y12" s="19"/>
      <c r="Z12" s="19"/>
      <c r="AA12" s="19"/>
      <c r="AB12" s="19"/>
    </row>
    <row r="13" spans="1:28" x14ac:dyDescent="0.3">
      <c r="A13" s="19"/>
      <c r="B13" s="19"/>
      <c r="C13" s="19"/>
      <c r="D13" s="19"/>
      <c r="E13" s="19"/>
      <c r="F13" s="19"/>
      <c r="G13" s="19"/>
      <c r="H13" s="19"/>
      <c r="I13" s="19"/>
      <c r="J13" s="19"/>
      <c r="K13" s="19"/>
      <c r="L13" s="19"/>
      <c r="M13" s="19"/>
      <c r="N13" s="19"/>
      <c r="O13" s="19"/>
      <c r="P13" s="19" t="str">
        <f>Pivots!A34</f>
        <v>Karlen McCaffrey</v>
      </c>
      <c r="Q13" s="20">
        <f>Pivots!B34</f>
        <v>471947</v>
      </c>
      <c r="R13" s="20">
        <f t="shared" si="0"/>
        <v>471947</v>
      </c>
      <c r="S13" s="20">
        <f>Pivots!C34</f>
        <v>158444.6</v>
      </c>
      <c r="T13" s="20">
        <f>Pivots!D34</f>
        <v>313502.40000000002</v>
      </c>
      <c r="U13" s="21">
        <f>Pivots!E34</f>
        <v>0.66427459015525059</v>
      </c>
      <c r="V13" s="22">
        <f>Pivots!F34</f>
        <v>32784</v>
      </c>
      <c r="W13" s="19"/>
      <c r="X13" s="19"/>
      <c r="Y13" s="19"/>
      <c r="Z13" s="19"/>
      <c r="AA13" s="19"/>
      <c r="AB13" s="19"/>
    </row>
    <row r="14" spans="1:28" x14ac:dyDescent="0.3">
      <c r="A14" s="19"/>
      <c r="B14" s="19"/>
      <c r="C14" s="19"/>
      <c r="D14" s="19"/>
      <c r="E14" s="19"/>
      <c r="F14" s="19"/>
      <c r="G14" s="19"/>
      <c r="H14" s="19"/>
      <c r="I14" s="19"/>
      <c r="J14" s="19"/>
      <c r="K14" s="19"/>
      <c r="L14" s="19"/>
      <c r="M14" s="19"/>
      <c r="N14" s="19"/>
      <c r="O14" s="19"/>
      <c r="P14" s="19" t="str">
        <f>Pivots!A35</f>
        <v>Wilone O'Kielt</v>
      </c>
      <c r="Q14" s="20">
        <f>Pivots!B35</f>
        <v>471632</v>
      </c>
      <c r="R14" s="20">
        <f t="shared" si="0"/>
        <v>471632</v>
      </c>
      <c r="S14" s="20">
        <f>Pivots!C35</f>
        <v>130528.6</v>
      </c>
      <c r="T14" s="20">
        <f>Pivots!D35</f>
        <v>341103.4</v>
      </c>
      <c r="U14" s="21">
        <f>Pivots!E35</f>
        <v>0.72324057739932834</v>
      </c>
      <c r="V14" s="22">
        <f>Pivots!F35</f>
        <v>27068</v>
      </c>
      <c r="W14" s="19"/>
      <c r="X14" s="19"/>
      <c r="Y14" s="19"/>
      <c r="Z14" s="19"/>
      <c r="AA14" s="19"/>
      <c r="AB14" s="19"/>
    </row>
    <row r="15" spans="1:28" x14ac:dyDescent="0.3">
      <c r="A15" s="19"/>
      <c r="B15" s="19"/>
      <c r="C15" s="19"/>
      <c r="D15" s="19"/>
      <c r="E15" s="19"/>
      <c r="F15" s="19"/>
      <c r="G15" s="19"/>
      <c r="H15" s="19"/>
      <c r="I15" s="19"/>
      <c r="J15" s="19"/>
      <c r="K15" s="19"/>
      <c r="L15" s="19"/>
      <c r="M15" s="19"/>
      <c r="N15" s="19"/>
      <c r="O15" s="19"/>
      <c r="P15" s="19" t="str">
        <f>Pivots!A36</f>
        <v>Rafaelita Blaksland</v>
      </c>
      <c r="Q15" s="20">
        <f>Pivots!B36</f>
        <v>470589</v>
      </c>
      <c r="R15" s="20">
        <f t="shared" si="0"/>
        <v>470589</v>
      </c>
      <c r="S15" s="20">
        <f>Pivots!C36</f>
        <v>147195.20000000001</v>
      </c>
      <c r="T15" s="20">
        <f>Pivots!D36</f>
        <v>323393.8</v>
      </c>
      <c r="U15" s="21">
        <f>Pivots!E36</f>
        <v>0.687210708282599</v>
      </c>
      <c r="V15" s="22">
        <f>Pivots!F36</f>
        <v>27132</v>
      </c>
      <c r="W15" s="19"/>
      <c r="X15" s="19"/>
      <c r="Y15" s="19"/>
      <c r="Z15" s="19"/>
      <c r="AA15" s="19"/>
      <c r="AB15" s="19"/>
    </row>
    <row r="16" spans="1:28" x14ac:dyDescent="0.3">
      <c r="A16" s="19"/>
      <c r="B16" s="19"/>
      <c r="C16" s="19"/>
      <c r="D16" s="19"/>
      <c r="E16" s="19"/>
      <c r="F16" s="19"/>
      <c r="G16" s="19"/>
      <c r="H16" s="19"/>
      <c r="I16" s="19"/>
      <c r="J16" s="19"/>
      <c r="K16" s="19"/>
      <c r="L16" s="19"/>
      <c r="M16" s="19"/>
      <c r="N16" s="19"/>
      <c r="O16" s="19"/>
      <c r="P16" s="19" t="str">
        <f>Pivots!A37</f>
        <v>Gunar Cockshoot</v>
      </c>
      <c r="Q16" s="20">
        <f>Pivots!B37</f>
        <v>459410</v>
      </c>
      <c r="R16" s="20">
        <f t="shared" si="0"/>
        <v>459410</v>
      </c>
      <c r="S16" s="20">
        <f>Pivots!C37</f>
        <v>146199.1</v>
      </c>
      <c r="T16" s="20">
        <f>Pivots!D37</f>
        <v>313210.90000000002</v>
      </c>
      <c r="U16" s="21">
        <f>Pivots!E37</f>
        <v>0.68176770205263282</v>
      </c>
      <c r="V16" s="22">
        <f>Pivots!F37</f>
        <v>28223</v>
      </c>
      <c r="W16" s="19"/>
      <c r="X16" s="19"/>
      <c r="Y16" s="19"/>
      <c r="Z16" s="19"/>
      <c r="AA16" s="19"/>
      <c r="AB16" s="19"/>
    </row>
    <row r="17" spans="1:28" x14ac:dyDescent="0.3">
      <c r="A17" s="19"/>
      <c r="B17" s="19"/>
      <c r="C17" s="19"/>
      <c r="D17" s="19"/>
      <c r="E17" s="19"/>
      <c r="F17" s="19"/>
      <c r="G17" s="19"/>
      <c r="H17" s="19"/>
      <c r="I17" s="19"/>
      <c r="J17" s="19"/>
      <c r="K17" s="19"/>
      <c r="L17" s="19"/>
      <c r="M17" s="19"/>
      <c r="N17" s="19"/>
      <c r="O17" s="19"/>
      <c r="P17" s="19" t="str">
        <f>Pivots!A38</f>
        <v>Mallorie Waber</v>
      </c>
      <c r="Q17" s="20">
        <f>Pivots!B38</f>
        <v>451612</v>
      </c>
      <c r="R17" s="20">
        <f t="shared" si="0"/>
        <v>451612</v>
      </c>
      <c r="S17" s="20">
        <f>Pivots!C38</f>
        <v>129889.4</v>
      </c>
      <c r="T17" s="20">
        <f>Pivots!D38</f>
        <v>321722.59999999998</v>
      </c>
      <c r="U17" s="21">
        <f>Pivots!E38</f>
        <v>0.71238718191722095</v>
      </c>
      <c r="V17" s="22">
        <f>Pivots!F38</f>
        <v>28132</v>
      </c>
      <c r="W17" s="19"/>
      <c r="X17" s="19"/>
      <c r="Y17" s="19"/>
      <c r="Z17" s="19"/>
      <c r="AA17" s="19"/>
      <c r="AB17" s="19"/>
    </row>
    <row r="18" spans="1:28" x14ac:dyDescent="0.3">
      <c r="A18" s="19"/>
      <c r="B18" s="19"/>
      <c r="C18" s="19"/>
      <c r="D18" s="19"/>
      <c r="E18" s="19"/>
      <c r="F18" s="19"/>
      <c r="G18" s="19"/>
      <c r="H18" s="19"/>
      <c r="I18" s="19"/>
      <c r="J18" s="19"/>
      <c r="K18" s="19"/>
      <c r="L18" s="19"/>
      <c r="M18" s="19"/>
      <c r="N18" s="19"/>
      <c r="O18" s="19"/>
      <c r="P18" s="19" t="str">
        <f>Pivots!A39</f>
        <v>Oby Sorrel</v>
      </c>
      <c r="Q18" s="20">
        <f>Pivots!B39</f>
        <v>444570</v>
      </c>
      <c r="R18" s="20">
        <f t="shared" si="0"/>
        <v>444570</v>
      </c>
      <c r="S18" s="20">
        <f>Pivots!C39</f>
        <v>159805.5</v>
      </c>
      <c r="T18" s="20">
        <f>Pivots!D39</f>
        <v>284764.5</v>
      </c>
      <c r="U18" s="21">
        <f>Pivots!E39</f>
        <v>0.64053917268371685</v>
      </c>
      <c r="V18" s="22">
        <f>Pivots!F39</f>
        <v>28189</v>
      </c>
      <c r="W18" s="19"/>
      <c r="X18" s="19"/>
      <c r="Y18" s="19"/>
      <c r="Z18" s="19"/>
      <c r="AA18" s="19"/>
      <c r="AB18" s="19"/>
    </row>
    <row r="19" spans="1:28" x14ac:dyDescent="0.3">
      <c r="A19" s="19"/>
      <c r="B19" s="19"/>
      <c r="C19" s="19"/>
      <c r="D19" s="19"/>
      <c r="E19" s="19"/>
      <c r="F19" s="19"/>
      <c r="G19" s="19"/>
      <c r="H19" s="19"/>
      <c r="I19" s="19"/>
      <c r="J19" s="19"/>
      <c r="K19" s="19"/>
      <c r="L19" s="19"/>
      <c r="M19" s="19"/>
      <c r="N19" s="19"/>
      <c r="O19" s="19"/>
      <c r="P19" s="19" t="str">
        <f>Pivots!A40</f>
        <v>Beverie Moffet</v>
      </c>
      <c r="Q19" s="20">
        <f>Pivots!B40</f>
        <v>422940</v>
      </c>
      <c r="R19" s="20">
        <f t="shared" si="0"/>
        <v>422940</v>
      </c>
      <c r="S19" s="20">
        <f>Pivots!C40</f>
        <v>122500.1</v>
      </c>
      <c r="T19" s="20">
        <f>Pivots!D40</f>
        <v>300439.90000000002</v>
      </c>
      <c r="U19" s="21">
        <f>Pivots!E40</f>
        <v>0.71036057123941931</v>
      </c>
      <c r="V19" s="22">
        <f>Pivots!F40</f>
        <v>28856</v>
      </c>
      <c r="W19" s="19"/>
      <c r="X19" s="19"/>
      <c r="Y19" s="19"/>
      <c r="Z19" s="19"/>
      <c r="AA19" s="19"/>
      <c r="AB19" s="19"/>
    </row>
    <row r="20" spans="1:28" x14ac:dyDescent="0.3">
      <c r="A20" s="19"/>
      <c r="B20" s="19"/>
      <c r="C20" s="19"/>
      <c r="D20" s="19"/>
      <c r="E20" s="19"/>
      <c r="F20" s="19"/>
      <c r="G20" s="19"/>
      <c r="H20" s="19"/>
      <c r="I20" s="19"/>
      <c r="J20" s="19"/>
      <c r="K20" s="19"/>
      <c r="L20" s="19"/>
      <c r="M20" s="19"/>
      <c r="N20" s="19"/>
      <c r="O20" s="19"/>
      <c r="P20" s="19" t="str">
        <f>Pivots!A41</f>
        <v>Madelene Upcott</v>
      </c>
      <c r="Q20" s="20">
        <f>Pivots!B41</f>
        <v>422681</v>
      </c>
      <c r="R20" s="20">
        <f t="shared" si="0"/>
        <v>422681</v>
      </c>
      <c r="S20" s="20">
        <f>Pivots!C41</f>
        <v>135119.9</v>
      </c>
      <c r="T20" s="20">
        <f>Pivots!D41</f>
        <v>287561.09999999998</v>
      </c>
      <c r="U20" s="21">
        <f>Pivots!E41</f>
        <v>0.68032653466798831</v>
      </c>
      <c r="V20" s="22">
        <f>Pivots!F41</f>
        <v>27071</v>
      </c>
      <c r="W20" s="19"/>
      <c r="X20" s="19"/>
      <c r="Y20" s="19"/>
      <c r="Z20" s="19"/>
      <c r="AA20" s="19"/>
      <c r="AB20" s="19"/>
    </row>
    <row r="21" spans="1:28" x14ac:dyDescent="0.3">
      <c r="A21" s="19"/>
      <c r="B21" s="19"/>
      <c r="C21" s="19"/>
      <c r="D21" s="19"/>
      <c r="E21" s="19"/>
      <c r="F21" s="19"/>
      <c r="G21" s="19"/>
      <c r="H21" s="19"/>
      <c r="I21" s="19"/>
      <c r="J21" s="19"/>
      <c r="K21" s="19"/>
      <c r="L21" s="19"/>
      <c r="M21" s="19"/>
      <c r="N21" s="19"/>
      <c r="O21" s="19"/>
      <c r="P21" s="19" t="str">
        <f>Pivots!A42</f>
        <v>Barr Faughny</v>
      </c>
      <c r="Q21" s="20">
        <f>Pivots!B42</f>
        <v>420385</v>
      </c>
      <c r="R21" s="20">
        <f t="shared" si="0"/>
        <v>420385</v>
      </c>
      <c r="S21" s="20">
        <f>Pivots!C42</f>
        <v>144678.29999999999</v>
      </c>
      <c r="T21" s="20">
        <f>Pivots!D42</f>
        <v>275706.7</v>
      </c>
      <c r="U21" s="21">
        <f>Pivots!E42</f>
        <v>0.65584333408661111</v>
      </c>
      <c r="V21" s="22">
        <f>Pivots!F42</f>
        <v>25660</v>
      </c>
      <c r="W21" s="19"/>
      <c r="X21" s="19"/>
      <c r="Y21" s="19"/>
      <c r="Z21" s="19"/>
      <c r="AA21" s="19"/>
      <c r="AB21" s="19"/>
    </row>
    <row r="22" spans="1:28" x14ac:dyDescent="0.3">
      <c r="A22" s="19"/>
      <c r="B22" s="19"/>
      <c r="C22" s="19"/>
      <c r="D22" s="19"/>
      <c r="E22" s="19"/>
      <c r="F22" s="19"/>
      <c r="G22" s="19"/>
      <c r="H22" s="19"/>
      <c r="I22" s="19"/>
      <c r="J22" s="19"/>
      <c r="K22" s="19"/>
      <c r="L22" s="19"/>
      <c r="M22" s="19"/>
      <c r="N22" s="19"/>
      <c r="O22" s="19"/>
      <c r="P22" s="19" t="str">
        <f>Pivots!A43</f>
        <v>Gigi Bohling</v>
      </c>
      <c r="Q22" s="20">
        <f>Pivots!B43</f>
        <v>418439</v>
      </c>
      <c r="R22" s="20">
        <f t="shared" si="0"/>
        <v>418439</v>
      </c>
      <c r="S22" s="20">
        <f>Pivots!C43</f>
        <v>131422.29999999999</v>
      </c>
      <c r="T22" s="20">
        <f>Pivots!D43</f>
        <v>287016.7</v>
      </c>
      <c r="U22" s="21">
        <f>Pivots!E43</f>
        <v>0.68592244030790628</v>
      </c>
      <c r="V22" s="22">
        <f>Pivots!F43</f>
        <v>26233</v>
      </c>
      <c r="W22" s="19"/>
      <c r="X22" s="19"/>
      <c r="Y22" s="19"/>
      <c r="Z22" s="19"/>
      <c r="AA22" s="19"/>
      <c r="AB22" s="19"/>
    </row>
    <row r="23" spans="1:28" x14ac:dyDescent="0.3">
      <c r="A23" s="19"/>
      <c r="B23" s="19"/>
      <c r="C23" s="19"/>
      <c r="D23" s="19"/>
      <c r="E23" s="19"/>
      <c r="F23" s="19"/>
      <c r="G23" s="19"/>
      <c r="H23" s="19"/>
      <c r="I23" s="19"/>
      <c r="J23" s="19"/>
      <c r="K23" s="19"/>
      <c r="L23" s="19"/>
      <c r="M23" s="19"/>
      <c r="N23" s="19"/>
      <c r="O23" s="19"/>
      <c r="P23" s="19" t="str">
        <f>Pivots!A44</f>
        <v>Kelci Walkden</v>
      </c>
      <c r="Q23" s="20">
        <f>Pivots!B44</f>
        <v>413539</v>
      </c>
      <c r="R23" s="20">
        <f t="shared" si="0"/>
        <v>413539</v>
      </c>
      <c r="S23" s="20">
        <f>Pivots!C44</f>
        <v>132199.1</v>
      </c>
      <c r="T23" s="20">
        <f>Pivots!D44</f>
        <v>281339.90000000002</v>
      </c>
      <c r="U23" s="21">
        <f>Pivots!E44</f>
        <v>0.68032253306217794</v>
      </c>
      <c r="V23" s="22">
        <f>Pivots!F44</f>
        <v>25089</v>
      </c>
      <c r="W23" s="19"/>
      <c r="X23" s="19"/>
      <c r="Y23" s="19"/>
      <c r="Z23" s="19"/>
      <c r="AA23" s="19"/>
      <c r="AB23" s="19"/>
    </row>
    <row r="24" spans="1:28" x14ac:dyDescent="0.3">
      <c r="A24" s="19"/>
      <c r="B24" s="19"/>
      <c r="C24" s="19"/>
      <c r="D24" s="19"/>
      <c r="E24" s="19"/>
      <c r="F24" s="19"/>
      <c r="G24" s="19"/>
      <c r="H24" s="19"/>
      <c r="I24" s="19"/>
      <c r="J24" s="19"/>
      <c r="K24" s="19"/>
      <c r="L24" s="19"/>
      <c r="M24" s="19"/>
      <c r="N24" s="19"/>
      <c r="O24" s="19"/>
      <c r="P24" s="19" t="str">
        <f>Pivots!A45</f>
        <v>Curtice Advani</v>
      </c>
      <c r="Q24" s="20">
        <f>Pivots!B45</f>
        <v>413518</v>
      </c>
      <c r="R24" s="20">
        <f t="shared" si="0"/>
        <v>413518</v>
      </c>
      <c r="S24" s="20">
        <f>Pivots!C45</f>
        <v>152596.5</v>
      </c>
      <c r="T24" s="20">
        <f>Pivots!D45</f>
        <v>260921.5</v>
      </c>
      <c r="U24" s="21">
        <f>Pivots!E45</f>
        <v>0.63097978806243016</v>
      </c>
      <c r="V24" s="22">
        <f>Pivots!F45</f>
        <v>26955</v>
      </c>
      <c r="W24" s="19"/>
      <c r="X24" s="19"/>
      <c r="Y24" s="19"/>
      <c r="Z24" s="19"/>
      <c r="AA24" s="19"/>
      <c r="AB24" s="19"/>
    </row>
    <row r="25" spans="1:28" x14ac:dyDescent="0.3">
      <c r="A25" s="19"/>
      <c r="B25" s="19"/>
      <c r="C25" s="19"/>
      <c r="D25" s="19"/>
      <c r="E25" s="19"/>
      <c r="F25" s="19"/>
      <c r="G25" s="19"/>
      <c r="H25" s="19"/>
      <c r="I25" s="19"/>
      <c r="J25" s="19"/>
      <c r="K25" s="19"/>
      <c r="L25" s="19"/>
      <c r="M25" s="19"/>
      <c r="N25" s="19"/>
      <c r="O25" s="19"/>
      <c r="P25" s="19" t="str">
        <f>Pivots!A46</f>
        <v>Dotty Strutley</v>
      </c>
      <c r="Q25" s="20">
        <f>Pivots!B46</f>
        <v>411719</v>
      </c>
      <c r="R25" s="20">
        <f t="shared" si="0"/>
        <v>411719</v>
      </c>
      <c r="S25" s="20">
        <f>Pivots!C46</f>
        <v>155598.29999999999</v>
      </c>
      <c r="T25" s="20">
        <f>Pivots!D46</f>
        <v>256120.7</v>
      </c>
      <c r="U25" s="21">
        <f>Pivots!E46</f>
        <v>0.62207646477330414</v>
      </c>
      <c r="V25" s="22">
        <f>Pivots!F46</f>
        <v>28089</v>
      </c>
      <c r="W25" s="19"/>
      <c r="X25" s="19"/>
      <c r="Y25" s="19"/>
      <c r="Z25" s="19"/>
      <c r="AA25" s="19"/>
      <c r="AB25" s="19"/>
    </row>
    <row r="26" spans="1:28" x14ac:dyDescent="0.3">
      <c r="A26" s="19"/>
      <c r="B26" s="19"/>
      <c r="C26" s="19"/>
      <c r="D26" s="19"/>
      <c r="E26" s="19"/>
      <c r="F26" s="19"/>
      <c r="G26" s="19"/>
      <c r="H26" s="19"/>
      <c r="I26" s="19"/>
      <c r="J26" s="19"/>
      <c r="K26" s="19"/>
      <c r="L26" s="19"/>
      <c r="M26" s="19"/>
      <c r="N26" s="19"/>
      <c r="O26" s="19"/>
      <c r="P26" s="19" t="str">
        <f>Pivots!A47</f>
        <v>Brien Boise</v>
      </c>
      <c r="Q26" s="20">
        <f>Pivots!B47</f>
        <v>395724</v>
      </c>
      <c r="R26" s="20">
        <f t="shared" si="0"/>
        <v>395724</v>
      </c>
      <c r="S26" s="20">
        <f>Pivots!C47</f>
        <v>135130.5</v>
      </c>
      <c r="T26" s="20">
        <f>Pivots!D47</f>
        <v>260593.5</v>
      </c>
      <c r="U26" s="21">
        <f>Pivots!E47</f>
        <v>0.65852336476938478</v>
      </c>
      <c r="V26" s="22">
        <f>Pivots!F47</f>
        <v>26265</v>
      </c>
      <c r="W26" s="19"/>
      <c r="X26" s="19"/>
      <c r="Y26" s="19"/>
      <c r="Z26" s="19"/>
      <c r="AA26" s="19"/>
      <c r="AB26" s="19"/>
    </row>
    <row r="27" spans="1:28" x14ac:dyDescent="0.3">
      <c r="A27" s="19"/>
      <c r="B27" s="19"/>
      <c r="C27" s="19"/>
      <c r="D27" s="19"/>
      <c r="E27" s="19"/>
      <c r="F27" s="19"/>
      <c r="G27" s="19"/>
      <c r="H27" s="19"/>
      <c r="I27" s="19"/>
      <c r="J27" s="19"/>
      <c r="K27" s="19"/>
      <c r="L27" s="19"/>
      <c r="M27" s="19"/>
      <c r="N27" s="19"/>
      <c r="O27" s="19" t="s">
        <v>61</v>
      </c>
      <c r="P27" s="19" t="str">
        <f>Pivots!A48</f>
        <v>Van Tuxwell</v>
      </c>
      <c r="Q27" s="20">
        <f>Pivots!B48</f>
        <v>394933</v>
      </c>
      <c r="R27" s="20">
        <f t="shared" si="0"/>
        <v>394933</v>
      </c>
      <c r="S27" s="20">
        <f>Pivots!C48</f>
        <v>116019.6</v>
      </c>
      <c r="T27" s="20">
        <f>Pivots!D48</f>
        <v>278913.40000000002</v>
      </c>
      <c r="U27" s="21">
        <f>Pivots!E48</f>
        <v>0.70622966427216771</v>
      </c>
      <c r="V27" s="22">
        <f>Pivots!F48</f>
        <v>22233</v>
      </c>
      <c r="W27" s="19"/>
      <c r="X27" s="19"/>
      <c r="Y27" s="19"/>
      <c r="Z27" s="19"/>
      <c r="AA27" s="19"/>
      <c r="AB27" s="19"/>
    </row>
    <row r="28" spans="1:28" x14ac:dyDescent="0.3">
      <c r="A28" s="19"/>
      <c r="B28" s="19"/>
      <c r="C28" s="19"/>
      <c r="D28" s="19"/>
      <c r="E28" s="19"/>
      <c r="F28" s="19"/>
      <c r="G28" s="19"/>
      <c r="H28" s="19"/>
      <c r="I28" s="19"/>
      <c r="J28" s="19"/>
      <c r="K28" s="19"/>
      <c r="L28" s="19"/>
      <c r="M28" s="19"/>
      <c r="N28" s="19"/>
      <c r="O28" s="19"/>
      <c r="P28" s="19" t="str">
        <f>Pivots!A49</f>
        <v>Husein Augar</v>
      </c>
      <c r="Q28" s="20">
        <f>Pivots!B49</f>
        <v>386484</v>
      </c>
      <c r="R28" s="20">
        <f t="shared" si="0"/>
        <v>386484</v>
      </c>
      <c r="S28" s="20">
        <f>Pivots!C49</f>
        <v>117795.1</v>
      </c>
      <c r="T28" s="20">
        <f>Pivots!D49</f>
        <v>268688.90000000002</v>
      </c>
      <c r="U28" s="21">
        <f>Pivots!E49</f>
        <v>0.69521351466037407</v>
      </c>
      <c r="V28" s="22">
        <f>Pivots!F49</f>
        <v>23556</v>
      </c>
      <c r="W28" s="19"/>
      <c r="X28" s="19"/>
      <c r="Y28" s="19"/>
      <c r="Z28" s="19"/>
      <c r="AA28" s="19"/>
      <c r="AB28" s="19"/>
    </row>
    <row r="29" spans="1:28" x14ac:dyDescent="0.3">
      <c r="A29" s="19"/>
      <c r="B29" s="19"/>
      <c r="C29" s="19"/>
      <c r="D29" s="19"/>
      <c r="E29" s="19"/>
      <c r="F29" s="19"/>
      <c r="G29" s="19"/>
      <c r="H29" s="19"/>
      <c r="I29" s="19"/>
      <c r="J29" s="19"/>
      <c r="K29" s="19"/>
      <c r="L29" s="19"/>
      <c r="M29" s="19"/>
      <c r="N29" s="19"/>
      <c r="O29" s="19"/>
      <c r="P29" s="19" t="str">
        <f>Pivots!A50</f>
        <v>Marney O'Breen</v>
      </c>
      <c r="Q29" s="20">
        <f>Pivots!B50</f>
        <v>385462</v>
      </c>
      <c r="R29" s="20">
        <f t="shared" si="0"/>
        <v>385462</v>
      </c>
      <c r="S29" s="20">
        <f>Pivots!C50</f>
        <v>137483.1</v>
      </c>
      <c r="T29" s="20">
        <f>Pivots!D50</f>
        <v>247978.9</v>
      </c>
      <c r="U29" s="21">
        <f>Pivots!E50</f>
        <v>0.6433290441081092</v>
      </c>
      <c r="V29" s="22">
        <f>Pivots!F50</f>
        <v>24423</v>
      </c>
      <c r="W29" s="19"/>
      <c r="X29" s="19"/>
      <c r="Y29" s="19"/>
      <c r="Z29" s="19"/>
      <c r="AA29" s="19"/>
      <c r="AB29" s="19"/>
    </row>
    <row r="30" spans="1:28" x14ac:dyDescent="0.3">
      <c r="A30" s="19"/>
      <c r="B30" s="19"/>
      <c r="C30" s="19"/>
      <c r="D30" s="19"/>
      <c r="E30" s="19"/>
      <c r="F30" s="19"/>
      <c r="G30" s="19"/>
      <c r="H30" s="19"/>
      <c r="I30" s="19"/>
      <c r="J30" s="19"/>
      <c r="K30" s="19"/>
      <c r="L30" s="19"/>
      <c r="M30" s="19"/>
      <c r="N30" s="19"/>
      <c r="O30" s="19"/>
      <c r="P30" s="19" t="str">
        <f>Pivots!A51</f>
        <v>Andria Kimpton</v>
      </c>
      <c r="Q30" s="20">
        <f>Pivots!B51</f>
        <v>373387</v>
      </c>
      <c r="R30" s="20">
        <f t="shared" si="0"/>
        <v>373387</v>
      </c>
      <c r="S30" s="20">
        <f>Pivots!C51</f>
        <v>110511.4</v>
      </c>
      <c r="T30" s="20">
        <f>Pivots!D51</f>
        <v>262875.59999999998</v>
      </c>
      <c r="U30" s="21">
        <f>Pivots!E51</f>
        <v>0.70402986713517068</v>
      </c>
      <c r="V30" s="22">
        <f>Pivots!F51</f>
        <v>24396</v>
      </c>
      <c r="W30" s="19"/>
      <c r="X30" s="19"/>
      <c r="Y30" s="19"/>
      <c r="Z30" s="19"/>
      <c r="AA30" s="19"/>
      <c r="AB30" s="19"/>
    </row>
    <row r="31" spans="1:28" x14ac:dyDescent="0.3">
      <c r="A31" s="19"/>
      <c r="B31" s="19"/>
      <c r="C31" s="19"/>
      <c r="D31" s="19"/>
      <c r="E31" s="19"/>
      <c r="F31" s="19"/>
      <c r="G31" s="19"/>
      <c r="H31" s="19"/>
      <c r="I31" s="19"/>
      <c r="J31" s="19"/>
      <c r="K31" s="19"/>
      <c r="L31" s="19"/>
      <c r="M31" s="19"/>
      <c r="N31" s="19"/>
      <c r="O31" s="19"/>
      <c r="P31" s="19" t="str">
        <f>Pivots!A52</f>
        <v>Camilla Castle</v>
      </c>
      <c r="Q31" s="20">
        <f>Pivots!B52</f>
        <v>370461</v>
      </c>
      <c r="R31" s="20">
        <f t="shared" si="0"/>
        <v>370461</v>
      </c>
      <c r="S31" s="20">
        <f>Pivots!C52</f>
        <v>124402.7</v>
      </c>
      <c r="T31" s="20">
        <f>Pivots!D52</f>
        <v>246058.3</v>
      </c>
      <c r="U31" s="21">
        <f>Pivots!E52</f>
        <v>0.66419488151249384</v>
      </c>
      <c r="V31" s="22">
        <f>Pivots!F52</f>
        <v>23376</v>
      </c>
      <c r="W31" s="19"/>
      <c r="X31" s="19"/>
      <c r="Y31" s="19"/>
      <c r="Z31" s="19"/>
      <c r="AA31" s="19"/>
      <c r="AB31" s="19"/>
    </row>
    <row r="32" spans="1:28" x14ac:dyDescent="0.3">
      <c r="A32" s="19"/>
      <c r="B32" s="19"/>
      <c r="C32" s="19"/>
      <c r="D32" s="19"/>
      <c r="E32" s="19"/>
      <c r="F32" s="19"/>
      <c r="G32" s="19"/>
      <c r="H32" s="19"/>
      <c r="I32" s="19"/>
      <c r="J32" s="19"/>
      <c r="K32" s="19"/>
      <c r="L32" s="19"/>
      <c r="M32" s="19"/>
      <c r="N32" s="19"/>
      <c r="O32" s="19"/>
      <c r="P32" s="19" t="str">
        <f>Pivots!A53</f>
        <v>Jan Morforth</v>
      </c>
      <c r="Q32" s="20">
        <f>Pivots!B53</f>
        <v>332213</v>
      </c>
      <c r="R32" s="20">
        <f t="shared" si="0"/>
        <v>332213</v>
      </c>
      <c r="S32" s="20">
        <f>Pivots!C53</f>
        <v>118374.5</v>
      </c>
      <c r="T32" s="20">
        <f>Pivots!D53</f>
        <v>213838.5</v>
      </c>
      <c r="U32" s="21">
        <f>Pivots!E53</f>
        <v>0.64367890479902956</v>
      </c>
      <c r="V32" s="22">
        <f>Pivots!F53</f>
        <v>22136</v>
      </c>
      <c r="W32" s="19"/>
      <c r="X32" s="19"/>
      <c r="Y32" s="19"/>
      <c r="Z32" s="19"/>
      <c r="AA32" s="19"/>
      <c r="AB32" s="19"/>
    </row>
    <row r="33" spans="1:28"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spans="1:28"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spans="1:28"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spans="1:28"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spans="1:28"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spans="1:28"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spans="1:28"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sheetData>
  <mergeCells count="1">
    <mergeCell ref="B1:J4"/>
  </mergeCells>
  <conditionalFormatting sqref="R8:R32">
    <cfRule type="dataBar" priority="2">
      <dataBar showValue="0">
        <cfvo type="min"/>
        <cfvo type="max"/>
        <color rgb="FFFFB628"/>
      </dataBar>
      <extLst>
        <ext xmlns:x14="http://schemas.microsoft.com/office/spreadsheetml/2009/9/main" uri="{B025F937-C7B1-47D3-B67F-A62EFF666E3E}">
          <x14:id>{84CF2429-0B82-43BA-8170-7D71950B545B}</x14:id>
        </ext>
      </extLst>
    </cfRule>
  </conditionalFormatting>
  <conditionalFormatting sqref="U8:U32">
    <cfRule type="iconSet" priority="1">
      <iconSet>
        <cfvo type="percent" val="0"/>
        <cfvo type="num" val="0.6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4CF2429-0B82-43BA-8170-7D71950B545B}">
            <x14:dataBar minLength="0" maxLength="100" gradient="0">
              <x14:cfvo type="autoMin"/>
              <x14:cfvo type="autoMax"/>
              <x14:negativeFillColor rgb="FFFF0000"/>
              <x14:axisColor rgb="FF000000"/>
            </x14:dataBar>
          </x14:cfRule>
          <xm:sqref>R8:R32</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abSelected="1" topLeftCell="A6" zoomScale="130" zoomScaleNormal="130" workbookViewId="0">
      <selection activeCell="I6" sqref="I6"/>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minhtamtran_</cp:lastModifiedBy>
  <dcterms:created xsi:type="dcterms:W3CDTF">2023-05-07T22:57:35Z</dcterms:created>
  <dcterms:modified xsi:type="dcterms:W3CDTF">2023-08-19T07:44:05Z</dcterms:modified>
</cp:coreProperties>
</file>