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3815" windowHeight="7260"/>
  </bookViews>
  <sheets>
    <sheet name="KPI" sheetId="1" r:id="rId1"/>
    <sheet name="DATA" sheetId="2" r:id="rId2"/>
    <sheet name="MASTERDATA" sheetId="3" r:id="rId3"/>
  </sheets>
  <definedNames>
    <definedName name="_xlnm._FilterDatabase" localSheetId="1" hidden="1">DATA!$A$2:$J$38</definedName>
  </definedNames>
  <calcPr calcId="145621"/>
</workbook>
</file>

<file path=xl/calcChain.xml><?xml version="1.0" encoding="utf-8"?>
<calcChain xmlns="http://schemas.openxmlformats.org/spreadsheetml/2006/main">
  <c r="E4" i="1" l="1"/>
  <c r="E3" i="1"/>
  <c r="E14" i="1"/>
  <c r="E13" i="1"/>
  <c r="E12" i="1"/>
  <c r="E9" i="1"/>
  <c r="J6" i="2"/>
  <c r="J7" i="2" s="1"/>
  <c r="E8" i="1" l="1"/>
  <c r="E6" i="1"/>
  <c r="E5" i="1"/>
  <c r="O8" i="3"/>
  <c r="G8" i="3"/>
  <c r="O7" i="3"/>
  <c r="O6" i="3"/>
  <c r="O5" i="3"/>
  <c r="G7" i="3"/>
  <c r="G6" i="3"/>
  <c r="G5" i="3"/>
  <c r="G4" i="3"/>
  <c r="O4" i="3"/>
  <c r="J36" i="2"/>
  <c r="I36" i="2"/>
  <c r="F36" i="2"/>
  <c r="F38" i="2" s="1"/>
  <c r="E36" i="2"/>
  <c r="I38" i="2" l="1"/>
  <c r="E10" i="1"/>
  <c r="J38" i="2"/>
  <c r="E38" i="2"/>
</calcChain>
</file>

<file path=xl/comments1.xml><?xml version="1.0" encoding="utf-8"?>
<comments xmlns="http://schemas.openxmlformats.org/spreadsheetml/2006/main">
  <authors>
    <author>Christoph Panschog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Christoph Panschog:</t>
        </r>
        <r>
          <rPr>
            <sz val="9"/>
            <color indexed="81"/>
            <rFont val="Tahoma"/>
            <family val="2"/>
          </rPr>
          <t xml:space="preserve">
assume available = 100 hours</t>
        </r>
      </text>
    </comment>
  </commentList>
</comments>
</file>

<file path=xl/sharedStrings.xml><?xml version="1.0" encoding="utf-8"?>
<sst xmlns="http://schemas.openxmlformats.org/spreadsheetml/2006/main" count="310" uniqueCount="107">
  <si>
    <t>KPI</t>
  </si>
  <si>
    <t>Number of new customers per period</t>
  </si>
  <si>
    <t>DWH</t>
  </si>
  <si>
    <t xml:space="preserve">Number of sales activities per period 
</t>
  </si>
  <si>
    <t xml:space="preserve">TS sales activities  i.e.  active selling, not service
</t>
  </si>
  <si>
    <t>ie: "only" 50% of jr machinery customers are TS customers</t>
  </si>
  <si>
    <t>Paid main hours in relation to available man-hours per period</t>
  </si>
  <si>
    <t>Paid man-hour = External additional income from customer (maker, enduser or Rieckermann office) for performed service/available man-hours = as per ppt definition (w/o overtime)</t>
  </si>
  <si>
    <t>Utilization (internal/external hours compare to total available man-hours)</t>
  </si>
  <si>
    <t>s. above. In addition "internal hours"= requested through Form 1</t>
  </si>
  <si>
    <t>Actual DB2 TS in relation to Full Year Cost BU</t>
  </si>
  <si>
    <t>DB2 TS as per man hour calculation</t>
  </si>
  <si>
    <t>Spare Parts as well as Service (external) revenue increase per period</t>
  </si>
  <si>
    <t>TS share (internal and external Service) of total revenue (increase the share for TS and EO products within 3 years)</t>
  </si>
  <si>
    <r>
      <t xml:space="preserve">as per QRS
</t>
    </r>
    <r>
      <rPr>
        <sz val="11"/>
        <color theme="1"/>
        <rFont val="Calibri"/>
        <family val="2"/>
        <scheme val="minor"/>
      </rPr>
      <t xml:space="preserve">(local and non local) </t>
    </r>
  </si>
  <si>
    <t>Actual DB2 TS (internal and external Service) in relation to TS revenue</t>
  </si>
  <si>
    <t>source</t>
  </si>
  <si>
    <t>Definition</t>
  </si>
  <si>
    <t>Customer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</si>
  <si>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</si>
  <si>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</si>
  <si>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</si>
  <si>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</si>
  <si>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</si>
  <si>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</si>
  <si>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</si>
  <si>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</si>
  <si>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</si>
  <si>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</si>
  <si>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</si>
  <si>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</si>
  <si>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</si>
  <si>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</si>
  <si>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</si>
  <si>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</si>
  <si>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</si>
  <si>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</si>
  <si>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</si>
  <si>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</si>
  <si>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Masterdata Customer</t>
  </si>
  <si>
    <t>Service</t>
  </si>
  <si>
    <t>Spare Parts</t>
  </si>
  <si>
    <t>Order number</t>
  </si>
  <si>
    <t>Merchandise</t>
  </si>
  <si>
    <t>Order Value (EUR)</t>
  </si>
  <si>
    <t>DB2 (EUR)</t>
  </si>
  <si>
    <t>Service Type</t>
  </si>
  <si>
    <t>Chargable</t>
  </si>
  <si>
    <t>Manhours</t>
  </si>
  <si>
    <t>revenue (EUR)</t>
  </si>
  <si>
    <t>Customer21</t>
  </si>
  <si>
    <t>internal</t>
  </si>
  <si>
    <t>external</t>
  </si>
  <si>
    <t>NO</t>
  </si>
  <si>
    <t>YES</t>
  </si>
  <si>
    <t>Subtotal 2014</t>
  </si>
  <si>
    <t>Grand total</t>
  </si>
  <si>
    <t>Year</t>
  </si>
  <si>
    <t>exists since</t>
  </si>
  <si>
    <t>M</t>
  </si>
  <si>
    <t>S</t>
  </si>
  <si>
    <t>E</t>
  </si>
  <si>
    <t>x</t>
  </si>
  <si>
    <t>number machine customers beginnig 2015</t>
  </si>
  <si>
    <t>number Service customers beginnig 2015</t>
  </si>
  <si>
    <t>number Spares part customers beginnig 2015</t>
  </si>
  <si>
    <t>number machine customers end of 2015</t>
  </si>
  <si>
    <t>number Service customers end of  2015</t>
  </si>
  <si>
    <t>number Spares part customers end of  2015</t>
  </si>
  <si>
    <t>Subtotal 2015</t>
  </si>
  <si>
    <t>Customer22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</si>
  <si>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New (first time) TS customer with non-JR machinery
</t>
    </r>
    <r>
      <rPr>
        <sz val="11"/>
        <color theme="1"/>
        <rFont val="Calibri"/>
        <family val="2"/>
        <scheme val="minor"/>
      </rPr>
      <t xml:space="preserve">
</t>
    </r>
  </si>
  <si>
    <t>B) New (first time) TS customer with JR machinery</t>
  </si>
  <si>
    <t>new TS customers w/Machinery</t>
  </si>
  <si>
    <t>new TS customers wo/Machinery</t>
  </si>
  <si>
    <t>number E&amp;S customers beginnig 2015</t>
  </si>
  <si>
    <t>number E&amp;S customers end of 2015</t>
  </si>
  <si>
    <t>E&amp;S</t>
  </si>
  <si>
    <t>thereoff service chargable</t>
  </si>
  <si>
    <t>thereoff service non chargable</t>
  </si>
  <si>
    <t>thereoff spare parts</t>
  </si>
  <si>
    <t>Spare parts revenue increase</t>
  </si>
  <si>
    <t>Service (chargable!) revenue increase</t>
  </si>
  <si>
    <t>sample</t>
  </si>
  <si>
    <t>non service or spares</t>
  </si>
  <si>
    <t>n.a.</t>
  </si>
  <si>
    <r>
      <t xml:space="preserve">total customers </t>
    </r>
    <r>
      <rPr>
        <u/>
        <sz val="11"/>
        <color theme="1"/>
        <rFont val="Calibri"/>
        <family val="2"/>
        <scheme val="minor"/>
      </rPr>
      <t xml:space="preserve">end </t>
    </r>
    <r>
      <rPr>
        <sz val="11"/>
        <color theme="1"/>
        <rFont val="Calibri"/>
        <family val="2"/>
        <scheme val="minor"/>
      </rPr>
      <t>of 2015</t>
    </r>
  </si>
  <si>
    <r>
      <t xml:space="preserve">total customers </t>
    </r>
    <r>
      <rPr>
        <u/>
        <sz val="11"/>
        <color theme="1"/>
        <rFont val="Calibri"/>
        <family val="2"/>
        <scheme val="minor"/>
      </rPr>
      <t>beginning</t>
    </r>
    <r>
      <rPr>
        <sz val="11"/>
        <color theme="1"/>
        <rFont val="Calibri"/>
        <family val="2"/>
        <scheme val="minor"/>
      </rPr>
      <t xml:space="preserve"> 2015</t>
    </r>
  </si>
  <si>
    <t>end of 2014</t>
  </si>
  <si>
    <t>end of 2015</t>
  </si>
  <si>
    <t>Question</t>
  </si>
  <si>
    <t>is this TO order value of orders which are sold to each new customer?</t>
  </si>
  <si>
    <t>on hold</t>
  </si>
  <si>
    <t>number of customers who buy both technical services and machinery customers divided by number of machinery customers</t>
  </si>
  <si>
    <t>sum up paid man hours - from LOD and divided by total available hours
don't care about total available hours for the time being becaust it will be provided by managers.</t>
  </si>
  <si>
    <t>sum up internal man hours and divided by sum up external man hours</t>
  </si>
  <si>
    <t>sum up the order value for spare parts ( external and chargable) by quarter for current period and divided by the number of previous period</t>
  </si>
  <si>
    <t>sum up the order value for service  ( external and chargable) by quarter for current period and divided by the number of previous period</t>
  </si>
  <si>
    <t>based on previous KPIs above</t>
  </si>
  <si>
    <t>what is TS? =&gt; technical services: spare parts and services merchandise.
Period = quarter.
How to define JR or non-JR machinery or periphery? (merchandise)</t>
  </si>
  <si>
    <t>more information: merchandise, number of customers</t>
  </si>
  <si>
    <t>take from FRP</t>
  </si>
  <si>
    <t xml:space="preserve">Intake figures with new customers per period
</t>
  </si>
  <si>
    <t>Remarks</t>
  </si>
  <si>
    <r>
      <t xml:space="preserve">Share of TS customers within existing machine customers </t>
    </r>
    <r>
      <rPr>
        <strike/>
        <sz val="11"/>
        <color theme="1"/>
        <rFont val="Calibri"/>
        <family val="2"/>
        <scheme val="minor"/>
      </rPr>
      <t>per period</t>
    </r>
  </si>
  <si>
    <t>skip</t>
  </si>
  <si>
    <t>Entities : Business Unit, Time
Cubes: Total No of TS Customers, Order Intake Value, Order DB2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</si>
</sst>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textRotation="90" wrapText="1"/>
    </xf>
    <xf numFmtId="0" fontId="0" fillId="5" borderId="0" xfId="0" applyFill="1"/>
    <xf numFmtId="0" fontId="0" fillId="6" borderId="0" xfId="0" applyFill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3" borderId="2" xfId="0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7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center" wrapText="1"/>
    </xf>
    <xf numFmtId="164" fontId="4" fillId="8" borderId="5" xfId="0" applyNumberFormat="1" applyFont="1" applyFill="1" applyBorder="1" applyAlignment="1">
      <alignment horizontal="center" vertical="center" wrapText="1"/>
    </xf>
    <xf numFmtId="164" fontId="4" fillId="8" borderId="2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8" borderId="0" xfId="0" applyFill="1"/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4" fillId="3" borderId="2" xfId="0" applyFont="1" applyFill="1" applyBorder="1" applyAlignment="1">
      <alignment horizontal="left" vertical="top" wrapText="1"/>
    </xf>
    <xf numFmtId="0" fontId="0" fillId="0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8"/>
  <sheetViews>
    <sheetView tabSelected="1" zoomScaleNormal="100" workbookViewId="0">
      <selection activeCell="B9" sqref="B9"/>
    </sheetView>
  </sheetViews>
  <sheetFormatPr defaultRowHeight="15" x14ac:dyDescent="0.25"/>
  <cols>
    <col min="1" max="1" width="4.42578125" customWidth="1"/>
    <col min="2" max="2" width="42.85546875" customWidth="1"/>
    <col min="3" max="3" width="49.140625" customWidth="1"/>
    <col min="4" max="4" width="7.42578125" customWidth="1"/>
    <col min="5" max="5" width="15.85546875" customWidth="1"/>
    <col min="6" max="6" width="26.5703125" style="57" customWidth="1"/>
    <col min="7" max="7" width="69.85546875" customWidth="1"/>
    <col min="9" max="9" width="10.140625" bestFit="1" customWidth="1"/>
  </cols>
  <sheetData>
    <row r="1" spans="1:7" x14ac:dyDescent="0.25">
      <c r="A1" s="1"/>
      <c r="B1" s="53" t="s">
        <v>0</v>
      </c>
      <c r="C1" s="2"/>
      <c r="D1" s="2"/>
      <c r="E1" s="43" t="s">
        <v>83</v>
      </c>
      <c r="F1" s="39" t="s">
        <v>103</v>
      </c>
      <c r="G1" s="42" t="s">
        <v>90</v>
      </c>
    </row>
    <row r="2" spans="1:7" ht="45" customHeight="1" x14ac:dyDescent="0.25">
      <c r="A2" s="3"/>
      <c r="B2" s="53"/>
      <c r="C2" s="2" t="s">
        <v>17</v>
      </c>
      <c r="D2" s="2" t="s">
        <v>16</v>
      </c>
      <c r="E2" s="43">
        <v>2015</v>
      </c>
      <c r="F2" s="39"/>
      <c r="G2" s="42"/>
    </row>
    <row r="3" spans="1:7" ht="48" customHeight="1" x14ac:dyDescent="0.25">
      <c r="A3" s="4">
        <v>1</v>
      </c>
      <c r="B3" s="54" t="s">
        <v>1</v>
      </c>
      <c r="C3" s="5" t="s">
        <v>71</v>
      </c>
      <c r="D3" s="33" t="s">
        <v>2</v>
      </c>
      <c r="E3" s="44">
        <f>MASTERDATA!Q8</f>
        <v>2</v>
      </c>
      <c r="F3" s="40"/>
      <c r="G3" s="42" t="s">
        <v>99</v>
      </c>
    </row>
    <row r="4" spans="1:7" ht="36" customHeight="1" x14ac:dyDescent="0.25">
      <c r="A4" s="4"/>
      <c r="B4" s="55"/>
      <c r="C4" s="5" t="s">
        <v>72</v>
      </c>
      <c r="D4" s="33" t="s">
        <v>2</v>
      </c>
      <c r="E4" s="44">
        <f>MASTERDATA!R8</f>
        <v>2</v>
      </c>
      <c r="F4" s="40"/>
      <c r="G4" s="42" t="s">
        <v>100</v>
      </c>
    </row>
    <row r="5" spans="1:7" ht="35.25" customHeight="1" x14ac:dyDescent="0.25">
      <c r="A5" s="4">
        <v>2</v>
      </c>
      <c r="B5" s="54" t="s">
        <v>102</v>
      </c>
      <c r="C5" s="5" t="s">
        <v>71</v>
      </c>
      <c r="D5" s="33" t="s">
        <v>2</v>
      </c>
      <c r="E5" s="44">
        <f>SUMIF(DATA!D10:D35,"Customer21",DATA!E10:E35)+SUMIF(DATA!D10:D35,"Customer22",DATA!E10:E35)</f>
        <v>200</v>
      </c>
      <c r="F5" s="58" t="s">
        <v>106</v>
      </c>
      <c r="G5" s="42" t="s">
        <v>91</v>
      </c>
    </row>
    <row r="6" spans="1:7" ht="51.75" customHeight="1" x14ac:dyDescent="0.25">
      <c r="A6" s="4"/>
      <c r="B6" s="55"/>
      <c r="C6" s="5" t="s">
        <v>72</v>
      </c>
      <c r="D6" s="33" t="s">
        <v>2</v>
      </c>
      <c r="E6" s="44">
        <f>SUMIF(DATA!D10:D35,"Customer5",DATA!E10:E35)+SUMIF(DATA!D10:D35,"Customer6",DATA!E10:E35)</f>
        <v>800</v>
      </c>
      <c r="F6" s="58"/>
      <c r="G6" s="42"/>
    </row>
    <row r="7" spans="1:7" ht="30" x14ac:dyDescent="0.25">
      <c r="A7" s="4">
        <v>3</v>
      </c>
      <c r="B7" s="5" t="s">
        <v>3</v>
      </c>
      <c r="C7" s="5" t="s">
        <v>4</v>
      </c>
      <c r="D7" s="33" t="s">
        <v>2</v>
      </c>
      <c r="E7" s="44" t="s">
        <v>85</v>
      </c>
      <c r="F7" s="41" t="s">
        <v>105</v>
      </c>
      <c r="G7" s="42" t="s">
        <v>92</v>
      </c>
    </row>
    <row r="8" spans="1:7" s="52" customFormat="1" ht="30" x14ac:dyDescent="0.25">
      <c r="A8" s="46">
        <v>4</v>
      </c>
      <c r="B8" s="47" t="s">
        <v>104</v>
      </c>
      <c r="C8" s="47" t="s">
        <v>5</v>
      </c>
      <c r="D8" s="48" t="s">
        <v>2</v>
      </c>
      <c r="E8" s="49">
        <f>SUMPRODUCT((MASTERDATA!L16:L37="x")*(MASTERDATA!O16:O37="x"))/COUNTA(MASTERDATA!L16:L37)</f>
        <v>0.52941176470588236</v>
      </c>
      <c r="F8" s="50"/>
      <c r="G8" s="51" t="s">
        <v>93</v>
      </c>
    </row>
    <row r="9" spans="1:7" ht="60" x14ac:dyDescent="0.25">
      <c r="A9" s="4">
        <v>5</v>
      </c>
      <c r="B9" s="5" t="s">
        <v>6</v>
      </c>
      <c r="C9" s="5" t="s">
        <v>7</v>
      </c>
      <c r="D9" s="33" t="s">
        <v>2</v>
      </c>
      <c r="E9" s="45">
        <f>SUMIF(DATA!H10:H35,"YES",DATA!I10:I35)/120</f>
        <v>0.25</v>
      </c>
      <c r="F9" s="41"/>
      <c r="G9" s="42" t="s">
        <v>94</v>
      </c>
    </row>
    <row r="10" spans="1:7" ht="30" x14ac:dyDescent="0.25">
      <c r="A10" s="4">
        <v>6</v>
      </c>
      <c r="B10" s="5" t="s">
        <v>8</v>
      </c>
      <c r="C10" s="5" t="s">
        <v>9</v>
      </c>
      <c r="D10" s="33"/>
      <c r="E10" s="45">
        <f>DATA!I36/120</f>
        <v>0.83333333333333337</v>
      </c>
      <c r="F10" s="41"/>
      <c r="G10" s="42" t="s">
        <v>95</v>
      </c>
    </row>
    <row r="11" spans="1:7" s="59" customFormat="1" x14ac:dyDescent="0.25">
      <c r="A11" s="4">
        <v>7</v>
      </c>
      <c r="B11" s="5" t="s">
        <v>10</v>
      </c>
      <c r="C11" s="5" t="s">
        <v>11</v>
      </c>
      <c r="D11" s="33"/>
      <c r="E11" s="44"/>
      <c r="F11" s="40"/>
      <c r="G11" s="60" t="s">
        <v>101</v>
      </c>
    </row>
    <row r="12" spans="1:7" ht="30" x14ac:dyDescent="0.25">
      <c r="A12" s="4">
        <v>8</v>
      </c>
      <c r="B12" s="5" t="s">
        <v>12</v>
      </c>
      <c r="C12" s="6" t="s">
        <v>81</v>
      </c>
      <c r="D12" s="34" t="s">
        <v>2</v>
      </c>
      <c r="E12" s="45">
        <f>SUMIF(DATA!C10:C35,"Spare parts",DATA!E10:E35)/DATA!E8-1</f>
        <v>0.33333333333333326</v>
      </c>
      <c r="F12" s="41" t="s">
        <v>105</v>
      </c>
      <c r="G12" s="42" t="s">
        <v>96</v>
      </c>
    </row>
    <row r="13" spans="1:7" ht="30" x14ac:dyDescent="0.25">
      <c r="A13" s="4"/>
      <c r="B13" s="5"/>
      <c r="C13" s="6" t="s">
        <v>82</v>
      </c>
      <c r="D13" s="34"/>
      <c r="E13" s="45">
        <f>SUMIF(DATA!H10:H35,"YES",DATA!E10:E35)/DATA!E6-1</f>
        <v>0.5</v>
      </c>
      <c r="F13" s="41" t="s">
        <v>105</v>
      </c>
      <c r="G13" s="42" t="s">
        <v>97</v>
      </c>
    </row>
    <row r="14" spans="1:7" ht="45" x14ac:dyDescent="0.25">
      <c r="A14" s="4">
        <v>9</v>
      </c>
      <c r="B14" s="5" t="s">
        <v>13</v>
      </c>
      <c r="C14" s="6" t="s">
        <v>14</v>
      </c>
      <c r="D14" s="34" t="s">
        <v>2</v>
      </c>
      <c r="E14" s="45">
        <f>(SUMIF(DATA!C10:C35,"Spare parts",DATA!E10:E35)+SUMIF(DATA!H10:H35,"YES",DATA!E10:E35))/SUM(DATA!E6,DATA!E8)-1</f>
        <v>0.39130434782608692</v>
      </c>
      <c r="F14" s="41" t="s">
        <v>105</v>
      </c>
      <c r="G14" s="42" t="s">
        <v>98</v>
      </c>
    </row>
    <row r="15" spans="1:7" ht="30" x14ac:dyDescent="0.25">
      <c r="A15" s="4">
        <v>10</v>
      </c>
      <c r="B15" s="5" t="s">
        <v>15</v>
      </c>
      <c r="C15" s="7"/>
      <c r="D15" s="35"/>
      <c r="E15" s="44"/>
      <c r="F15" s="40"/>
      <c r="G15" s="42" t="s">
        <v>101</v>
      </c>
    </row>
    <row r="17" spans="9:9" x14ac:dyDescent="0.25">
      <c r="I17" s="36"/>
    </row>
    <row r="18" spans="9:9" x14ac:dyDescent="0.25">
      <c r="I18" s="36"/>
    </row>
    <row r="19" spans="9:9" x14ac:dyDescent="0.25">
      <c r="I19" s="36"/>
    </row>
    <row r="20" spans="9:9" x14ac:dyDescent="0.25">
      <c r="I20" s="36"/>
    </row>
    <row r="21" spans="9:9" x14ac:dyDescent="0.25">
      <c r="I21" s="36"/>
    </row>
    <row r="22" spans="9:9" x14ac:dyDescent="0.25">
      <c r="I22" s="36"/>
    </row>
    <row r="23" spans="9:9" x14ac:dyDescent="0.25">
      <c r="I23" s="36"/>
    </row>
    <row r="24" spans="9:9" x14ac:dyDescent="0.25">
      <c r="I24" s="36"/>
    </row>
    <row r="25" spans="9:9" x14ac:dyDescent="0.25">
      <c r="I25" s="36"/>
    </row>
    <row r="26" spans="9:9" x14ac:dyDescent="0.25">
      <c r="I26" s="36"/>
    </row>
    <row r="27" spans="9:9" x14ac:dyDescent="0.25">
      <c r="I27" s="36"/>
    </row>
    <row r="28" spans="9:9" x14ac:dyDescent="0.25">
      <c r="I28" s="36"/>
    </row>
    <row r="29" spans="9:9" x14ac:dyDescent="0.25">
      <c r="I29" s="36"/>
    </row>
    <row r="30" spans="9:9" x14ac:dyDescent="0.25">
      <c r="I30" s="36"/>
    </row>
    <row r="31" spans="9:9" x14ac:dyDescent="0.25">
      <c r="I31" s="36"/>
    </row>
    <row r="32" spans="9:9" x14ac:dyDescent="0.25">
      <c r="I32" s="36"/>
    </row>
    <row r="33" spans="9:9" x14ac:dyDescent="0.25">
      <c r="I33" s="36"/>
    </row>
    <row r="34" spans="9:9" x14ac:dyDescent="0.25">
      <c r="I34" s="36"/>
    </row>
    <row r="35" spans="9:9" x14ac:dyDescent="0.25">
      <c r="I35" s="36"/>
    </row>
    <row r="36" spans="9:9" x14ac:dyDescent="0.25">
      <c r="I36" s="36"/>
    </row>
    <row r="37" spans="9:9" x14ac:dyDescent="0.25">
      <c r="I37" s="36"/>
    </row>
    <row r="38" spans="9:9" x14ac:dyDescent="0.25">
      <c r="I38" s="36"/>
    </row>
    <row r="39" spans="9:9" x14ac:dyDescent="0.25">
      <c r="I39" s="36"/>
    </row>
    <row r="40" spans="9:9" x14ac:dyDescent="0.25">
      <c r="I40" s="36"/>
    </row>
    <row r="41" spans="9:9" x14ac:dyDescent="0.25">
      <c r="I41" s="36"/>
    </row>
    <row r="42" spans="9:9" x14ac:dyDescent="0.25">
      <c r="I42" s="36"/>
    </row>
    <row r="43" spans="9:9" x14ac:dyDescent="0.25">
      <c r="I43" s="36"/>
    </row>
    <row r="44" spans="9:9" x14ac:dyDescent="0.25">
      <c r="I44" s="36"/>
    </row>
    <row r="45" spans="9:9" x14ac:dyDescent="0.25">
      <c r="I45" s="36"/>
    </row>
    <row r="46" spans="9:9" x14ac:dyDescent="0.25">
      <c r="I46" s="36"/>
    </row>
    <row r="47" spans="9:9" x14ac:dyDescent="0.25">
      <c r="I47" s="36"/>
    </row>
    <row r="48" spans="9:9" x14ac:dyDescent="0.25">
      <c r="I48" s="36"/>
    </row>
    <row r="49" spans="9:9" x14ac:dyDescent="0.25">
      <c r="I49" s="36"/>
    </row>
    <row r="50" spans="9:9" x14ac:dyDescent="0.25">
      <c r="I50" s="36"/>
    </row>
    <row r="51" spans="9:9" x14ac:dyDescent="0.25">
      <c r="I51" s="36"/>
    </row>
    <row r="52" spans="9:9" x14ac:dyDescent="0.25">
      <c r="I52" s="36"/>
    </row>
    <row r="53" spans="9:9" x14ac:dyDescent="0.25">
      <c r="I53" s="36"/>
    </row>
    <row r="54" spans="9:9" x14ac:dyDescent="0.25">
      <c r="I54" s="36"/>
    </row>
    <row r="55" spans="9:9" x14ac:dyDescent="0.25">
      <c r="I55" s="36"/>
    </row>
    <row r="56" spans="9:9" x14ac:dyDescent="0.25">
      <c r="I56" s="36"/>
    </row>
    <row r="57" spans="9:9" x14ac:dyDescent="0.25">
      <c r="I57" s="36"/>
    </row>
    <row r="58" spans="9:9" x14ac:dyDescent="0.25">
      <c r="I58" s="36"/>
    </row>
    <row r="59" spans="9:9" x14ac:dyDescent="0.25">
      <c r="I59" s="36"/>
    </row>
    <row r="60" spans="9:9" x14ac:dyDescent="0.25">
      <c r="I60" s="36"/>
    </row>
    <row r="61" spans="9:9" x14ac:dyDescent="0.25">
      <c r="I61" s="36"/>
    </row>
    <row r="62" spans="9:9" x14ac:dyDescent="0.25">
      <c r="I62" s="36"/>
    </row>
    <row r="63" spans="9:9" x14ac:dyDescent="0.25">
      <c r="I63" s="36"/>
    </row>
    <row r="64" spans="9:9" x14ac:dyDescent="0.25">
      <c r="I64" s="36"/>
    </row>
    <row r="65" spans="9:9" x14ac:dyDescent="0.25">
      <c r="I65" s="36"/>
    </row>
    <row r="66" spans="9:9" x14ac:dyDescent="0.25">
      <c r="I66" s="36"/>
    </row>
    <row r="67" spans="9:9" x14ac:dyDescent="0.25">
      <c r="I67" s="36"/>
    </row>
    <row r="68" spans="9:9" x14ac:dyDescent="0.25">
      <c r="I68" s="36"/>
    </row>
    <row r="69" spans="9:9" x14ac:dyDescent="0.25">
      <c r="I69" s="36"/>
    </row>
    <row r="70" spans="9:9" x14ac:dyDescent="0.25">
      <c r="I70" s="36"/>
    </row>
    <row r="71" spans="9:9" x14ac:dyDescent="0.25">
      <c r="I71" s="36"/>
    </row>
    <row r="72" spans="9:9" x14ac:dyDescent="0.25">
      <c r="I72" s="36"/>
    </row>
    <row r="73" spans="9:9" x14ac:dyDescent="0.25">
      <c r="I73" s="36"/>
    </row>
    <row r="74" spans="9:9" x14ac:dyDescent="0.25">
      <c r="I74" s="36"/>
    </row>
    <row r="75" spans="9:9" x14ac:dyDescent="0.25">
      <c r="I75" s="36"/>
    </row>
    <row r="76" spans="9:9" x14ac:dyDescent="0.25">
      <c r="I76" s="36"/>
    </row>
    <row r="77" spans="9:9" x14ac:dyDescent="0.25">
      <c r="I77" s="36"/>
    </row>
    <row r="78" spans="9:9" x14ac:dyDescent="0.25">
      <c r="I78" s="36"/>
    </row>
    <row r="79" spans="9:9" x14ac:dyDescent="0.25">
      <c r="I79" s="36"/>
    </row>
    <row r="80" spans="9:9" x14ac:dyDescent="0.25">
      <c r="I80" s="36"/>
    </row>
    <row r="81" spans="9:9" x14ac:dyDescent="0.25">
      <c r="I81" s="36"/>
    </row>
    <row r="82" spans="9:9" x14ac:dyDescent="0.25">
      <c r="I82" s="36"/>
    </row>
    <row r="83" spans="9:9" x14ac:dyDescent="0.25">
      <c r="I83" s="36"/>
    </row>
    <row r="84" spans="9:9" x14ac:dyDescent="0.25">
      <c r="I84" s="36"/>
    </row>
    <row r="85" spans="9:9" x14ac:dyDescent="0.25">
      <c r="I85" s="36"/>
    </row>
    <row r="86" spans="9:9" x14ac:dyDescent="0.25">
      <c r="I86" s="36"/>
    </row>
    <row r="87" spans="9:9" x14ac:dyDescent="0.25">
      <c r="I87" s="36"/>
    </row>
    <row r="88" spans="9:9" x14ac:dyDescent="0.25">
      <c r="I88" s="36"/>
    </row>
    <row r="89" spans="9:9" x14ac:dyDescent="0.25">
      <c r="I89" s="36"/>
    </row>
    <row r="90" spans="9:9" x14ac:dyDescent="0.25">
      <c r="I90" s="36"/>
    </row>
    <row r="91" spans="9:9" x14ac:dyDescent="0.25">
      <c r="I91" s="36"/>
    </row>
    <row r="92" spans="9:9" x14ac:dyDescent="0.25">
      <c r="I92" s="36"/>
    </row>
    <row r="93" spans="9:9" x14ac:dyDescent="0.25">
      <c r="I93" s="36"/>
    </row>
    <row r="94" spans="9:9" x14ac:dyDescent="0.25">
      <c r="I94" s="36"/>
    </row>
    <row r="95" spans="9:9" x14ac:dyDescent="0.25">
      <c r="I95" s="36"/>
    </row>
    <row r="96" spans="9:9" x14ac:dyDescent="0.25">
      <c r="I96" s="36"/>
    </row>
    <row r="97" spans="9:9" x14ac:dyDescent="0.25">
      <c r="I97" s="36"/>
    </row>
    <row r="98" spans="9:9" x14ac:dyDescent="0.25">
      <c r="I98" s="36"/>
    </row>
    <row r="99" spans="9:9" x14ac:dyDescent="0.25">
      <c r="I99" s="36"/>
    </row>
    <row r="100" spans="9:9" x14ac:dyDescent="0.25">
      <c r="I100" s="36"/>
    </row>
    <row r="101" spans="9:9" x14ac:dyDescent="0.25">
      <c r="I101" s="36"/>
    </row>
    <row r="102" spans="9:9" x14ac:dyDescent="0.25">
      <c r="I102" s="36"/>
    </row>
    <row r="103" spans="9:9" x14ac:dyDescent="0.25">
      <c r="I103" s="36"/>
    </row>
    <row r="104" spans="9:9" x14ac:dyDescent="0.25">
      <c r="I104" s="36"/>
    </row>
    <row r="105" spans="9:9" x14ac:dyDescent="0.25">
      <c r="I105" s="36"/>
    </row>
    <row r="106" spans="9:9" x14ac:dyDescent="0.25">
      <c r="I106" s="36"/>
    </row>
    <row r="107" spans="9:9" x14ac:dyDescent="0.25">
      <c r="I107" s="36"/>
    </row>
    <row r="108" spans="9:9" x14ac:dyDescent="0.25">
      <c r="I108" s="36"/>
    </row>
    <row r="109" spans="9:9" x14ac:dyDescent="0.25">
      <c r="I109" s="36"/>
    </row>
    <row r="110" spans="9:9" x14ac:dyDescent="0.25">
      <c r="I110" s="36"/>
    </row>
    <row r="111" spans="9:9" x14ac:dyDescent="0.25">
      <c r="I111" s="36"/>
    </row>
    <row r="112" spans="9:9" x14ac:dyDescent="0.25">
      <c r="I112" s="36"/>
    </row>
    <row r="113" spans="9:9" x14ac:dyDescent="0.25">
      <c r="I113" s="36"/>
    </row>
    <row r="114" spans="9:9" x14ac:dyDescent="0.25">
      <c r="I114" s="36"/>
    </row>
    <row r="115" spans="9:9" x14ac:dyDescent="0.25">
      <c r="I115" s="36"/>
    </row>
    <row r="116" spans="9:9" x14ac:dyDescent="0.25">
      <c r="I116" s="36"/>
    </row>
    <row r="117" spans="9:9" x14ac:dyDescent="0.25">
      <c r="I117" s="36"/>
    </row>
    <row r="118" spans="9:9" x14ac:dyDescent="0.25">
      <c r="I118" s="36"/>
    </row>
    <row r="119" spans="9:9" x14ac:dyDescent="0.25">
      <c r="I119" s="36"/>
    </row>
    <row r="120" spans="9:9" x14ac:dyDescent="0.25">
      <c r="I120" s="36"/>
    </row>
    <row r="121" spans="9:9" x14ac:dyDescent="0.25">
      <c r="I121" s="36"/>
    </row>
    <row r="122" spans="9:9" x14ac:dyDescent="0.25">
      <c r="I122" s="36"/>
    </row>
    <row r="123" spans="9:9" x14ac:dyDescent="0.25">
      <c r="I123" s="36"/>
    </row>
    <row r="124" spans="9:9" x14ac:dyDescent="0.25">
      <c r="I124" s="36"/>
    </row>
    <row r="125" spans="9:9" x14ac:dyDescent="0.25">
      <c r="I125" s="36"/>
    </row>
    <row r="126" spans="9:9" x14ac:dyDescent="0.25">
      <c r="I126" s="36"/>
    </row>
    <row r="127" spans="9:9" x14ac:dyDescent="0.25">
      <c r="I127" s="36"/>
    </row>
    <row r="128" spans="9:9" x14ac:dyDescent="0.25">
      <c r="I128" s="36"/>
    </row>
    <row r="129" spans="9:9" x14ac:dyDescent="0.25">
      <c r="I129" s="36"/>
    </row>
    <row r="130" spans="9:9" x14ac:dyDescent="0.25">
      <c r="I130" s="36"/>
    </row>
    <row r="131" spans="9:9" x14ac:dyDescent="0.25">
      <c r="I131" s="36"/>
    </row>
    <row r="132" spans="9:9" x14ac:dyDescent="0.25">
      <c r="I132" s="36"/>
    </row>
    <row r="133" spans="9:9" x14ac:dyDescent="0.25">
      <c r="I133" s="36"/>
    </row>
    <row r="134" spans="9:9" x14ac:dyDescent="0.25">
      <c r="I134" s="36"/>
    </row>
    <row r="135" spans="9:9" x14ac:dyDescent="0.25">
      <c r="I135" s="36"/>
    </row>
    <row r="136" spans="9:9" x14ac:dyDescent="0.25">
      <c r="I136" s="36"/>
    </row>
    <row r="137" spans="9:9" x14ac:dyDescent="0.25">
      <c r="I137" s="36"/>
    </row>
    <row r="138" spans="9:9" x14ac:dyDescent="0.25">
      <c r="I138" s="36"/>
    </row>
    <row r="139" spans="9:9" x14ac:dyDescent="0.25">
      <c r="I139" s="36"/>
    </row>
    <row r="140" spans="9:9" x14ac:dyDescent="0.25">
      <c r="I140" s="36"/>
    </row>
    <row r="141" spans="9:9" x14ac:dyDescent="0.25">
      <c r="I141" s="36"/>
    </row>
    <row r="142" spans="9:9" x14ac:dyDescent="0.25">
      <c r="I142" s="36"/>
    </row>
    <row r="143" spans="9:9" x14ac:dyDescent="0.25">
      <c r="I143" s="36"/>
    </row>
    <row r="144" spans="9:9" x14ac:dyDescent="0.25">
      <c r="I144" s="36"/>
    </row>
    <row r="145" spans="9:9" x14ac:dyDescent="0.25">
      <c r="I145" s="36"/>
    </row>
    <row r="146" spans="9:9" x14ac:dyDescent="0.25">
      <c r="I146" s="36"/>
    </row>
    <row r="147" spans="9:9" x14ac:dyDescent="0.25">
      <c r="I147" s="36"/>
    </row>
    <row r="148" spans="9:9" x14ac:dyDescent="0.25">
      <c r="I148" s="36"/>
    </row>
    <row r="149" spans="9:9" x14ac:dyDescent="0.25">
      <c r="I149" s="36"/>
    </row>
    <row r="150" spans="9:9" x14ac:dyDescent="0.25">
      <c r="I150" s="36"/>
    </row>
    <row r="151" spans="9:9" x14ac:dyDescent="0.25">
      <c r="I151" s="36"/>
    </row>
    <row r="152" spans="9:9" x14ac:dyDescent="0.25">
      <c r="I152" s="36"/>
    </row>
    <row r="153" spans="9:9" x14ac:dyDescent="0.25">
      <c r="I153" s="36"/>
    </row>
    <row r="154" spans="9:9" x14ac:dyDescent="0.25">
      <c r="I154" s="36"/>
    </row>
    <row r="155" spans="9:9" x14ac:dyDescent="0.25">
      <c r="I155" s="36"/>
    </row>
    <row r="156" spans="9:9" x14ac:dyDescent="0.25">
      <c r="I156" s="36"/>
    </row>
    <row r="157" spans="9:9" x14ac:dyDescent="0.25">
      <c r="I157" s="36"/>
    </row>
    <row r="158" spans="9:9" x14ac:dyDescent="0.25">
      <c r="I158" s="36"/>
    </row>
    <row r="159" spans="9:9" x14ac:dyDescent="0.25">
      <c r="I159" s="36"/>
    </row>
    <row r="160" spans="9:9" x14ac:dyDescent="0.25">
      <c r="I160" s="36"/>
    </row>
    <row r="161" spans="9:9" x14ac:dyDescent="0.25">
      <c r="I161" s="36"/>
    </row>
    <row r="162" spans="9:9" x14ac:dyDescent="0.25">
      <c r="I162" s="36"/>
    </row>
    <row r="163" spans="9:9" x14ac:dyDescent="0.25">
      <c r="I163" s="36"/>
    </row>
    <row r="164" spans="9:9" x14ac:dyDescent="0.25">
      <c r="I164" s="36"/>
    </row>
    <row r="165" spans="9:9" x14ac:dyDescent="0.25">
      <c r="I165" s="36"/>
    </row>
    <row r="166" spans="9:9" x14ac:dyDescent="0.25">
      <c r="I166" s="36"/>
    </row>
    <row r="167" spans="9:9" x14ac:dyDescent="0.25">
      <c r="I167" s="36"/>
    </row>
    <row r="168" spans="9:9" x14ac:dyDescent="0.25">
      <c r="I168" s="36"/>
    </row>
    <row r="169" spans="9:9" x14ac:dyDescent="0.25">
      <c r="I169" s="36"/>
    </row>
    <row r="170" spans="9:9" x14ac:dyDescent="0.25">
      <c r="I170" s="36"/>
    </row>
    <row r="171" spans="9:9" x14ac:dyDescent="0.25">
      <c r="I171" s="36"/>
    </row>
    <row r="172" spans="9:9" x14ac:dyDescent="0.25">
      <c r="I172" s="36"/>
    </row>
    <row r="173" spans="9:9" x14ac:dyDescent="0.25">
      <c r="I173" s="36"/>
    </row>
    <row r="174" spans="9:9" x14ac:dyDescent="0.25">
      <c r="I174" s="36"/>
    </row>
    <row r="175" spans="9:9" x14ac:dyDescent="0.25">
      <c r="I175" s="36"/>
    </row>
    <row r="176" spans="9:9" x14ac:dyDescent="0.25">
      <c r="I176" s="36"/>
    </row>
    <row r="177" spans="9:9" x14ac:dyDescent="0.25">
      <c r="I177" s="36"/>
    </row>
    <row r="178" spans="9:9" x14ac:dyDescent="0.25">
      <c r="I178" s="36"/>
    </row>
    <row r="179" spans="9:9" x14ac:dyDescent="0.25">
      <c r="I179" s="36"/>
    </row>
    <row r="180" spans="9:9" x14ac:dyDescent="0.25">
      <c r="I180" s="36"/>
    </row>
    <row r="181" spans="9:9" x14ac:dyDescent="0.25">
      <c r="I181" s="36"/>
    </row>
    <row r="182" spans="9:9" x14ac:dyDescent="0.25">
      <c r="I182" s="36"/>
    </row>
    <row r="183" spans="9:9" x14ac:dyDescent="0.25">
      <c r="I183" s="36"/>
    </row>
    <row r="184" spans="9:9" x14ac:dyDescent="0.25">
      <c r="I184" s="36"/>
    </row>
    <row r="185" spans="9:9" x14ac:dyDescent="0.25">
      <c r="I185" s="36"/>
    </row>
    <row r="186" spans="9:9" x14ac:dyDescent="0.25">
      <c r="I186" s="36"/>
    </row>
    <row r="187" spans="9:9" x14ac:dyDescent="0.25">
      <c r="I187" s="36"/>
    </row>
    <row r="188" spans="9:9" x14ac:dyDescent="0.25">
      <c r="I188" s="36"/>
    </row>
    <row r="189" spans="9:9" x14ac:dyDescent="0.25">
      <c r="I189" s="36"/>
    </row>
    <row r="190" spans="9:9" x14ac:dyDescent="0.25">
      <c r="I190" s="36"/>
    </row>
    <row r="191" spans="9:9" x14ac:dyDescent="0.25">
      <c r="I191" s="36"/>
    </row>
    <row r="192" spans="9:9" x14ac:dyDescent="0.25">
      <c r="I192" s="36"/>
    </row>
    <row r="193" spans="9:9" x14ac:dyDescent="0.25">
      <c r="I193" s="36"/>
    </row>
    <row r="194" spans="9:9" x14ac:dyDescent="0.25">
      <c r="I194" s="36"/>
    </row>
    <row r="195" spans="9:9" x14ac:dyDescent="0.25">
      <c r="I195" s="36"/>
    </row>
    <row r="196" spans="9:9" x14ac:dyDescent="0.25">
      <c r="I196" s="36"/>
    </row>
    <row r="197" spans="9:9" x14ac:dyDescent="0.25">
      <c r="I197" s="36"/>
    </row>
    <row r="198" spans="9:9" x14ac:dyDescent="0.25">
      <c r="I198" s="36"/>
    </row>
    <row r="199" spans="9:9" x14ac:dyDescent="0.25">
      <c r="I199" s="36"/>
    </row>
    <row r="200" spans="9:9" x14ac:dyDescent="0.25">
      <c r="I200" s="36"/>
    </row>
    <row r="201" spans="9:9" x14ac:dyDescent="0.25">
      <c r="I201" s="36"/>
    </row>
    <row r="202" spans="9:9" x14ac:dyDescent="0.25">
      <c r="I202" s="36"/>
    </row>
    <row r="203" spans="9:9" x14ac:dyDescent="0.25">
      <c r="I203" s="36"/>
    </row>
    <row r="204" spans="9:9" x14ac:dyDescent="0.25">
      <c r="I204" s="36"/>
    </row>
    <row r="205" spans="9:9" x14ac:dyDescent="0.25">
      <c r="I205" s="36"/>
    </row>
    <row r="206" spans="9:9" x14ac:dyDescent="0.25">
      <c r="I206" s="36"/>
    </row>
    <row r="207" spans="9:9" x14ac:dyDescent="0.25">
      <c r="I207" s="36"/>
    </row>
    <row r="208" spans="9:9" x14ac:dyDescent="0.25">
      <c r="I208" s="36"/>
    </row>
    <row r="209" spans="9:9" x14ac:dyDescent="0.25">
      <c r="I209" s="36"/>
    </row>
    <row r="210" spans="9:9" x14ac:dyDescent="0.25">
      <c r="I210" s="36"/>
    </row>
    <row r="211" spans="9:9" x14ac:dyDescent="0.25">
      <c r="I211" s="36"/>
    </row>
    <row r="212" spans="9:9" x14ac:dyDescent="0.25">
      <c r="I212" s="36"/>
    </row>
    <row r="213" spans="9:9" x14ac:dyDescent="0.25">
      <c r="I213" s="36"/>
    </row>
    <row r="214" spans="9:9" x14ac:dyDescent="0.25">
      <c r="I214" s="36"/>
    </row>
    <row r="215" spans="9:9" x14ac:dyDescent="0.25">
      <c r="I215" s="36"/>
    </row>
    <row r="216" spans="9:9" x14ac:dyDescent="0.25">
      <c r="I216" s="36"/>
    </row>
    <row r="217" spans="9:9" x14ac:dyDescent="0.25">
      <c r="I217" s="36"/>
    </row>
    <row r="218" spans="9:9" x14ac:dyDescent="0.25">
      <c r="I218" s="36"/>
    </row>
    <row r="219" spans="9:9" x14ac:dyDescent="0.25">
      <c r="I219" s="36"/>
    </row>
    <row r="220" spans="9:9" x14ac:dyDescent="0.25">
      <c r="I220" s="36"/>
    </row>
    <row r="221" spans="9:9" x14ac:dyDescent="0.25">
      <c r="I221" s="36"/>
    </row>
    <row r="222" spans="9:9" x14ac:dyDescent="0.25">
      <c r="I222" s="36"/>
    </row>
    <row r="223" spans="9:9" x14ac:dyDescent="0.25">
      <c r="I223" s="36"/>
    </row>
    <row r="224" spans="9:9" x14ac:dyDescent="0.25">
      <c r="I224" s="36"/>
    </row>
    <row r="225" spans="9:9" x14ac:dyDescent="0.25">
      <c r="I225" s="36"/>
    </row>
    <row r="226" spans="9:9" x14ac:dyDescent="0.25">
      <c r="I226" s="36"/>
    </row>
    <row r="227" spans="9:9" x14ac:dyDescent="0.25">
      <c r="I227" s="36"/>
    </row>
    <row r="228" spans="9:9" x14ac:dyDescent="0.25">
      <c r="I228" s="36"/>
    </row>
    <row r="229" spans="9:9" x14ac:dyDescent="0.25">
      <c r="I229" s="36"/>
    </row>
    <row r="230" spans="9:9" x14ac:dyDescent="0.25">
      <c r="I230" s="36"/>
    </row>
    <row r="231" spans="9:9" x14ac:dyDescent="0.25">
      <c r="I231" s="36"/>
    </row>
    <row r="232" spans="9:9" x14ac:dyDescent="0.25">
      <c r="I232" s="36"/>
    </row>
    <row r="233" spans="9:9" x14ac:dyDescent="0.25">
      <c r="I233" s="36"/>
    </row>
    <row r="234" spans="9:9" x14ac:dyDescent="0.25">
      <c r="I234" s="36"/>
    </row>
    <row r="235" spans="9:9" x14ac:dyDescent="0.25">
      <c r="I235" s="36"/>
    </row>
    <row r="236" spans="9:9" x14ac:dyDescent="0.25">
      <c r="I236" s="36"/>
    </row>
    <row r="237" spans="9:9" x14ac:dyDescent="0.25">
      <c r="I237" s="36"/>
    </row>
    <row r="238" spans="9:9" x14ac:dyDescent="0.25">
      <c r="I238" s="36"/>
    </row>
    <row r="239" spans="9:9" x14ac:dyDescent="0.25">
      <c r="I239" s="36"/>
    </row>
    <row r="240" spans="9:9" x14ac:dyDescent="0.25">
      <c r="I240" s="36"/>
    </row>
    <row r="241" spans="9:9" x14ac:dyDescent="0.25">
      <c r="I241" s="36"/>
    </row>
    <row r="242" spans="9:9" x14ac:dyDescent="0.25">
      <c r="I242" s="36"/>
    </row>
    <row r="243" spans="9:9" x14ac:dyDescent="0.25">
      <c r="I243" s="36"/>
    </row>
    <row r="244" spans="9:9" x14ac:dyDescent="0.25">
      <c r="I244" s="36"/>
    </row>
    <row r="245" spans="9:9" x14ac:dyDescent="0.25">
      <c r="I245" s="36"/>
    </row>
    <row r="246" spans="9:9" x14ac:dyDescent="0.25">
      <c r="I246" s="36"/>
    </row>
    <row r="247" spans="9:9" x14ac:dyDescent="0.25">
      <c r="I247" s="36"/>
    </row>
    <row r="248" spans="9:9" x14ac:dyDescent="0.25">
      <c r="I248" s="36"/>
    </row>
    <row r="249" spans="9:9" x14ac:dyDescent="0.25">
      <c r="I249" s="36"/>
    </row>
    <row r="250" spans="9:9" x14ac:dyDescent="0.25">
      <c r="I250" s="36"/>
    </row>
    <row r="251" spans="9:9" x14ac:dyDescent="0.25">
      <c r="I251" s="36"/>
    </row>
    <row r="252" spans="9:9" x14ac:dyDescent="0.25">
      <c r="I252" s="36"/>
    </row>
    <row r="253" spans="9:9" x14ac:dyDescent="0.25">
      <c r="I253" s="36"/>
    </row>
    <row r="254" spans="9:9" x14ac:dyDescent="0.25">
      <c r="I254" s="36"/>
    </row>
    <row r="255" spans="9:9" x14ac:dyDescent="0.25">
      <c r="I255" s="36"/>
    </row>
    <row r="256" spans="9:9" x14ac:dyDescent="0.25">
      <c r="I256" s="36"/>
    </row>
    <row r="257" spans="9:9" x14ac:dyDescent="0.25">
      <c r="I257" s="36"/>
    </row>
    <row r="258" spans="9:9" x14ac:dyDescent="0.25">
      <c r="I258" s="36"/>
    </row>
    <row r="259" spans="9:9" x14ac:dyDescent="0.25">
      <c r="I259" s="36"/>
    </row>
    <row r="260" spans="9:9" x14ac:dyDescent="0.25">
      <c r="I260" s="36"/>
    </row>
    <row r="261" spans="9:9" x14ac:dyDescent="0.25">
      <c r="I261" s="36"/>
    </row>
    <row r="262" spans="9:9" x14ac:dyDescent="0.25">
      <c r="I262" s="36"/>
    </row>
    <row r="263" spans="9:9" x14ac:dyDescent="0.25">
      <c r="I263" s="36"/>
    </row>
    <row r="264" spans="9:9" x14ac:dyDescent="0.25">
      <c r="I264" s="36"/>
    </row>
    <row r="265" spans="9:9" x14ac:dyDescent="0.25">
      <c r="I265" s="36"/>
    </row>
    <row r="266" spans="9:9" x14ac:dyDescent="0.25">
      <c r="I266" s="36"/>
    </row>
    <row r="267" spans="9:9" x14ac:dyDescent="0.25">
      <c r="I267" s="36"/>
    </row>
    <row r="268" spans="9:9" x14ac:dyDescent="0.25">
      <c r="I268" s="36"/>
    </row>
    <row r="269" spans="9:9" x14ac:dyDescent="0.25">
      <c r="I269" s="36"/>
    </row>
    <row r="270" spans="9:9" x14ac:dyDescent="0.25">
      <c r="I270" s="36"/>
    </row>
    <row r="271" spans="9:9" x14ac:dyDescent="0.25">
      <c r="I271" s="36"/>
    </row>
    <row r="272" spans="9:9" x14ac:dyDescent="0.25">
      <c r="I272" s="36"/>
    </row>
    <row r="273" spans="9:9" x14ac:dyDescent="0.25">
      <c r="I273" s="36"/>
    </row>
    <row r="274" spans="9:9" x14ac:dyDescent="0.25">
      <c r="I274" s="36"/>
    </row>
    <row r="275" spans="9:9" x14ac:dyDescent="0.25">
      <c r="I275" s="36"/>
    </row>
    <row r="276" spans="9:9" x14ac:dyDescent="0.25">
      <c r="I276" s="36"/>
    </row>
    <row r="277" spans="9:9" x14ac:dyDescent="0.25">
      <c r="I277" s="36"/>
    </row>
    <row r="278" spans="9:9" x14ac:dyDescent="0.25">
      <c r="I278" s="36"/>
    </row>
    <row r="279" spans="9:9" x14ac:dyDescent="0.25">
      <c r="I279" s="36"/>
    </row>
    <row r="280" spans="9:9" x14ac:dyDescent="0.25">
      <c r="I280" s="36"/>
    </row>
    <row r="281" spans="9:9" x14ac:dyDescent="0.25">
      <c r="I281" s="36"/>
    </row>
    <row r="282" spans="9:9" x14ac:dyDescent="0.25">
      <c r="I282" s="36"/>
    </row>
    <row r="283" spans="9:9" x14ac:dyDescent="0.25">
      <c r="I283" s="36"/>
    </row>
    <row r="284" spans="9:9" x14ac:dyDescent="0.25">
      <c r="I284" s="36"/>
    </row>
    <row r="285" spans="9:9" x14ac:dyDescent="0.25">
      <c r="I285" s="36"/>
    </row>
    <row r="286" spans="9:9" x14ac:dyDescent="0.25">
      <c r="I286" s="36"/>
    </row>
    <row r="287" spans="9:9" x14ac:dyDescent="0.25">
      <c r="I287" s="36"/>
    </row>
    <row r="288" spans="9:9" x14ac:dyDescent="0.25">
      <c r="I288" s="36"/>
    </row>
    <row r="289" spans="9:9" x14ac:dyDescent="0.25">
      <c r="I289" s="36"/>
    </row>
    <row r="290" spans="9:9" x14ac:dyDescent="0.25">
      <c r="I290" s="36"/>
    </row>
    <row r="291" spans="9:9" x14ac:dyDescent="0.25">
      <c r="I291" s="36"/>
    </row>
    <row r="292" spans="9:9" x14ac:dyDescent="0.25">
      <c r="I292" s="36"/>
    </row>
    <row r="293" spans="9:9" x14ac:dyDescent="0.25">
      <c r="I293" s="36"/>
    </row>
    <row r="294" spans="9:9" x14ac:dyDescent="0.25">
      <c r="I294" s="36"/>
    </row>
    <row r="295" spans="9:9" x14ac:dyDescent="0.25">
      <c r="I295" s="36"/>
    </row>
    <row r="296" spans="9:9" x14ac:dyDescent="0.25">
      <c r="I296" s="36"/>
    </row>
    <row r="297" spans="9:9" x14ac:dyDescent="0.25">
      <c r="I297" s="36"/>
    </row>
    <row r="298" spans="9:9" x14ac:dyDescent="0.25">
      <c r="I298" s="36"/>
    </row>
    <row r="299" spans="9:9" x14ac:dyDescent="0.25">
      <c r="I299" s="36"/>
    </row>
    <row r="300" spans="9:9" x14ac:dyDescent="0.25">
      <c r="I300" s="36"/>
    </row>
    <row r="301" spans="9:9" x14ac:dyDescent="0.25">
      <c r="I301" s="36"/>
    </row>
    <row r="302" spans="9:9" x14ac:dyDescent="0.25">
      <c r="I302" s="36"/>
    </row>
    <row r="303" spans="9:9" x14ac:dyDescent="0.25">
      <c r="I303" s="36"/>
    </row>
    <row r="304" spans="9:9" x14ac:dyDescent="0.25">
      <c r="I304" s="36"/>
    </row>
    <row r="305" spans="9:9" x14ac:dyDescent="0.25">
      <c r="I305" s="36"/>
    </row>
    <row r="306" spans="9:9" x14ac:dyDescent="0.25">
      <c r="I306" s="36"/>
    </row>
    <row r="307" spans="9:9" x14ac:dyDescent="0.25">
      <c r="I307" s="36"/>
    </row>
    <row r="308" spans="9:9" x14ac:dyDescent="0.25">
      <c r="I308" s="36"/>
    </row>
    <row r="309" spans="9:9" x14ac:dyDescent="0.25">
      <c r="I309" s="36"/>
    </row>
    <row r="310" spans="9:9" x14ac:dyDescent="0.25">
      <c r="I310" s="36"/>
    </row>
    <row r="311" spans="9:9" x14ac:dyDescent="0.25">
      <c r="I311" s="36"/>
    </row>
    <row r="312" spans="9:9" x14ac:dyDescent="0.25">
      <c r="I312" s="36"/>
    </row>
    <row r="313" spans="9:9" x14ac:dyDescent="0.25">
      <c r="I313" s="36"/>
    </row>
    <row r="314" spans="9:9" x14ac:dyDescent="0.25">
      <c r="I314" s="36"/>
    </row>
    <row r="315" spans="9:9" x14ac:dyDescent="0.25">
      <c r="I315" s="36"/>
    </row>
    <row r="316" spans="9:9" x14ac:dyDescent="0.25">
      <c r="I316" s="36"/>
    </row>
    <row r="317" spans="9:9" x14ac:dyDescent="0.25">
      <c r="I317" s="36"/>
    </row>
    <row r="318" spans="9:9" x14ac:dyDescent="0.25">
      <c r="I318" s="36"/>
    </row>
    <row r="319" spans="9:9" x14ac:dyDescent="0.25">
      <c r="I319" s="36"/>
    </row>
    <row r="320" spans="9:9" x14ac:dyDescent="0.25">
      <c r="I320" s="36"/>
    </row>
    <row r="321" spans="9:9" x14ac:dyDescent="0.25">
      <c r="I321" s="36"/>
    </row>
    <row r="322" spans="9:9" x14ac:dyDescent="0.25">
      <c r="I322" s="36"/>
    </row>
    <row r="323" spans="9:9" x14ac:dyDescent="0.25">
      <c r="I323" s="36"/>
    </row>
    <row r="324" spans="9:9" x14ac:dyDescent="0.25">
      <c r="I324" s="36"/>
    </row>
    <row r="325" spans="9:9" x14ac:dyDescent="0.25">
      <c r="I325" s="36"/>
    </row>
    <row r="326" spans="9:9" x14ac:dyDescent="0.25">
      <c r="I326" s="36"/>
    </row>
    <row r="327" spans="9:9" x14ac:dyDescent="0.25">
      <c r="I327" s="36"/>
    </row>
    <row r="328" spans="9:9" x14ac:dyDescent="0.25">
      <c r="I328" s="36"/>
    </row>
    <row r="329" spans="9:9" x14ac:dyDescent="0.25">
      <c r="I329" s="36"/>
    </row>
    <row r="330" spans="9:9" x14ac:dyDescent="0.25">
      <c r="I330" s="36"/>
    </row>
    <row r="331" spans="9:9" x14ac:dyDescent="0.25">
      <c r="I331" s="36"/>
    </row>
    <row r="332" spans="9:9" x14ac:dyDescent="0.25">
      <c r="I332" s="36"/>
    </row>
    <row r="333" spans="9:9" x14ac:dyDescent="0.25">
      <c r="I333" s="36"/>
    </row>
    <row r="334" spans="9:9" x14ac:dyDescent="0.25">
      <c r="I334" s="36"/>
    </row>
    <row r="335" spans="9:9" x14ac:dyDescent="0.25">
      <c r="I335" s="36"/>
    </row>
    <row r="336" spans="9:9" x14ac:dyDescent="0.25">
      <c r="I336" s="36"/>
    </row>
    <row r="337" spans="9:9" x14ac:dyDescent="0.25">
      <c r="I337" s="36"/>
    </row>
    <row r="338" spans="9:9" x14ac:dyDescent="0.25">
      <c r="I338" s="36"/>
    </row>
    <row r="339" spans="9:9" x14ac:dyDescent="0.25">
      <c r="I339" s="36"/>
    </row>
    <row r="340" spans="9:9" x14ac:dyDescent="0.25">
      <c r="I340" s="36"/>
    </row>
    <row r="341" spans="9:9" x14ac:dyDescent="0.25">
      <c r="I341" s="36"/>
    </row>
    <row r="342" spans="9:9" x14ac:dyDescent="0.25">
      <c r="I342" s="36"/>
    </row>
    <row r="343" spans="9:9" x14ac:dyDescent="0.25">
      <c r="I343" s="36"/>
    </row>
    <row r="344" spans="9:9" x14ac:dyDescent="0.25">
      <c r="I344" s="36"/>
    </row>
    <row r="345" spans="9:9" x14ac:dyDescent="0.25">
      <c r="I345" s="36"/>
    </row>
    <row r="346" spans="9:9" x14ac:dyDescent="0.25">
      <c r="I346" s="36"/>
    </row>
    <row r="347" spans="9:9" x14ac:dyDescent="0.25">
      <c r="I347" s="36"/>
    </row>
    <row r="348" spans="9:9" x14ac:dyDescent="0.25">
      <c r="I348" s="36"/>
    </row>
    <row r="349" spans="9:9" x14ac:dyDescent="0.25">
      <c r="I349" s="36"/>
    </row>
    <row r="350" spans="9:9" x14ac:dyDescent="0.25">
      <c r="I350" s="36"/>
    </row>
    <row r="351" spans="9:9" x14ac:dyDescent="0.25">
      <c r="I351" s="36"/>
    </row>
    <row r="352" spans="9:9" x14ac:dyDescent="0.25">
      <c r="I352" s="36"/>
    </row>
    <row r="353" spans="9:9" x14ac:dyDescent="0.25">
      <c r="I353" s="36"/>
    </row>
    <row r="354" spans="9:9" x14ac:dyDescent="0.25">
      <c r="I354" s="36"/>
    </row>
    <row r="355" spans="9:9" x14ac:dyDescent="0.25">
      <c r="I355" s="36"/>
    </row>
    <row r="356" spans="9:9" x14ac:dyDescent="0.25">
      <c r="I356" s="36"/>
    </row>
    <row r="357" spans="9:9" x14ac:dyDescent="0.25">
      <c r="I357" s="36"/>
    </row>
    <row r="358" spans="9:9" x14ac:dyDescent="0.25">
      <c r="I358" s="36"/>
    </row>
    <row r="359" spans="9:9" x14ac:dyDescent="0.25">
      <c r="I359" s="36"/>
    </row>
    <row r="360" spans="9:9" x14ac:dyDescent="0.25">
      <c r="I360" s="36"/>
    </row>
    <row r="361" spans="9:9" x14ac:dyDescent="0.25">
      <c r="I361" s="36"/>
    </row>
    <row r="362" spans="9:9" x14ac:dyDescent="0.25">
      <c r="I362" s="36"/>
    </row>
    <row r="363" spans="9:9" x14ac:dyDescent="0.25">
      <c r="I363" s="36"/>
    </row>
    <row r="364" spans="9:9" x14ac:dyDescent="0.25">
      <c r="I364" s="36"/>
    </row>
    <row r="365" spans="9:9" x14ac:dyDescent="0.25">
      <c r="I365" s="36"/>
    </row>
    <row r="366" spans="9:9" x14ac:dyDescent="0.25">
      <c r="I366" s="36"/>
    </row>
    <row r="367" spans="9:9" x14ac:dyDescent="0.25">
      <c r="I367" s="36"/>
    </row>
    <row r="368" spans="9:9" x14ac:dyDescent="0.25">
      <c r="I368" s="36"/>
    </row>
    <row r="369" spans="9:9" x14ac:dyDescent="0.25">
      <c r="I369" s="36"/>
    </row>
    <row r="370" spans="9:9" x14ac:dyDescent="0.25">
      <c r="I370" s="36"/>
    </row>
    <row r="371" spans="9:9" x14ac:dyDescent="0.25">
      <c r="I371" s="36"/>
    </row>
    <row r="372" spans="9:9" x14ac:dyDescent="0.25">
      <c r="I372" s="36"/>
    </row>
    <row r="373" spans="9:9" x14ac:dyDescent="0.25">
      <c r="I373" s="36"/>
    </row>
    <row r="374" spans="9:9" x14ac:dyDescent="0.25">
      <c r="I374" s="36"/>
    </row>
    <row r="375" spans="9:9" x14ac:dyDescent="0.25">
      <c r="I375" s="36"/>
    </row>
    <row r="376" spans="9:9" x14ac:dyDescent="0.25">
      <c r="I376" s="36"/>
    </row>
    <row r="377" spans="9:9" x14ac:dyDescent="0.25">
      <c r="I377" s="36"/>
    </row>
    <row r="378" spans="9:9" x14ac:dyDescent="0.25">
      <c r="I378" s="36"/>
    </row>
    <row r="379" spans="9:9" x14ac:dyDescent="0.25">
      <c r="I379" s="36"/>
    </row>
    <row r="380" spans="9:9" x14ac:dyDescent="0.25">
      <c r="I380" s="36"/>
    </row>
    <row r="381" spans="9:9" x14ac:dyDescent="0.25">
      <c r="I381" s="36"/>
    </row>
    <row r="382" spans="9:9" x14ac:dyDescent="0.25">
      <c r="I382" s="36"/>
    </row>
    <row r="383" spans="9:9" x14ac:dyDescent="0.25">
      <c r="I383" s="36"/>
    </row>
    <row r="384" spans="9:9" x14ac:dyDescent="0.25">
      <c r="I384" s="36"/>
    </row>
    <row r="385" spans="9:9" x14ac:dyDescent="0.25">
      <c r="I385" s="36"/>
    </row>
    <row r="386" spans="9:9" x14ac:dyDescent="0.25">
      <c r="I386" s="36"/>
    </row>
    <row r="387" spans="9:9" x14ac:dyDescent="0.25">
      <c r="I387" s="36"/>
    </row>
    <row r="388" spans="9:9" x14ac:dyDescent="0.25">
      <c r="I388" s="36"/>
    </row>
    <row r="389" spans="9:9" x14ac:dyDescent="0.25">
      <c r="I389" s="36"/>
    </row>
    <row r="390" spans="9:9" x14ac:dyDescent="0.25">
      <c r="I390" s="36"/>
    </row>
    <row r="391" spans="9:9" x14ac:dyDescent="0.25">
      <c r="I391" s="36"/>
    </row>
    <row r="392" spans="9:9" x14ac:dyDescent="0.25">
      <c r="I392" s="36"/>
    </row>
    <row r="393" spans="9:9" x14ac:dyDescent="0.25">
      <c r="I393" s="36"/>
    </row>
    <row r="394" spans="9:9" x14ac:dyDescent="0.25">
      <c r="I394" s="36"/>
    </row>
    <row r="395" spans="9:9" x14ac:dyDescent="0.25">
      <c r="I395" s="36"/>
    </row>
    <row r="396" spans="9:9" x14ac:dyDescent="0.25">
      <c r="I396" s="36"/>
    </row>
    <row r="397" spans="9:9" x14ac:dyDescent="0.25">
      <c r="I397" s="36"/>
    </row>
    <row r="398" spans="9:9" x14ac:dyDescent="0.25">
      <c r="I398" s="36"/>
    </row>
    <row r="399" spans="9:9" x14ac:dyDescent="0.25">
      <c r="I399" s="36"/>
    </row>
    <row r="400" spans="9:9" x14ac:dyDescent="0.25">
      <c r="I400" s="36"/>
    </row>
    <row r="401" spans="9:9" x14ac:dyDescent="0.25">
      <c r="I401" s="36"/>
    </row>
    <row r="402" spans="9:9" x14ac:dyDescent="0.25">
      <c r="I402" s="36"/>
    </row>
    <row r="403" spans="9:9" x14ac:dyDescent="0.25">
      <c r="I403" s="36"/>
    </row>
    <row r="404" spans="9:9" x14ac:dyDescent="0.25">
      <c r="I404" s="36"/>
    </row>
    <row r="405" spans="9:9" x14ac:dyDescent="0.25">
      <c r="I405" s="36"/>
    </row>
    <row r="406" spans="9:9" x14ac:dyDescent="0.25">
      <c r="I406" s="36"/>
    </row>
    <row r="407" spans="9:9" x14ac:dyDescent="0.25">
      <c r="I407" s="36"/>
    </row>
    <row r="408" spans="9:9" x14ac:dyDescent="0.25">
      <c r="I408" s="36"/>
    </row>
    <row r="409" spans="9:9" x14ac:dyDescent="0.25">
      <c r="I409" s="36"/>
    </row>
    <row r="410" spans="9:9" x14ac:dyDescent="0.25">
      <c r="I410" s="36"/>
    </row>
    <row r="411" spans="9:9" x14ac:dyDescent="0.25">
      <c r="I411" s="36"/>
    </row>
    <row r="412" spans="9:9" x14ac:dyDescent="0.25">
      <c r="I412" s="36"/>
    </row>
    <row r="413" spans="9:9" x14ac:dyDescent="0.25">
      <c r="I413" s="36"/>
    </row>
    <row r="414" spans="9:9" x14ac:dyDescent="0.25">
      <c r="I414" s="36"/>
    </row>
    <row r="415" spans="9:9" x14ac:dyDescent="0.25">
      <c r="I415" s="36"/>
    </row>
    <row r="416" spans="9:9" x14ac:dyDescent="0.25">
      <c r="I416" s="36"/>
    </row>
    <row r="417" spans="9:9" x14ac:dyDescent="0.25">
      <c r="I417" s="36"/>
    </row>
    <row r="418" spans="9:9" x14ac:dyDescent="0.25">
      <c r="I418" s="36"/>
    </row>
    <row r="419" spans="9:9" x14ac:dyDescent="0.25">
      <c r="I419" s="36"/>
    </row>
    <row r="420" spans="9:9" x14ac:dyDescent="0.25">
      <c r="I420" s="36"/>
    </row>
    <row r="421" spans="9:9" x14ac:dyDescent="0.25">
      <c r="I421" s="36"/>
    </row>
    <row r="422" spans="9:9" x14ac:dyDescent="0.25">
      <c r="I422" s="36"/>
    </row>
    <row r="423" spans="9:9" x14ac:dyDescent="0.25">
      <c r="I423" s="36"/>
    </row>
    <row r="424" spans="9:9" x14ac:dyDescent="0.25">
      <c r="I424" s="36"/>
    </row>
    <row r="425" spans="9:9" x14ac:dyDescent="0.25">
      <c r="I425" s="36"/>
    </row>
    <row r="426" spans="9:9" x14ac:dyDescent="0.25">
      <c r="I426" s="36"/>
    </row>
    <row r="427" spans="9:9" x14ac:dyDescent="0.25">
      <c r="I427" s="36"/>
    </row>
    <row r="428" spans="9:9" x14ac:dyDescent="0.25">
      <c r="I428" s="36"/>
    </row>
    <row r="429" spans="9:9" x14ac:dyDescent="0.25">
      <c r="I429" s="36"/>
    </row>
    <row r="430" spans="9:9" x14ac:dyDescent="0.25">
      <c r="I430" s="36"/>
    </row>
    <row r="431" spans="9:9" x14ac:dyDescent="0.25">
      <c r="I431" s="36"/>
    </row>
    <row r="432" spans="9:9" x14ac:dyDescent="0.25">
      <c r="I432" s="36"/>
    </row>
    <row r="433" spans="9:9" x14ac:dyDescent="0.25">
      <c r="I433" s="36"/>
    </row>
    <row r="434" spans="9:9" x14ac:dyDescent="0.25">
      <c r="I434" s="36"/>
    </row>
    <row r="435" spans="9:9" x14ac:dyDescent="0.25">
      <c r="I435" s="36"/>
    </row>
    <row r="436" spans="9:9" x14ac:dyDescent="0.25">
      <c r="I436" s="36"/>
    </row>
    <row r="437" spans="9:9" x14ac:dyDescent="0.25">
      <c r="I437" s="36"/>
    </row>
    <row r="438" spans="9:9" x14ac:dyDescent="0.25">
      <c r="I438" s="36"/>
    </row>
    <row r="439" spans="9:9" x14ac:dyDescent="0.25">
      <c r="I439" s="36"/>
    </row>
    <row r="440" spans="9:9" x14ac:dyDescent="0.25">
      <c r="I440" s="36"/>
    </row>
    <row r="441" spans="9:9" x14ac:dyDescent="0.25">
      <c r="I441" s="36"/>
    </row>
    <row r="442" spans="9:9" x14ac:dyDescent="0.25">
      <c r="I442" s="36"/>
    </row>
    <row r="443" spans="9:9" x14ac:dyDescent="0.25">
      <c r="I443" s="36"/>
    </row>
    <row r="444" spans="9:9" x14ac:dyDescent="0.25">
      <c r="I444" s="36"/>
    </row>
    <row r="445" spans="9:9" x14ac:dyDescent="0.25">
      <c r="I445" s="36"/>
    </row>
    <row r="446" spans="9:9" x14ac:dyDescent="0.25">
      <c r="I446" s="36"/>
    </row>
    <row r="447" spans="9:9" x14ac:dyDescent="0.25">
      <c r="I447" s="36"/>
    </row>
    <row r="448" spans="9:9" x14ac:dyDescent="0.25">
      <c r="I448" s="36"/>
    </row>
    <row r="449" spans="9:9" x14ac:dyDescent="0.25">
      <c r="I449" s="36"/>
    </row>
    <row r="450" spans="9:9" x14ac:dyDescent="0.25">
      <c r="I450" s="36"/>
    </row>
    <row r="451" spans="9:9" x14ac:dyDescent="0.25">
      <c r="I451" s="36"/>
    </row>
    <row r="452" spans="9:9" x14ac:dyDescent="0.25">
      <c r="I452" s="36"/>
    </row>
    <row r="453" spans="9:9" x14ac:dyDescent="0.25">
      <c r="I453" s="36"/>
    </row>
    <row r="454" spans="9:9" x14ac:dyDescent="0.25">
      <c r="I454" s="36"/>
    </row>
    <row r="455" spans="9:9" x14ac:dyDescent="0.25">
      <c r="I455" s="36"/>
    </row>
    <row r="456" spans="9:9" x14ac:dyDescent="0.25">
      <c r="I456" s="36"/>
    </row>
    <row r="457" spans="9:9" x14ac:dyDescent="0.25">
      <c r="I457" s="36"/>
    </row>
    <row r="458" spans="9:9" x14ac:dyDescent="0.25">
      <c r="I458" s="36"/>
    </row>
    <row r="459" spans="9:9" x14ac:dyDescent="0.25">
      <c r="I459" s="36"/>
    </row>
    <row r="460" spans="9:9" x14ac:dyDescent="0.25">
      <c r="I460" s="36"/>
    </row>
    <row r="461" spans="9:9" x14ac:dyDescent="0.25">
      <c r="I461" s="36"/>
    </row>
    <row r="462" spans="9:9" x14ac:dyDescent="0.25">
      <c r="I462" s="36"/>
    </row>
    <row r="463" spans="9:9" x14ac:dyDescent="0.25">
      <c r="I463" s="36"/>
    </row>
    <row r="464" spans="9:9" x14ac:dyDescent="0.25">
      <c r="I464" s="36"/>
    </row>
    <row r="465" spans="9:9" x14ac:dyDescent="0.25">
      <c r="I465" s="36"/>
    </row>
    <row r="466" spans="9:9" x14ac:dyDescent="0.25">
      <c r="I466" s="36"/>
    </row>
    <row r="467" spans="9:9" x14ac:dyDescent="0.25">
      <c r="I467" s="36"/>
    </row>
    <row r="468" spans="9:9" x14ac:dyDescent="0.25">
      <c r="I468" s="36"/>
    </row>
    <row r="469" spans="9:9" x14ac:dyDescent="0.25">
      <c r="I469" s="36"/>
    </row>
    <row r="470" spans="9:9" x14ac:dyDescent="0.25">
      <c r="I470" s="36"/>
    </row>
    <row r="471" spans="9:9" x14ac:dyDescent="0.25">
      <c r="I471" s="36"/>
    </row>
    <row r="472" spans="9:9" x14ac:dyDescent="0.25">
      <c r="I472" s="36"/>
    </row>
    <row r="473" spans="9:9" x14ac:dyDescent="0.25">
      <c r="I473" s="36"/>
    </row>
    <row r="474" spans="9:9" x14ac:dyDescent="0.25">
      <c r="I474" s="36"/>
    </row>
    <row r="475" spans="9:9" x14ac:dyDescent="0.25">
      <c r="I475" s="36"/>
    </row>
    <row r="476" spans="9:9" x14ac:dyDescent="0.25">
      <c r="I476" s="36"/>
    </row>
    <row r="477" spans="9:9" x14ac:dyDescent="0.25">
      <c r="I477" s="36"/>
    </row>
    <row r="478" spans="9:9" x14ac:dyDescent="0.25">
      <c r="I478" s="36"/>
    </row>
    <row r="479" spans="9:9" x14ac:dyDescent="0.25">
      <c r="I479" s="36"/>
    </row>
    <row r="480" spans="9:9" x14ac:dyDescent="0.25">
      <c r="I480" s="36"/>
    </row>
    <row r="481" spans="9:9" x14ac:dyDescent="0.25">
      <c r="I481" s="36"/>
    </row>
    <row r="482" spans="9:9" x14ac:dyDescent="0.25">
      <c r="I482" s="36"/>
    </row>
    <row r="483" spans="9:9" x14ac:dyDescent="0.25">
      <c r="I483" s="36"/>
    </row>
    <row r="484" spans="9:9" x14ac:dyDescent="0.25">
      <c r="I484" s="36"/>
    </row>
    <row r="485" spans="9:9" x14ac:dyDescent="0.25">
      <c r="I485" s="36"/>
    </row>
    <row r="486" spans="9:9" x14ac:dyDescent="0.25">
      <c r="I486" s="36"/>
    </row>
    <row r="487" spans="9:9" x14ac:dyDescent="0.25">
      <c r="I487" s="36"/>
    </row>
    <row r="488" spans="9:9" x14ac:dyDescent="0.25">
      <c r="I488" s="36"/>
    </row>
    <row r="489" spans="9:9" x14ac:dyDescent="0.25">
      <c r="I489" s="36"/>
    </row>
    <row r="490" spans="9:9" x14ac:dyDescent="0.25">
      <c r="I490" s="36"/>
    </row>
    <row r="491" spans="9:9" x14ac:dyDescent="0.25">
      <c r="I491" s="36"/>
    </row>
    <row r="492" spans="9:9" x14ac:dyDescent="0.25">
      <c r="I492" s="36"/>
    </row>
    <row r="493" spans="9:9" x14ac:dyDescent="0.25">
      <c r="I493" s="36"/>
    </row>
    <row r="494" spans="9:9" x14ac:dyDescent="0.25">
      <c r="I494" s="36"/>
    </row>
    <row r="495" spans="9:9" x14ac:dyDescent="0.25">
      <c r="I495" s="36"/>
    </row>
    <row r="496" spans="9:9" x14ac:dyDescent="0.25">
      <c r="I496" s="36"/>
    </row>
    <row r="497" spans="9:9" x14ac:dyDescent="0.25">
      <c r="I497" s="36"/>
    </row>
    <row r="498" spans="9:9" x14ac:dyDescent="0.25">
      <c r="I498" s="36"/>
    </row>
    <row r="499" spans="9:9" x14ac:dyDescent="0.25">
      <c r="I499" s="36"/>
    </row>
    <row r="500" spans="9:9" x14ac:dyDescent="0.25">
      <c r="I500" s="36"/>
    </row>
    <row r="501" spans="9:9" x14ac:dyDescent="0.25">
      <c r="I501" s="36"/>
    </row>
    <row r="502" spans="9:9" x14ac:dyDescent="0.25">
      <c r="I502" s="36"/>
    </row>
    <row r="503" spans="9:9" x14ac:dyDescent="0.25">
      <c r="I503" s="36"/>
    </row>
    <row r="504" spans="9:9" x14ac:dyDescent="0.25">
      <c r="I504" s="36"/>
    </row>
    <row r="505" spans="9:9" x14ac:dyDescent="0.25">
      <c r="I505" s="36"/>
    </row>
    <row r="506" spans="9:9" x14ac:dyDescent="0.25">
      <c r="I506" s="36"/>
    </row>
    <row r="507" spans="9:9" x14ac:dyDescent="0.25">
      <c r="I507" s="36"/>
    </row>
    <row r="508" spans="9:9" x14ac:dyDescent="0.25">
      <c r="I508" s="36"/>
    </row>
    <row r="509" spans="9:9" x14ac:dyDescent="0.25">
      <c r="I509" s="36"/>
    </row>
    <row r="510" spans="9:9" x14ac:dyDescent="0.25">
      <c r="I510" s="36"/>
    </row>
    <row r="511" spans="9:9" x14ac:dyDescent="0.25">
      <c r="I511" s="36"/>
    </row>
    <row r="512" spans="9:9" x14ac:dyDescent="0.25">
      <c r="I512" s="36"/>
    </row>
    <row r="513" spans="9:9" x14ac:dyDescent="0.25">
      <c r="I513" s="36"/>
    </row>
    <row r="514" spans="9:9" x14ac:dyDescent="0.25">
      <c r="I514" s="36"/>
    </row>
    <row r="515" spans="9:9" x14ac:dyDescent="0.25">
      <c r="I515" s="36"/>
    </row>
    <row r="516" spans="9:9" x14ac:dyDescent="0.25">
      <c r="I516" s="36"/>
    </row>
    <row r="517" spans="9:9" x14ac:dyDescent="0.25">
      <c r="I517" s="36"/>
    </row>
    <row r="518" spans="9:9" x14ac:dyDescent="0.25">
      <c r="I518" s="36"/>
    </row>
    <row r="519" spans="9:9" x14ac:dyDescent="0.25">
      <c r="I519" s="36"/>
    </row>
    <row r="520" spans="9:9" x14ac:dyDescent="0.25">
      <c r="I520" s="36"/>
    </row>
    <row r="521" spans="9:9" x14ac:dyDescent="0.25">
      <c r="I521" s="36"/>
    </row>
    <row r="522" spans="9:9" x14ac:dyDescent="0.25">
      <c r="I522" s="36"/>
    </row>
    <row r="523" spans="9:9" x14ac:dyDescent="0.25">
      <c r="I523" s="36"/>
    </row>
    <row r="524" spans="9:9" x14ac:dyDescent="0.25">
      <c r="I524" s="36"/>
    </row>
    <row r="525" spans="9:9" x14ac:dyDescent="0.25">
      <c r="I525" s="36"/>
    </row>
    <row r="526" spans="9:9" x14ac:dyDescent="0.25">
      <c r="I526" s="36"/>
    </row>
    <row r="527" spans="9:9" x14ac:dyDescent="0.25">
      <c r="I527" s="36"/>
    </row>
    <row r="528" spans="9:9" x14ac:dyDescent="0.25">
      <c r="I528" s="36"/>
    </row>
    <row r="529" spans="9:9" x14ac:dyDescent="0.25">
      <c r="I529" s="36"/>
    </row>
    <row r="530" spans="9:9" x14ac:dyDescent="0.25">
      <c r="I530" s="36"/>
    </row>
    <row r="531" spans="9:9" x14ac:dyDescent="0.25">
      <c r="I531" s="36"/>
    </row>
    <row r="532" spans="9:9" x14ac:dyDescent="0.25">
      <c r="I532" s="36"/>
    </row>
    <row r="533" spans="9:9" x14ac:dyDescent="0.25">
      <c r="I533" s="36"/>
    </row>
    <row r="534" spans="9:9" x14ac:dyDescent="0.25">
      <c r="I534" s="36"/>
    </row>
    <row r="535" spans="9:9" x14ac:dyDescent="0.25">
      <c r="I535" s="36"/>
    </row>
    <row r="536" spans="9:9" x14ac:dyDescent="0.25">
      <c r="I536" s="36"/>
    </row>
    <row r="537" spans="9:9" x14ac:dyDescent="0.25">
      <c r="I537" s="36"/>
    </row>
    <row r="538" spans="9:9" x14ac:dyDescent="0.25">
      <c r="I538" s="36"/>
    </row>
    <row r="539" spans="9:9" x14ac:dyDescent="0.25">
      <c r="I539" s="36"/>
    </row>
    <row r="540" spans="9:9" x14ac:dyDescent="0.25">
      <c r="I540" s="36"/>
    </row>
    <row r="541" spans="9:9" x14ac:dyDescent="0.25">
      <c r="I541" s="36"/>
    </row>
    <row r="542" spans="9:9" x14ac:dyDescent="0.25">
      <c r="I542" s="36"/>
    </row>
    <row r="543" spans="9:9" x14ac:dyDescent="0.25">
      <c r="I543" s="36"/>
    </row>
    <row r="544" spans="9:9" x14ac:dyDescent="0.25">
      <c r="I544" s="36"/>
    </row>
    <row r="545" spans="9:9" x14ac:dyDescent="0.25">
      <c r="I545" s="36"/>
    </row>
    <row r="546" spans="9:9" x14ac:dyDescent="0.25">
      <c r="I546" s="36"/>
    </row>
    <row r="547" spans="9:9" x14ac:dyDescent="0.25">
      <c r="I547" s="36"/>
    </row>
    <row r="548" spans="9:9" x14ac:dyDescent="0.25">
      <c r="I548" s="36"/>
    </row>
    <row r="549" spans="9:9" x14ac:dyDescent="0.25">
      <c r="I549" s="36"/>
    </row>
    <row r="550" spans="9:9" x14ac:dyDescent="0.25">
      <c r="I550" s="36"/>
    </row>
    <row r="551" spans="9:9" x14ac:dyDescent="0.25">
      <c r="I551" s="36"/>
    </row>
    <row r="552" spans="9:9" x14ac:dyDescent="0.25">
      <c r="I552" s="36"/>
    </row>
    <row r="553" spans="9:9" x14ac:dyDescent="0.25">
      <c r="I553" s="36"/>
    </row>
    <row r="554" spans="9:9" x14ac:dyDescent="0.25">
      <c r="I554" s="36"/>
    </row>
    <row r="555" spans="9:9" x14ac:dyDescent="0.25">
      <c r="I555" s="36"/>
    </row>
    <row r="556" spans="9:9" x14ac:dyDescent="0.25">
      <c r="I556" s="36"/>
    </row>
    <row r="557" spans="9:9" x14ac:dyDescent="0.25">
      <c r="I557" s="36"/>
    </row>
    <row r="558" spans="9:9" x14ac:dyDescent="0.25">
      <c r="I558" s="36"/>
    </row>
  </sheetData>
  <mergeCells count="4">
    <mergeCell ref="B1:B2"/>
    <mergeCell ref="B3:B4"/>
    <mergeCell ref="B5:B6"/>
    <mergeCell ref="F5:F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workbookViewId="0">
      <selection activeCell="F42" sqref="F42"/>
    </sheetView>
  </sheetViews>
  <sheetFormatPr defaultRowHeight="15" x14ac:dyDescent="0.25"/>
  <cols>
    <col min="1" max="1" width="15" customWidth="1"/>
    <col min="3" max="3" width="12.5703125" bestFit="1" customWidth="1"/>
    <col min="4" max="4" width="13" customWidth="1"/>
    <col min="5" max="5" width="17.28515625" bestFit="1" customWidth="1"/>
    <col min="6" max="6" width="9.7109375" bestFit="1" customWidth="1"/>
    <col min="7" max="7" width="12.140625" bestFit="1" customWidth="1"/>
    <col min="8" max="9" width="9.85546875" bestFit="1" customWidth="1"/>
    <col min="10" max="10" width="13.85546875" bestFit="1" customWidth="1"/>
  </cols>
  <sheetData>
    <row r="2" spans="1:10" x14ac:dyDescent="0.25">
      <c r="A2" s="9" t="s">
        <v>42</v>
      </c>
      <c r="B2" s="9" t="s">
        <v>57</v>
      </c>
      <c r="C2" s="9" t="s">
        <v>43</v>
      </c>
      <c r="D2" s="9" t="s">
        <v>18</v>
      </c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12" t="s">
        <v>55</v>
      </c>
      <c r="B5" s="12"/>
      <c r="C5" s="13"/>
      <c r="D5" s="13"/>
      <c r="E5" s="13">
        <v>7000</v>
      </c>
      <c r="F5" s="13">
        <v>700</v>
      </c>
      <c r="G5" s="13"/>
      <c r="H5" s="13"/>
      <c r="I5" s="13">
        <v>80</v>
      </c>
      <c r="J5" s="13">
        <v>1000</v>
      </c>
    </row>
    <row r="6" spans="1:10" x14ac:dyDescent="0.25">
      <c r="A6" s="37" t="s">
        <v>78</v>
      </c>
      <c r="B6" s="37"/>
      <c r="C6" s="38"/>
      <c r="D6" s="38"/>
      <c r="E6" s="38">
        <v>800</v>
      </c>
      <c r="F6" s="38">
        <v>50</v>
      </c>
      <c r="G6" s="38"/>
      <c r="H6" s="38"/>
      <c r="I6" s="38">
        <v>20</v>
      </c>
      <c r="J6" s="38">
        <f>0.25*J5</f>
        <v>250</v>
      </c>
    </row>
    <row r="7" spans="1:10" x14ac:dyDescent="0.25">
      <c r="A7" s="37" t="s">
        <v>79</v>
      </c>
      <c r="B7" s="37"/>
      <c r="C7" s="38"/>
      <c r="D7" s="38"/>
      <c r="E7" s="38">
        <v>1000</v>
      </c>
      <c r="F7" s="38">
        <v>100</v>
      </c>
      <c r="G7" s="38"/>
      <c r="H7" s="38"/>
      <c r="I7" s="38">
        <v>60</v>
      </c>
      <c r="J7" s="38">
        <f>J5-J6</f>
        <v>750</v>
      </c>
    </row>
    <row r="8" spans="1:10" x14ac:dyDescent="0.25">
      <c r="A8" s="37" t="s">
        <v>80</v>
      </c>
      <c r="B8" s="37"/>
      <c r="C8" s="38"/>
      <c r="D8" s="38"/>
      <c r="E8" s="38">
        <v>1500</v>
      </c>
      <c r="F8" s="38">
        <v>150</v>
      </c>
      <c r="G8" s="38"/>
      <c r="H8" s="38"/>
      <c r="I8" s="38">
        <v>0</v>
      </c>
      <c r="J8" s="38">
        <v>0</v>
      </c>
    </row>
    <row r="9" spans="1:10" x14ac:dyDescent="0.25">
      <c r="A9" s="12"/>
      <c r="B9" s="12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8">
        <v>1</v>
      </c>
      <c r="B10" s="8">
        <v>2015</v>
      </c>
      <c r="C10" t="s">
        <v>40</v>
      </c>
      <c r="D10" t="s">
        <v>19</v>
      </c>
      <c r="E10">
        <v>100</v>
      </c>
      <c r="F10">
        <v>30</v>
      </c>
      <c r="G10" t="s">
        <v>51</v>
      </c>
      <c r="H10" t="s">
        <v>53</v>
      </c>
      <c r="I10">
        <v>10</v>
      </c>
      <c r="J10">
        <v>80</v>
      </c>
    </row>
    <row r="11" spans="1:10" x14ac:dyDescent="0.25">
      <c r="A11" s="8">
        <v>2</v>
      </c>
      <c r="B11" s="8">
        <v>2015</v>
      </c>
      <c r="C11" t="s">
        <v>41</v>
      </c>
      <c r="D11" t="s">
        <v>20</v>
      </c>
      <c r="E11">
        <v>200</v>
      </c>
      <c r="F11">
        <v>20</v>
      </c>
    </row>
    <row r="12" spans="1:10" x14ac:dyDescent="0.25">
      <c r="A12" s="8">
        <v>3</v>
      </c>
      <c r="B12" s="8">
        <v>2015</v>
      </c>
      <c r="C12" t="s">
        <v>40</v>
      </c>
      <c r="D12" t="s">
        <v>21</v>
      </c>
      <c r="E12">
        <v>200</v>
      </c>
      <c r="F12">
        <v>20</v>
      </c>
      <c r="G12" t="s">
        <v>52</v>
      </c>
      <c r="H12" t="s">
        <v>54</v>
      </c>
      <c r="I12">
        <v>5</v>
      </c>
      <c r="J12">
        <v>150</v>
      </c>
    </row>
    <row r="13" spans="1:10" x14ac:dyDescent="0.25">
      <c r="A13" s="8">
        <v>4</v>
      </c>
      <c r="B13" s="8">
        <v>2015</v>
      </c>
      <c r="C13" t="s">
        <v>41</v>
      </c>
      <c r="D13" t="s">
        <v>22</v>
      </c>
      <c r="E13">
        <v>100</v>
      </c>
      <c r="F13">
        <v>30</v>
      </c>
    </row>
    <row r="14" spans="1:10" x14ac:dyDescent="0.25">
      <c r="A14" s="29">
        <v>5</v>
      </c>
      <c r="B14" s="29">
        <v>2015</v>
      </c>
      <c r="C14" s="30" t="s">
        <v>40</v>
      </c>
      <c r="D14" s="30" t="s">
        <v>23</v>
      </c>
      <c r="E14" s="30">
        <v>100</v>
      </c>
      <c r="F14" s="30">
        <v>30</v>
      </c>
      <c r="G14" s="30" t="s">
        <v>51</v>
      </c>
      <c r="H14" s="30" t="s">
        <v>53</v>
      </c>
      <c r="I14" s="30">
        <v>10</v>
      </c>
      <c r="J14" s="30">
        <v>80</v>
      </c>
    </row>
    <row r="15" spans="1:10" x14ac:dyDescent="0.25">
      <c r="A15" s="8">
        <v>6</v>
      </c>
      <c r="B15" s="8">
        <v>2015</v>
      </c>
      <c r="C15" t="s">
        <v>41</v>
      </c>
      <c r="D15" t="s">
        <v>22</v>
      </c>
      <c r="E15">
        <v>200</v>
      </c>
      <c r="F15">
        <v>20</v>
      </c>
    </row>
    <row r="16" spans="1:10" x14ac:dyDescent="0.25">
      <c r="A16" s="8">
        <v>7</v>
      </c>
      <c r="B16" s="8">
        <v>2015</v>
      </c>
      <c r="C16" t="s">
        <v>40</v>
      </c>
      <c r="D16" t="s">
        <v>22</v>
      </c>
      <c r="E16">
        <v>200</v>
      </c>
      <c r="F16">
        <v>20</v>
      </c>
      <c r="G16" t="s">
        <v>52</v>
      </c>
      <c r="H16" t="s">
        <v>54</v>
      </c>
      <c r="I16">
        <v>5</v>
      </c>
      <c r="J16">
        <v>150</v>
      </c>
    </row>
    <row r="17" spans="1:10" x14ac:dyDescent="0.25">
      <c r="A17" s="8">
        <v>8</v>
      </c>
      <c r="B17" s="8">
        <v>2015</v>
      </c>
      <c r="C17" t="s">
        <v>41</v>
      </c>
      <c r="D17" t="s">
        <v>19</v>
      </c>
      <c r="E17">
        <v>100</v>
      </c>
      <c r="F17">
        <v>30</v>
      </c>
    </row>
    <row r="18" spans="1:10" x14ac:dyDescent="0.25">
      <c r="A18" s="29">
        <v>9</v>
      </c>
      <c r="B18" s="29">
        <v>2015</v>
      </c>
      <c r="C18" s="30" t="s">
        <v>40</v>
      </c>
      <c r="D18" s="30" t="s">
        <v>23</v>
      </c>
      <c r="E18" s="30">
        <v>100</v>
      </c>
      <c r="F18" s="30">
        <v>30</v>
      </c>
      <c r="G18" s="30" t="s">
        <v>51</v>
      </c>
      <c r="H18" s="30" t="s">
        <v>53</v>
      </c>
      <c r="I18" s="30">
        <v>10</v>
      </c>
      <c r="J18" s="30">
        <v>80</v>
      </c>
    </row>
    <row r="19" spans="1:10" x14ac:dyDescent="0.25">
      <c r="A19" s="8">
        <v>10</v>
      </c>
      <c r="B19" s="8">
        <v>2015</v>
      </c>
      <c r="C19" t="s">
        <v>41</v>
      </c>
      <c r="D19" t="s">
        <v>21</v>
      </c>
      <c r="E19">
        <v>200</v>
      </c>
      <c r="F19">
        <v>20</v>
      </c>
    </row>
    <row r="20" spans="1:10" x14ac:dyDescent="0.25">
      <c r="A20" s="8">
        <v>11</v>
      </c>
      <c r="B20" s="8">
        <v>2015</v>
      </c>
      <c r="C20" t="s">
        <v>40</v>
      </c>
      <c r="D20" t="s">
        <v>21</v>
      </c>
      <c r="E20">
        <v>200</v>
      </c>
      <c r="F20">
        <v>20</v>
      </c>
      <c r="G20" t="s">
        <v>52</v>
      </c>
      <c r="H20" t="s">
        <v>54</v>
      </c>
      <c r="I20">
        <v>5</v>
      </c>
      <c r="J20">
        <v>150</v>
      </c>
    </row>
    <row r="21" spans="1:10" x14ac:dyDescent="0.25">
      <c r="A21" s="29">
        <v>12</v>
      </c>
      <c r="B21" s="29">
        <v>2015</v>
      </c>
      <c r="C21" s="30" t="s">
        <v>41</v>
      </c>
      <c r="D21" s="30" t="s">
        <v>23</v>
      </c>
      <c r="E21" s="30">
        <v>100</v>
      </c>
      <c r="F21" s="30">
        <v>30</v>
      </c>
      <c r="G21" s="30"/>
      <c r="H21" s="30"/>
      <c r="I21" s="30"/>
      <c r="J21" s="30"/>
    </row>
    <row r="22" spans="1:10" x14ac:dyDescent="0.25">
      <c r="A22" s="29">
        <v>13</v>
      </c>
      <c r="B22" s="29">
        <v>2015</v>
      </c>
      <c r="C22" s="30" t="s">
        <v>40</v>
      </c>
      <c r="D22" s="30" t="s">
        <v>24</v>
      </c>
      <c r="E22" s="30">
        <v>100</v>
      </c>
      <c r="F22" s="30">
        <v>30</v>
      </c>
      <c r="G22" s="30" t="s">
        <v>51</v>
      </c>
      <c r="H22" s="30" t="s">
        <v>53</v>
      </c>
      <c r="I22" s="30">
        <v>10</v>
      </c>
      <c r="J22" s="30">
        <v>80</v>
      </c>
    </row>
    <row r="23" spans="1:10" x14ac:dyDescent="0.25">
      <c r="A23" s="8">
        <v>14</v>
      </c>
      <c r="B23" s="8">
        <v>2015</v>
      </c>
      <c r="C23" t="s">
        <v>41</v>
      </c>
      <c r="D23" t="s">
        <v>22</v>
      </c>
      <c r="E23">
        <v>200</v>
      </c>
      <c r="F23">
        <v>20</v>
      </c>
    </row>
    <row r="24" spans="1:10" x14ac:dyDescent="0.25">
      <c r="A24" s="8">
        <v>15</v>
      </c>
      <c r="B24" s="8">
        <v>2015</v>
      </c>
      <c r="C24" t="s">
        <v>40</v>
      </c>
      <c r="D24" t="s">
        <v>19</v>
      </c>
      <c r="E24">
        <v>200</v>
      </c>
      <c r="F24">
        <v>20</v>
      </c>
      <c r="G24" t="s">
        <v>52</v>
      </c>
      <c r="H24" t="s">
        <v>54</v>
      </c>
      <c r="I24">
        <v>5</v>
      </c>
      <c r="J24">
        <v>150</v>
      </c>
    </row>
    <row r="25" spans="1:10" x14ac:dyDescent="0.25">
      <c r="A25" s="8">
        <v>16</v>
      </c>
      <c r="B25" s="8">
        <v>2015</v>
      </c>
      <c r="C25" t="s">
        <v>41</v>
      </c>
      <c r="D25" t="s">
        <v>20</v>
      </c>
      <c r="E25">
        <v>100</v>
      </c>
      <c r="F25">
        <v>30</v>
      </c>
    </row>
    <row r="26" spans="1:10" x14ac:dyDescent="0.25">
      <c r="A26" s="8">
        <v>17</v>
      </c>
      <c r="B26" s="8">
        <v>2015</v>
      </c>
      <c r="C26" t="s">
        <v>40</v>
      </c>
      <c r="D26" t="s">
        <v>21</v>
      </c>
      <c r="E26">
        <v>100</v>
      </c>
      <c r="F26">
        <v>30</v>
      </c>
      <c r="G26" t="s">
        <v>51</v>
      </c>
      <c r="H26" t="s">
        <v>53</v>
      </c>
      <c r="I26">
        <v>10</v>
      </c>
      <c r="J26">
        <v>80</v>
      </c>
    </row>
    <row r="27" spans="1:10" x14ac:dyDescent="0.25">
      <c r="A27" s="29">
        <v>18</v>
      </c>
      <c r="B27" s="29">
        <v>2015</v>
      </c>
      <c r="C27" s="30" t="s">
        <v>41</v>
      </c>
      <c r="D27" s="30" t="s">
        <v>23</v>
      </c>
      <c r="E27" s="30">
        <v>200</v>
      </c>
      <c r="F27" s="30">
        <v>20</v>
      </c>
      <c r="G27" s="30"/>
      <c r="H27" s="30"/>
      <c r="I27" s="30"/>
      <c r="J27" s="30"/>
    </row>
    <row r="28" spans="1:10" x14ac:dyDescent="0.25">
      <c r="A28" s="8">
        <v>19</v>
      </c>
      <c r="B28" s="8">
        <v>2015</v>
      </c>
      <c r="C28" t="s">
        <v>40</v>
      </c>
      <c r="D28" t="s">
        <v>19</v>
      </c>
      <c r="E28">
        <v>200</v>
      </c>
      <c r="F28">
        <v>20</v>
      </c>
      <c r="G28" t="s">
        <v>52</v>
      </c>
      <c r="H28" t="s">
        <v>54</v>
      </c>
      <c r="I28">
        <v>5</v>
      </c>
      <c r="J28">
        <v>150</v>
      </c>
    </row>
    <row r="29" spans="1:10" x14ac:dyDescent="0.25">
      <c r="A29" s="31">
        <v>20</v>
      </c>
      <c r="B29" s="31">
        <v>2015</v>
      </c>
      <c r="C29" s="32" t="s">
        <v>41</v>
      </c>
      <c r="D29" s="32" t="s">
        <v>70</v>
      </c>
      <c r="E29" s="32">
        <v>100</v>
      </c>
      <c r="F29" s="32">
        <v>30</v>
      </c>
      <c r="G29" s="32"/>
      <c r="H29" s="32"/>
      <c r="I29" s="32"/>
      <c r="J29" s="32"/>
    </row>
    <row r="30" spans="1:10" x14ac:dyDescent="0.25">
      <c r="A30" s="8">
        <v>21</v>
      </c>
      <c r="B30" s="8">
        <v>2015</v>
      </c>
      <c r="C30" t="s">
        <v>40</v>
      </c>
      <c r="D30" t="s">
        <v>20</v>
      </c>
      <c r="E30">
        <v>100</v>
      </c>
      <c r="F30">
        <v>30</v>
      </c>
      <c r="G30" t="s">
        <v>51</v>
      </c>
      <c r="H30" t="s">
        <v>53</v>
      </c>
      <c r="I30">
        <v>10</v>
      </c>
      <c r="J30">
        <v>80</v>
      </c>
    </row>
    <row r="31" spans="1:10" x14ac:dyDescent="0.25">
      <c r="A31" s="8">
        <v>22</v>
      </c>
      <c r="B31" s="8">
        <v>2015</v>
      </c>
      <c r="C31" t="s">
        <v>41</v>
      </c>
      <c r="D31" t="s">
        <v>21</v>
      </c>
      <c r="E31">
        <v>200</v>
      </c>
      <c r="F31">
        <v>20</v>
      </c>
    </row>
    <row r="32" spans="1:10" x14ac:dyDescent="0.25">
      <c r="A32" s="8">
        <v>23</v>
      </c>
      <c r="B32" s="8">
        <v>2015</v>
      </c>
      <c r="C32" t="s">
        <v>40</v>
      </c>
      <c r="D32" t="s">
        <v>19</v>
      </c>
      <c r="E32">
        <v>200</v>
      </c>
      <c r="F32">
        <v>20</v>
      </c>
      <c r="G32" t="s">
        <v>52</v>
      </c>
      <c r="H32" t="s">
        <v>54</v>
      </c>
      <c r="I32">
        <v>5</v>
      </c>
      <c r="J32">
        <v>150</v>
      </c>
    </row>
    <row r="33" spans="1:10" x14ac:dyDescent="0.25">
      <c r="A33" s="8">
        <v>24</v>
      </c>
      <c r="B33" s="8">
        <v>2015</v>
      </c>
      <c r="C33" t="s">
        <v>41</v>
      </c>
      <c r="D33" t="s">
        <v>22</v>
      </c>
      <c r="E33">
        <v>100</v>
      </c>
      <c r="F33">
        <v>30</v>
      </c>
    </row>
    <row r="34" spans="1:10" x14ac:dyDescent="0.25">
      <c r="A34" s="31">
        <v>25</v>
      </c>
      <c r="B34" s="31">
        <v>2015</v>
      </c>
      <c r="C34" s="32" t="s">
        <v>40</v>
      </c>
      <c r="D34" s="32" t="s">
        <v>50</v>
      </c>
      <c r="E34" s="32">
        <v>100</v>
      </c>
      <c r="F34" s="32">
        <v>30</v>
      </c>
      <c r="G34" s="32" t="s">
        <v>51</v>
      </c>
      <c r="H34" s="32" t="s">
        <v>53</v>
      </c>
      <c r="I34" s="32">
        <v>10</v>
      </c>
      <c r="J34" s="32">
        <v>80</v>
      </c>
    </row>
    <row r="35" spans="1:10" x14ac:dyDescent="0.25">
      <c r="A35" s="29">
        <v>26</v>
      </c>
      <c r="B35" s="29">
        <v>2015</v>
      </c>
      <c r="C35" s="30" t="s">
        <v>41</v>
      </c>
      <c r="D35" s="30" t="s">
        <v>24</v>
      </c>
      <c r="E35" s="30">
        <v>200</v>
      </c>
      <c r="F35" s="30">
        <v>20</v>
      </c>
      <c r="G35" s="30"/>
      <c r="H35" s="30"/>
      <c r="I35" s="30"/>
      <c r="J35" s="30"/>
    </row>
    <row r="36" spans="1:10" ht="24" customHeight="1" x14ac:dyDescent="0.25">
      <c r="A36" s="12" t="s">
        <v>69</v>
      </c>
      <c r="B36" s="12"/>
      <c r="C36" s="13"/>
      <c r="D36" s="13"/>
      <c r="E36" s="13">
        <f>SUM(E10:E35)</f>
        <v>3900</v>
      </c>
      <c r="F36" s="13">
        <f>SUM(F10:F35)</f>
        <v>650</v>
      </c>
      <c r="G36" s="13"/>
      <c r="H36" s="13"/>
      <c r="I36" s="13">
        <f>SUM(I10:I35)</f>
        <v>100</v>
      </c>
      <c r="J36" s="13">
        <f>SUM(J10:J35)</f>
        <v>1460</v>
      </c>
    </row>
    <row r="37" spans="1:10" ht="24" customHeight="1" x14ac:dyDescent="0.25">
      <c r="A37" s="12" t="s">
        <v>84</v>
      </c>
      <c r="B37" s="12"/>
      <c r="C37" s="13"/>
      <c r="D37" s="13"/>
      <c r="E37" s="13">
        <v>7800</v>
      </c>
      <c r="F37" s="13">
        <v>1300</v>
      </c>
      <c r="G37" s="13"/>
      <c r="H37" s="13"/>
      <c r="I37" s="13">
        <v>0</v>
      </c>
      <c r="J37" s="13">
        <v>0</v>
      </c>
    </row>
    <row r="38" spans="1:10" x14ac:dyDescent="0.25">
      <c r="A38" s="10" t="s">
        <v>56</v>
      </c>
      <c r="B38" s="10"/>
      <c r="C38" s="11"/>
      <c r="D38" s="11"/>
      <c r="E38" s="11" t="e">
        <f>#REF!+E36</f>
        <v>#REF!</v>
      </c>
      <c r="F38" s="11" t="e">
        <f>#REF!+F36</f>
        <v>#REF!</v>
      </c>
      <c r="G38" s="11"/>
      <c r="H38" s="11"/>
      <c r="I38" s="11" t="e">
        <f>#REF!+I36</f>
        <v>#REF!</v>
      </c>
      <c r="J38" s="11" t="e">
        <f>#REF!+J36</f>
        <v>#REF!</v>
      </c>
    </row>
  </sheetData>
  <autoFilter ref="A2:J3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7"/>
  <sheetViews>
    <sheetView workbookViewId="0">
      <selection activeCell="R14" sqref="R14"/>
    </sheetView>
  </sheetViews>
  <sheetFormatPr defaultRowHeight="15" x14ac:dyDescent="0.25"/>
  <cols>
    <col min="2" max="2" width="20.28515625" bestFit="1" customWidth="1"/>
    <col min="3" max="3" width="11.140625" bestFit="1" customWidth="1"/>
    <col min="4" max="6" width="3.7109375" style="14" customWidth="1"/>
    <col min="7" max="7" width="4.85546875" customWidth="1"/>
    <col min="10" max="10" width="22.5703125" customWidth="1"/>
    <col min="11" max="11" width="12.42578125" customWidth="1"/>
    <col min="12" max="14" width="4.5703125" customWidth="1"/>
    <col min="15" max="15" width="6.28515625" customWidth="1"/>
  </cols>
  <sheetData>
    <row r="3" spans="2:18" ht="104.25" customHeight="1" x14ac:dyDescent="0.25">
      <c r="B3" s="56" t="s">
        <v>88</v>
      </c>
      <c r="C3" s="56"/>
      <c r="D3" s="56"/>
      <c r="E3" s="56"/>
      <c r="F3" s="56"/>
      <c r="G3" s="56"/>
      <c r="J3" s="56" t="s">
        <v>89</v>
      </c>
      <c r="K3" s="56"/>
      <c r="L3" s="56"/>
      <c r="M3" s="56"/>
      <c r="N3" s="56"/>
      <c r="O3" s="56"/>
      <c r="Q3" s="22" t="s">
        <v>74</v>
      </c>
      <c r="R3" s="22" t="s">
        <v>73</v>
      </c>
    </row>
    <row r="4" spans="2:18" x14ac:dyDescent="0.25">
      <c r="B4" t="s">
        <v>87</v>
      </c>
      <c r="G4">
        <f>COUNT(C16:C37)</f>
        <v>20</v>
      </c>
      <c r="J4" t="s">
        <v>86</v>
      </c>
      <c r="L4" s="14"/>
      <c r="M4" s="14"/>
      <c r="N4" s="14"/>
      <c r="O4">
        <f>COUNT(K16:K37)</f>
        <v>22</v>
      </c>
    </row>
    <row r="5" spans="2:18" x14ac:dyDescent="0.25">
      <c r="B5" t="s">
        <v>63</v>
      </c>
      <c r="G5" s="15">
        <f>COUNTA(D16:D37)</f>
        <v>17</v>
      </c>
      <c r="J5" t="s">
        <v>66</v>
      </c>
      <c r="L5" s="14"/>
      <c r="M5" s="14"/>
      <c r="N5" s="14"/>
      <c r="O5" s="15">
        <f>COUNTA(L16:L37)</f>
        <v>17</v>
      </c>
    </row>
    <row r="6" spans="2:18" x14ac:dyDescent="0.25">
      <c r="B6" t="s">
        <v>64</v>
      </c>
      <c r="G6">
        <f>COUNTA(E16:E37)</f>
        <v>8</v>
      </c>
      <c r="J6" t="s">
        <v>67</v>
      </c>
      <c r="L6" s="14"/>
      <c r="M6" s="14"/>
      <c r="N6" s="14"/>
      <c r="O6">
        <f>COUNTA(M16:M37)</f>
        <v>11</v>
      </c>
    </row>
    <row r="7" spans="2:18" x14ac:dyDescent="0.25">
      <c r="B7" t="s">
        <v>65</v>
      </c>
      <c r="G7">
        <f>COUNTA(F16:F37)</f>
        <v>8</v>
      </c>
      <c r="J7" t="s">
        <v>68</v>
      </c>
      <c r="L7" s="14"/>
      <c r="M7" s="14"/>
      <c r="N7" s="14"/>
      <c r="O7">
        <f>COUNTA(N16:N37)</f>
        <v>11</v>
      </c>
    </row>
    <row r="8" spans="2:18" x14ac:dyDescent="0.25">
      <c r="B8" t="s">
        <v>75</v>
      </c>
      <c r="G8">
        <f>COUNTA(G16:G37)</f>
        <v>8</v>
      </c>
      <c r="J8" t="s">
        <v>76</v>
      </c>
      <c r="L8" s="14"/>
      <c r="M8" s="14"/>
      <c r="N8" s="14"/>
      <c r="O8">
        <f>COUNTA(O16:O37)</f>
        <v>12</v>
      </c>
      <c r="Q8" s="24">
        <v>2</v>
      </c>
      <c r="R8" s="23">
        <v>2</v>
      </c>
    </row>
    <row r="15" spans="2:18" x14ac:dyDescent="0.25">
      <c r="B15" s="18" t="s">
        <v>39</v>
      </c>
      <c r="C15" s="18" t="s">
        <v>58</v>
      </c>
      <c r="D15" s="19" t="s">
        <v>59</v>
      </c>
      <c r="E15" s="19" t="s">
        <v>60</v>
      </c>
      <c r="F15" s="19" t="s">
        <v>61</v>
      </c>
      <c r="G15" s="19" t="s">
        <v>77</v>
      </c>
      <c r="J15" s="18" t="s">
        <v>39</v>
      </c>
      <c r="K15" s="18" t="s">
        <v>58</v>
      </c>
      <c r="L15" s="19" t="s">
        <v>59</v>
      </c>
      <c r="M15" s="19" t="s">
        <v>60</v>
      </c>
      <c r="N15" s="19" t="s">
        <v>61</v>
      </c>
      <c r="O15" s="19" t="s">
        <v>77</v>
      </c>
    </row>
    <row r="16" spans="2:18" x14ac:dyDescent="0.25">
      <c r="B16" s="16" t="s">
        <v>19</v>
      </c>
      <c r="C16" s="17">
        <v>2013</v>
      </c>
      <c r="D16" s="17" t="s">
        <v>62</v>
      </c>
      <c r="E16" s="17" t="s">
        <v>62</v>
      </c>
      <c r="F16" s="17" t="s">
        <v>62</v>
      </c>
      <c r="G16" s="17" t="s">
        <v>62</v>
      </c>
      <c r="J16" s="16" t="s">
        <v>19</v>
      </c>
      <c r="K16" s="17">
        <v>2013</v>
      </c>
      <c r="L16" s="17" t="s">
        <v>62</v>
      </c>
      <c r="M16" s="17" t="s">
        <v>62</v>
      </c>
      <c r="N16" s="17" t="s">
        <v>62</v>
      </c>
      <c r="O16" s="17" t="s">
        <v>62</v>
      </c>
    </row>
    <row r="17" spans="2:15" x14ac:dyDescent="0.25">
      <c r="B17" s="16" t="s">
        <v>20</v>
      </c>
      <c r="C17" s="17">
        <v>2013</v>
      </c>
      <c r="D17" s="17" t="s">
        <v>62</v>
      </c>
      <c r="E17" s="17" t="s">
        <v>62</v>
      </c>
      <c r="F17" s="17" t="s">
        <v>62</v>
      </c>
      <c r="G17" s="17" t="s">
        <v>62</v>
      </c>
      <c r="J17" s="16" t="s">
        <v>20</v>
      </c>
      <c r="K17" s="17">
        <v>2013</v>
      </c>
      <c r="L17" s="17" t="s">
        <v>62</v>
      </c>
      <c r="M17" s="17" t="s">
        <v>62</v>
      </c>
      <c r="N17" s="17" t="s">
        <v>62</v>
      </c>
      <c r="O17" s="17" t="s">
        <v>62</v>
      </c>
    </row>
    <row r="18" spans="2:15" x14ac:dyDescent="0.25">
      <c r="B18" s="16" t="s">
        <v>21</v>
      </c>
      <c r="C18" s="17">
        <v>2013</v>
      </c>
      <c r="D18" s="17"/>
      <c r="E18" s="17" t="s">
        <v>62</v>
      </c>
      <c r="F18" s="17" t="s">
        <v>62</v>
      </c>
      <c r="G18" s="17" t="s">
        <v>62</v>
      </c>
      <c r="J18" s="16" t="s">
        <v>21</v>
      </c>
      <c r="K18" s="17">
        <v>2013</v>
      </c>
      <c r="L18" s="17"/>
      <c r="M18" s="17" t="s">
        <v>62</v>
      </c>
      <c r="N18" s="17" t="s">
        <v>62</v>
      </c>
      <c r="O18" s="17" t="s">
        <v>62</v>
      </c>
    </row>
    <row r="19" spans="2:15" x14ac:dyDescent="0.25">
      <c r="B19" s="16" t="s">
        <v>22</v>
      </c>
      <c r="C19" s="17">
        <v>2014</v>
      </c>
      <c r="D19" s="17" t="s">
        <v>62</v>
      </c>
      <c r="E19" s="17" t="s">
        <v>62</v>
      </c>
      <c r="F19" s="17" t="s">
        <v>62</v>
      </c>
      <c r="G19" s="17" t="s">
        <v>62</v>
      </c>
      <c r="J19" s="16" t="s">
        <v>22</v>
      </c>
      <c r="K19" s="17">
        <v>2014</v>
      </c>
      <c r="L19" s="17" t="s">
        <v>62</v>
      </c>
      <c r="M19" s="17" t="s">
        <v>62</v>
      </c>
      <c r="N19" s="17" t="s">
        <v>62</v>
      </c>
      <c r="O19" s="17" t="s">
        <v>62</v>
      </c>
    </row>
    <row r="20" spans="2:15" x14ac:dyDescent="0.25">
      <c r="B20" s="20" t="s">
        <v>23</v>
      </c>
      <c r="C20" s="21">
        <v>2014</v>
      </c>
      <c r="D20" s="21" t="s">
        <v>62</v>
      </c>
      <c r="E20" s="21"/>
      <c r="F20" s="21"/>
      <c r="G20" s="21"/>
      <c r="J20" s="26" t="s">
        <v>23</v>
      </c>
      <c r="K20" s="25">
        <v>2014</v>
      </c>
      <c r="L20" s="25" t="s">
        <v>62</v>
      </c>
      <c r="M20" s="25" t="s">
        <v>62</v>
      </c>
      <c r="N20" s="25" t="s">
        <v>62</v>
      </c>
      <c r="O20" s="25" t="s">
        <v>62</v>
      </c>
    </row>
    <row r="21" spans="2:15" x14ac:dyDescent="0.25">
      <c r="B21" s="20" t="s">
        <v>24</v>
      </c>
      <c r="C21" s="21">
        <v>2014</v>
      </c>
      <c r="D21" s="21" t="s">
        <v>62</v>
      </c>
      <c r="E21" s="21"/>
      <c r="F21" s="21"/>
      <c r="G21" s="21"/>
      <c r="J21" s="26" t="s">
        <v>24</v>
      </c>
      <c r="K21" s="25">
        <v>2014</v>
      </c>
      <c r="L21" s="25" t="s">
        <v>62</v>
      </c>
      <c r="M21" s="25" t="s">
        <v>62</v>
      </c>
      <c r="N21" s="25" t="s">
        <v>62</v>
      </c>
      <c r="O21" s="25" t="s">
        <v>62</v>
      </c>
    </row>
    <row r="22" spans="2:15" x14ac:dyDescent="0.25">
      <c r="B22" s="16" t="s">
        <v>25</v>
      </c>
      <c r="C22" s="17">
        <v>2014</v>
      </c>
      <c r="D22" s="17" t="s">
        <v>62</v>
      </c>
      <c r="E22" s="17" t="s">
        <v>62</v>
      </c>
      <c r="F22" s="17" t="s">
        <v>62</v>
      </c>
      <c r="G22" s="17" t="s">
        <v>62</v>
      </c>
      <c r="J22" s="16" t="s">
        <v>25</v>
      </c>
      <c r="K22" s="17">
        <v>2014</v>
      </c>
      <c r="L22" s="17" t="s">
        <v>62</v>
      </c>
      <c r="M22" s="17" t="s">
        <v>62</v>
      </c>
      <c r="N22" s="17" t="s">
        <v>62</v>
      </c>
      <c r="O22" s="17" t="s">
        <v>62</v>
      </c>
    </row>
    <row r="23" spans="2:15" x14ac:dyDescent="0.25">
      <c r="B23" s="16" t="s">
        <v>26</v>
      </c>
      <c r="C23" s="17">
        <v>2014</v>
      </c>
      <c r="D23" s="17" t="s">
        <v>62</v>
      </c>
      <c r="E23" s="17" t="s">
        <v>62</v>
      </c>
      <c r="F23" s="17" t="s">
        <v>62</v>
      </c>
      <c r="G23" s="17" t="s">
        <v>62</v>
      </c>
      <c r="J23" s="16" t="s">
        <v>26</v>
      </c>
      <c r="K23" s="17">
        <v>2014</v>
      </c>
      <c r="L23" s="17" t="s">
        <v>62</v>
      </c>
      <c r="M23" s="17" t="s">
        <v>62</v>
      </c>
      <c r="N23" s="17" t="s">
        <v>62</v>
      </c>
      <c r="O23" s="17" t="s">
        <v>62</v>
      </c>
    </row>
    <row r="24" spans="2:15" x14ac:dyDescent="0.25">
      <c r="B24" s="16" t="s">
        <v>27</v>
      </c>
      <c r="C24" s="17">
        <v>2014</v>
      </c>
      <c r="D24" s="17" t="s">
        <v>62</v>
      </c>
      <c r="E24" s="17"/>
      <c r="F24" s="17"/>
      <c r="G24" s="17"/>
      <c r="J24" s="16" t="s">
        <v>27</v>
      </c>
      <c r="K24" s="17">
        <v>2014</v>
      </c>
      <c r="L24" s="17" t="s">
        <v>62</v>
      </c>
      <c r="M24" s="17"/>
      <c r="N24" s="17"/>
      <c r="O24" s="17"/>
    </row>
    <row r="25" spans="2:15" x14ac:dyDescent="0.25">
      <c r="B25" s="16" t="s">
        <v>28</v>
      </c>
      <c r="C25" s="17">
        <v>2013</v>
      </c>
      <c r="D25" s="17"/>
      <c r="E25" s="17"/>
      <c r="F25" s="17"/>
      <c r="G25" s="17"/>
      <c r="J25" s="16" t="s">
        <v>28</v>
      </c>
      <c r="K25" s="17">
        <v>2013</v>
      </c>
      <c r="L25" s="17"/>
      <c r="M25" s="17"/>
      <c r="N25" s="17"/>
      <c r="O25" s="17"/>
    </row>
    <row r="26" spans="2:15" x14ac:dyDescent="0.25">
      <c r="B26" s="16" t="s">
        <v>29</v>
      </c>
      <c r="C26" s="17">
        <v>2014</v>
      </c>
      <c r="D26" s="17" t="s">
        <v>62</v>
      </c>
      <c r="E26" s="17" t="s">
        <v>62</v>
      </c>
      <c r="F26" s="17" t="s">
        <v>62</v>
      </c>
      <c r="G26" s="17" t="s">
        <v>62</v>
      </c>
      <c r="J26" s="16" t="s">
        <v>29</v>
      </c>
      <c r="K26" s="17">
        <v>2014</v>
      </c>
      <c r="L26" s="17" t="s">
        <v>62</v>
      </c>
      <c r="M26" s="17" t="s">
        <v>62</v>
      </c>
      <c r="N26" s="17" t="s">
        <v>62</v>
      </c>
      <c r="O26" s="17" t="s">
        <v>62</v>
      </c>
    </row>
    <row r="27" spans="2:15" x14ac:dyDescent="0.25">
      <c r="B27" s="16" t="s">
        <v>30</v>
      </c>
      <c r="C27" s="17">
        <v>2014</v>
      </c>
      <c r="D27" s="17" t="s">
        <v>62</v>
      </c>
      <c r="E27" s="17" t="s">
        <v>62</v>
      </c>
      <c r="F27" s="17" t="s">
        <v>62</v>
      </c>
      <c r="G27" s="17" t="s">
        <v>62</v>
      </c>
      <c r="J27" s="16" t="s">
        <v>30</v>
      </c>
      <c r="K27" s="17">
        <v>2014</v>
      </c>
      <c r="L27" s="17" t="s">
        <v>62</v>
      </c>
      <c r="M27" s="17" t="s">
        <v>62</v>
      </c>
      <c r="N27" s="17" t="s">
        <v>62</v>
      </c>
      <c r="O27" s="17" t="s">
        <v>62</v>
      </c>
    </row>
    <row r="28" spans="2:15" x14ac:dyDescent="0.25">
      <c r="B28" s="16" t="s">
        <v>31</v>
      </c>
      <c r="C28" s="17">
        <v>2013</v>
      </c>
      <c r="D28" s="17"/>
      <c r="E28" s="17"/>
      <c r="F28" s="17"/>
      <c r="G28" s="17"/>
      <c r="J28" s="16" t="s">
        <v>31</v>
      </c>
      <c r="K28" s="17">
        <v>2013</v>
      </c>
      <c r="L28" s="17"/>
      <c r="M28" s="17"/>
      <c r="N28" s="17"/>
      <c r="O28" s="17"/>
    </row>
    <row r="29" spans="2:15" x14ac:dyDescent="0.25">
      <c r="B29" s="16" t="s">
        <v>32</v>
      </c>
      <c r="C29" s="17">
        <v>2014</v>
      </c>
      <c r="D29" s="17" t="s">
        <v>62</v>
      </c>
      <c r="E29" s="17"/>
      <c r="F29" s="17"/>
      <c r="G29" s="17"/>
      <c r="J29" s="16" t="s">
        <v>32</v>
      </c>
      <c r="K29" s="17">
        <v>2014</v>
      </c>
      <c r="L29" s="17" t="s">
        <v>62</v>
      </c>
      <c r="M29" s="17"/>
      <c r="N29" s="17"/>
      <c r="O29" s="17"/>
    </row>
    <row r="30" spans="2:15" x14ac:dyDescent="0.25">
      <c r="B30" s="16" t="s">
        <v>33</v>
      </c>
      <c r="C30" s="17">
        <v>2014</v>
      </c>
      <c r="D30" s="17" t="s">
        <v>62</v>
      </c>
      <c r="E30" s="17"/>
      <c r="F30" s="17"/>
      <c r="G30" s="17"/>
      <c r="J30" s="16" t="s">
        <v>33</v>
      </c>
      <c r="K30" s="17">
        <v>2014</v>
      </c>
      <c r="L30" s="17" t="s">
        <v>62</v>
      </c>
      <c r="M30" s="17"/>
      <c r="N30" s="17"/>
      <c r="O30" s="17"/>
    </row>
    <row r="31" spans="2:15" x14ac:dyDescent="0.25">
      <c r="B31" s="16" t="s">
        <v>34</v>
      </c>
      <c r="C31" s="17">
        <v>2014</v>
      </c>
      <c r="D31" s="17" t="s">
        <v>62</v>
      </c>
      <c r="E31" s="17"/>
      <c r="F31" s="17"/>
      <c r="G31" s="17"/>
      <c r="J31" s="16" t="s">
        <v>34</v>
      </c>
      <c r="K31" s="17">
        <v>2014</v>
      </c>
      <c r="L31" s="17" t="s">
        <v>62</v>
      </c>
      <c r="M31" s="17"/>
      <c r="N31" s="17"/>
      <c r="O31" s="17"/>
    </row>
    <row r="32" spans="2:15" x14ac:dyDescent="0.25">
      <c r="B32" s="16" t="s">
        <v>35</v>
      </c>
      <c r="C32" s="17">
        <v>2014</v>
      </c>
      <c r="D32" s="17" t="s">
        <v>62</v>
      </c>
      <c r="E32" s="17"/>
      <c r="F32" s="17"/>
      <c r="G32" s="17"/>
      <c r="J32" s="16" t="s">
        <v>35</v>
      </c>
      <c r="K32" s="17">
        <v>2014</v>
      </c>
      <c r="L32" s="17" t="s">
        <v>62</v>
      </c>
      <c r="M32" s="17"/>
      <c r="N32" s="17"/>
      <c r="O32" s="17"/>
    </row>
    <row r="33" spans="2:15" x14ac:dyDescent="0.25">
      <c r="B33" s="16" t="s">
        <v>36</v>
      </c>
      <c r="C33" s="17">
        <v>2013</v>
      </c>
      <c r="D33" s="17" t="s">
        <v>62</v>
      </c>
      <c r="E33" s="17"/>
      <c r="F33" s="17"/>
      <c r="G33" s="17"/>
      <c r="J33" s="16" t="s">
        <v>36</v>
      </c>
      <c r="K33" s="17">
        <v>2013</v>
      </c>
      <c r="L33" s="17" t="s">
        <v>62</v>
      </c>
      <c r="M33" s="17"/>
      <c r="N33" s="17"/>
      <c r="O33" s="17"/>
    </row>
    <row r="34" spans="2:15" x14ac:dyDescent="0.25">
      <c r="B34" s="16" t="s">
        <v>37</v>
      </c>
      <c r="C34" s="17">
        <v>2014</v>
      </c>
      <c r="D34" s="17" t="s">
        <v>62</v>
      </c>
      <c r="E34" s="17"/>
      <c r="F34" s="17"/>
      <c r="G34" s="17"/>
      <c r="J34" s="16" t="s">
        <v>37</v>
      </c>
      <c r="K34" s="17">
        <v>2014</v>
      </c>
      <c r="L34" s="17" t="s">
        <v>62</v>
      </c>
      <c r="M34" s="17"/>
      <c r="N34" s="17"/>
      <c r="O34" s="17"/>
    </row>
    <row r="35" spans="2:15" x14ac:dyDescent="0.25">
      <c r="B35" s="16" t="s">
        <v>38</v>
      </c>
      <c r="C35" s="17">
        <v>2013</v>
      </c>
      <c r="D35" s="17" t="s">
        <v>62</v>
      </c>
      <c r="E35" s="17"/>
      <c r="F35" s="17"/>
      <c r="G35" s="17"/>
      <c r="J35" s="16" t="s">
        <v>38</v>
      </c>
      <c r="K35" s="17">
        <v>2013</v>
      </c>
      <c r="L35" s="17" t="s">
        <v>62</v>
      </c>
      <c r="M35" s="17"/>
      <c r="N35" s="17"/>
      <c r="O35" s="17"/>
    </row>
    <row r="36" spans="2:15" x14ac:dyDescent="0.25">
      <c r="B36" s="16"/>
      <c r="C36" s="17"/>
      <c r="D36" s="17"/>
      <c r="E36" s="17"/>
      <c r="F36" s="17"/>
      <c r="G36" s="17"/>
      <c r="J36" s="27" t="s">
        <v>50</v>
      </c>
      <c r="K36" s="28">
        <v>2015</v>
      </c>
      <c r="L36" s="28"/>
      <c r="M36" s="28" t="s">
        <v>62</v>
      </c>
      <c r="N36" s="28"/>
      <c r="O36" s="28" t="s">
        <v>62</v>
      </c>
    </row>
    <row r="37" spans="2:15" x14ac:dyDescent="0.25">
      <c r="B37" s="16"/>
      <c r="C37" s="17"/>
      <c r="D37" s="17"/>
      <c r="E37" s="17"/>
      <c r="F37" s="17"/>
      <c r="G37" s="17"/>
      <c r="J37" s="27" t="s">
        <v>70</v>
      </c>
      <c r="K37" s="28">
        <v>2015</v>
      </c>
      <c r="L37" s="28"/>
      <c r="M37" s="28"/>
      <c r="N37" s="28" t="s">
        <v>62</v>
      </c>
      <c r="O37" s="28" t="s">
        <v>62</v>
      </c>
    </row>
  </sheetData>
  <mergeCells count="2">
    <mergeCell ref="B3:G3"/>
    <mergeCell ref="J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Panschog</dc:creator>
  <cp:lastModifiedBy>hcm.lqv</cp:lastModifiedBy>
  <dcterms:created xsi:type="dcterms:W3CDTF">2015-06-15T08:16:33Z</dcterms:created>
  <dcterms:modified xsi:type="dcterms:W3CDTF">2015-11-26T07:47:36Z</dcterms:modified>
</cp:coreProperties>
</file>